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upt's Memos\06-11-21\"/>
    </mc:Choice>
  </mc:AlternateContent>
  <bookViews>
    <workbookView xWindow="0" yWindow="0" windowWidth="20490" windowHeight="7620"/>
  </bookViews>
  <sheets>
    <sheet name="BaB Funding - REVISED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84" i="1"/>
  <c r="P84" i="1" s="1"/>
  <c r="O85" i="1"/>
  <c r="P85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P91" i="1" s="1"/>
  <c r="O92" i="1"/>
  <c r="P92" i="1" s="1"/>
  <c r="O93" i="1"/>
  <c r="P93" i="1" s="1"/>
  <c r="O94" i="1"/>
  <c r="P94" i="1" s="1"/>
  <c r="O95" i="1"/>
  <c r="P95" i="1" s="1"/>
  <c r="O96" i="1"/>
  <c r="P96" i="1" s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P102" i="1" s="1"/>
  <c r="O103" i="1"/>
  <c r="P103" i="1" s="1"/>
  <c r="O104" i="1"/>
  <c r="P104" i="1" s="1"/>
  <c r="O105" i="1"/>
  <c r="P105" i="1" s="1"/>
  <c r="O106" i="1"/>
  <c r="P106" i="1" s="1"/>
  <c r="O107" i="1"/>
  <c r="P107" i="1" s="1"/>
  <c r="O108" i="1"/>
  <c r="P108" i="1" s="1"/>
  <c r="O109" i="1"/>
  <c r="P109" i="1" s="1"/>
  <c r="O110" i="1"/>
  <c r="P110" i="1" s="1"/>
  <c r="O111" i="1"/>
  <c r="P111" i="1" s="1"/>
  <c r="O112" i="1"/>
  <c r="P112" i="1" s="1"/>
  <c r="O113" i="1"/>
  <c r="P113" i="1" s="1"/>
  <c r="O114" i="1"/>
  <c r="P114" i="1" s="1"/>
  <c r="O115" i="1"/>
  <c r="P115" i="1" s="1"/>
  <c r="O116" i="1"/>
  <c r="P116" i="1" s="1"/>
  <c r="O117" i="1"/>
  <c r="P117" i="1" s="1"/>
  <c r="O118" i="1"/>
  <c r="P118" i="1" s="1"/>
  <c r="O119" i="1"/>
  <c r="P119" i="1" s="1"/>
  <c r="O120" i="1"/>
  <c r="P120" i="1" s="1"/>
  <c r="O121" i="1"/>
  <c r="P121" i="1" s="1"/>
  <c r="O122" i="1"/>
  <c r="P122" i="1" s="1"/>
  <c r="O123" i="1"/>
  <c r="P123" i="1" s="1"/>
  <c r="O124" i="1"/>
  <c r="P124" i="1" s="1"/>
  <c r="O125" i="1"/>
  <c r="P125" i="1" s="1"/>
  <c r="O126" i="1"/>
  <c r="P126" i="1" s="1"/>
  <c r="O127" i="1"/>
  <c r="P127" i="1" s="1"/>
  <c r="O128" i="1"/>
  <c r="P128" i="1" s="1"/>
  <c r="O129" i="1"/>
  <c r="P129" i="1" s="1"/>
  <c r="O130" i="1"/>
  <c r="P130" i="1" s="1"/>
  <c r="O131" i="1"/>
  <c r="P131" i="1" s="1"/>
  <c r="O132" i="1"/>
  <c r="P132" i="1" s="1"/>
  <c r="O133" i="1"/>
  <c r="P133" i="1" s="1"/>
  <c r="O134" i="1"/>
  <c r="P134" i="1" s="1"/>
  <c r="O135" i="1"/>
  <c r="P135" i="1" s="1"/>
  <c r="O136" i="1"/>
  <c r="P136" i="1" s="1"/>
  <c r="O137" i="1"/>
  <c r="P137" i="1" s="1"/>
  <c r="O138" i="1"/>
  <c r="P138" i="1" s="1"/>
  <c r="O139" i="1"/>
  <c r="P139" i="1" s="1"/>
  <c r="O140" i="1"/>
  <c r="P140" i="1" s="1"/>
  <c r="O141" i="1"/>
  <c r="P141" i="1" s="1"/>
  <c r="O142" i="1"/>
  <c r="P142" i="1" s="1"/>
  <c r="O143" i="1"/>
  <c r="P143" i="1" s="1"/>
  <c r="O144" i="1"/>
  <c r="P144" i="1" s="1"/>
  <c r="O145" i="1"/>
  <c r="P145" i="1" s="1"/>
  <c r="O146" i="1"/>
  <c r="P146" i="1" s="1"/>
  <c r="O147" i="1"/>
  <c r="P147" i="1" s="1"/>
  <c r="O148" i="1"/>
  <c r="P148" i="1" s="1"/>
  <c r="O149" i="1"/>
  <c r="P149" i="1" s="1"/>
  <c r="O150" i="1"/>
  <c r="P150" i="1" s="1"/>
  <c r="O151" i="1"/>
  <c r="P151" i="1" s="1"/>
  <c r="O152" i="1"/>
  <c r="P152" i="1" s="1"/>
  <c r="O153" i="1"/>
  <c r="P153" i="1" s="1"/>
  <c r="O154" i="1"/>
  <c r="P154" i="1" s="1"/>
  <c r="O155" i="1"/>
  <c r="P155" i="1" s="1"/>
  <c r="O156" i="1"/>
  <c r="P156" i="1" s="1"/>
  <c r="O157" i="1"/>
  <c r="P157" i="1" s="1"/>
  <c r="O158" i="1"/>
  <c r="P158" i="1" s="1"/>
  <c r="O159" i="1"/>
  <c r="P159" i="1" s="1"/>
  <c r="O160" i="1"/>
  <c r="P160" i="1" s="1"/>
  <c r="O161" i="1"/>
  <c r="P161" i="1" s="1"/>
  <c r="O162" i="1"/>
  <c r="P162" i="1" s="1"/>
  <c r="O163" i="1"/>
  <c r="P163" i="1" s="1"/>
  <c r="O164" i="1"/>
  <c r="P164" i="1" s="1"/>
  <c r="O165" i="1"/>
  <c r="P165" i="1" s="1"/>
  <c r="O166" i="1"/>
  <c r="P166" i="1" s="1"/>
  <c r="O167" i="1"/>
  <c r="P167" i="1" s="1"/>
  <c r="O168" i="1"/>
  <c r="P168" i="1" s="1"/>
  <c r="O169" i="1"/>
  <c r="P169" i="1" s="1"/>
  <c r="O170" i="1"/>
  <c r="P170" i="1" s="1"/>
  <c r="O171" i="1"/>
  <c r="P171" i="1" s="1"/>
  <c r="O172" i="1"/>
  <c r="P172" i="1" s="1"/>
  <c r="O173" i="1"/>
  <c r="P173" i="1" s="1"/>
  <c r="O174" i="1"/>
  <c r="P174" i="1" s="1"/>
  <c r="O175" i="1"/>
  <c r="P175" i="1" s="1"/>
  <c r="O176" i="1"/>
  <c r="P176" i="1" s="1"/>
  <c r="O177" i="1"/>
  <c r="P177" i="1" s="1"/>
  <c r="O178" i="1"/>
  <c r="P178" i="1" s="1"/>
  <c r="O179" i="1"/>
  <c r="P179" i="1" s="1"/>
  <c r="O180" i="1"/>
  <c r="P180" i="1" s="1"/>
  <c r="O181" i="1"/>
  <c r="P181" i="1" s="1"/>
  <c r="O182" i="1"/>
  <c r="P182" i="1" s="1"/>
  <c r="O183" i="1"/>
  <c r="P183" i="1" s="1"/>
  <c r="O184" i="1"/>
  <c r="P184" i="1" s="1"/>
  <c r="O185" i="1"/>
  <c r="P185" i="1" s="1"/>
  <c r="O186" i="1"/>
  <c r="P186" i="1" s="1"/>
  <c r="O187" i="1"/>
  <c r="P187" i="1" s="1"/>
  <c r="O188" i="1"/>
  <c r="P188" i="1" s="1"/>
  <c r="O189" i="1"/>
  <c r="P189" i="1" s="1"/>
  <c r="O190" i="1"/>
  <c r="P190" i="1" s="1"/>
  <c r="O191" i="1"/>
  <c r="P191" i="1" s="1"/>
  <c r="O192" i="1"/>
  <c r="P192" i="1" s="1"/>
  <c r="O193" i="1"/>
  <c r="P193" i="1" s="1"/>
  <c r="O194" i="1"/>
  <c r="P194" i="1" s="1"/>
  <c r="O195" i="1"/>
  <c r="P195" i="1" s="1"/>
  <c r="O196" i="1"/>
  <c r="P196" i="1" s="1"/>
  <c r="O197" i="1"/>
  <c r="P197" i="1" s="1"/>
  <c r="O198" i="1"/>
  <c r="P198" i="1" s="1"/>
  <c r="O199" i="1"/>
  <c r="P199" i="1" s="1"/>
  <c r="O200" i="1"/>
  <c r="P200" i="1" s="1"/>
  <c r="O201" i="1"/>
  <c r="P201" i="1" s="1"/>
  <c r="O202" i="1"/>
  <c r="P202" i="1" s="1"/>
  <c r="O203" i="1"/>
  <c r="P203" i="1" s="1"/>
  <c r="O204" i="1"/>
  <c r="P204" i="1" s="1"/>
  <c r="O205" i="1"/>
  <c r="P205" i="1" s="1"/>
  <c r="O206" i="1"/>
  <c r="P206" i="1" s="1"/>
  <c r="O207" i="1"/>
  <c r="P207" i="1" s="1"/>
  <c r="O208" i="1"/>
  <c r="P208" i="1" s="1"/>
  <c r="O209" i="1"/>
  <c r="P209" i="1" s="1"/>
  <c r="O210" i="1"/>
  <c r="P210" i="1" s="1"/>
  <c r="O211" i="1"/>
  <c r="P211" i="1" s="1"/>
  <c r="O212" i="1"/>
  <c r="P212" i="1" s="1"/>
  <c r="O213" i="1"/>
  <c r="P213" i="1" s="1"/>
  <c r="O214" i="1"/>
  <c r="P214" i="1" s="1"/>
  <c r="O215" i="1"/>
  <c r="P215" i="1" s="1"/>
  <c r="O216" i="1"/>
  <c r="P216" i="1" s="1"/>
  <c r="O217" i="1"/>
  <c r="P217" i="1" s="1"/>
  <c r="O218" i="1"/>
  <c r="P218" i="1" s="1"/>
  <c r="O219" i="1"/>
  <c r="P219" i="1" s="1"/>
  <c r="O220" i="1"/>
  <c r="P220" i="1" s="1"/>
  <c r="O221" i="1"/>
  <c r="P221" i="1" s="1"/>
  <c r="O222" i="1"/>
  <c r="P222" i="1" s="1"/>
  <c r="O223" i="1"/>
  <c r="P223" i="1" s="1"/>
  <c r="O224" i="1"/>
  <c r="P224" i="1" s="1"/>
  <c r="O225" i="1"/>
  <c r="P225" i="1" s="1"/>
  <c r="O226" i="1"/>
  <c r="P226" i="1" s="1"/>
  <c r="O227" i="1"/>
  <c r="P227" i="1" s="1"/>
  <c r="O228" i="1"/>
  <c r="P228" i="1" s="1"/>
  <c r="O229" i="1"/>
  <c r="P229" i="1" s="1"/>
  <c r="O230" i="1"/>
  <c r="P230" i="1" s="1"/>
  <c r="O231" i="1"/>
  <c r="P231" i="1" s="1"/>
  <c r="O232" i="1"/>
  <c r="P232" i="1" s="1"/>
  <c r="O233" i="1"/>
  <c r="P233" i="1" s="1"/>
  <c r="O234" i="1"/>
  <c r="P234" i="1" s="1"/>
  <c r="O235" i="1"/>
  <c r="P235" i="1" s="1"/>
  <c r="O236" i="1"/>
  <c r="P236" i="1" s="1"/>
  <c r="O237" i="1"/>
  <c r="P237" i="1" s="1"/>
  <c r="O238" i="1"/>
  <c r="P238" i="1" s="1"/>
  <c r="O239" i="1"/>
  <c r="P239" i="1" s="1"/>
  <c r="O240" i="1"/>
  <c r="P240" i="1" s="1"/>
  <c r="O241" i="1"/>
  <c r="P241" i="1" s="1"/>
  <c r="O242" i="1"/>
  <c r="P242" i="1" s="1"/>
  <c r="O243" i="1"/>
  <c r="P243" i="1" s="1"/>
  <c r="O244" i="1"/>
  <c r="P244" i="1" s="1"/>
  <c r="O245" i="1"/>
  <c r="P245" i="1" s="1"/>
  <c r="O246" i="1"/>
  <c r="P246" i="1" s="1"/>
  <c r="O247" i="1"/>
  <c r="P247" i="1" s="1"/>
  <c r="O248" i="1"/>
  <c r="P248" i="1" s="1"/>
  <c r="O249" i="1"/>
  <c r="P249" i="1" s="1"/>
  <c r="O250" i="1"/>
  <c r="P250" i="1" s="1"/>
  <c r="O251" i="1"/>
  <c r="P251" i="1" s="1"/>
  <c r="O252" i="1"/>
  <c r="P252" i="1" s="1"/>
  <c r="O253" i="1"/>
  <c r="P253" i="1" s="1"/>
  <c r="O254" i="1"/>
  <c r="P254" i="1" s="1"/>
  <c r="O255" i="1"/>
  <c r="P255" i="1" s="1"/>
  <c r="O256" i="1"/>
  <c r="P256" i="1" s="1"/>
  <c r="O257" i="1"/>
  <c r="P257" i="1" s="1"/>
  <c r="O258" i="1"/>
  <c r="P258" i="1" s="1"/>
  <c r="O259" i="1"/>
  <c r="P259" i="1" s="1"/>
  <c r="O260" i="1"/>
  <c r="P260" i="1" s="1"/>
  <c r="O261" i="1"/>
  <c r="P261" i="1" s="1"/>
  <c r="O262" i="1"/>
  <c r="P262" i="1" s="1"/>
  <c r="O263" i="1"/>
  <c r="P263" i="1" s="1"/>
  <c r="O264" i="1"/>
  <c r="P264" i="1" s="1"/>
  <c r="O265" i="1"/>
  <c r="P265" i="1" s="1"/>
  <c r="O266" i="1"/>
  <c r="P266" i="1" s="1"/>
  <c r="O267" i="1"/>
  <c r="P267" i="1" s="1"/>
  <c r="O268" i="1"/>
  <c r="P268" i="1" s="1"/>
  <c r="O269" i="1"/>
  <c r="P269" i="1" s="1"/>
  <c r="O270" i="1"/>
  <c r="P270" i="1" s="1"/>
  <c r="O271" i="1"/>
  <c r="P271" i="1" s="1"/>
  <c r="O272" i="1"/>
  <c r="P272" i="1" s="1"/>
  <c r="O273" i="1"/>
  <c r="P273" i="1" s="1"/>
  <c r="O274" i="1"/>
  <c r="P274" i="1" s="1"/>
  <c r="O275" i="1"/>
  <c r="P275" i="1" s="1"/>
  <c r="O276" i="1"/>
  <c r="P276" i="1" s="1"/>
  <c r="O277" i="1"/>
  <c r="P277" i="1" s="1"/>
  <c r="O278" i="1"/>
  <c r="P278" i="1" s="1"/>
  <c r="O279" i="1"/>
  <c r="P279" i="1" s="1"/>
  <c r="O280" i="1"/>
  <c r="P280" i="1" s="1"/>
  <c r="O281" i="1"/>
  <c r="P281" i="1" s="1"/>
  <c r="O282" i="1"/>
  <c r="P282" i="1" s="1"/>
  <c r="O283" i="1"/>
  <c r="P283" i="1" s="1"/>
  <c r="O284" i="1"/>
  <c r="P284" i="1" s="1"/>
  <c r="O285" i="1"/>
  <c r="P285" i="1" s="1"/>
  <c r="O286" i="1"/>
  <c r="P286" i="1" s="1"/>
  <c r="O287" i="1"/>
  <c r="P287" i="1" s="1"/>
  <c r="O288" i="1"/>
  <c r="P288" i="1" s="1"/>
  <c r="O289" i="1"/>
  <c r="P289" i="1" s="1"/>
  <c r="O290" i="1"/>
  <c r="P290" i="1" s="1"/>
  <c r="O291" i="1"/>
  <c r="P291" i="1" s="1"/>
  <c r="O292" i="1"/>
  <c r="P292" i="1" s="1"/>
  <c r="O293" i="1"/>
  <c r="P293" i="1" s="1"/>
  <c r="O294" i="1"/>
  <c r="P294" i="1" s="1"/>
  <c r="O295" i="1"/>
  <c r="P295" i="1" s="1"/>
  <c r="O296" i="1"/>
  <c r="P296" i="1" s="1"/>
  <c r="O297" i="1"/>
  <c r="P297" i="1" s="1"/>
  <c r="O298" i="1"/>
  <c r="P298" i="1" s="1"/>
  <c r="O299" i="1"/>
  <c r="P299" i="1" s="1"/>
  <c r="O300" i="1"/>
  <c r="P300" i="1" s="1"/>
  <c r="O301" i="1"/>
  <c r="P301" i="1" s="1"/>
  <c r="O302" i="1"/>
  <c r="P302" i="1" s="1"/>
  <c r="O303" i="1"/>
  <c r="P303" i="1" s="1"/>
  <c r="O304" i="1"/>
  <c r="P304" i="1" s="1"/>
  <c r="O305" i="1"/>
  <c r="P305" i="1" s="1"/>
  <c r="O306" i="1"/>
  <c r="P306" i="1" s="1"/>
  <c r="O307" i="1"/>
  <c r="P307" i="1" s="1"/>
  <c r="O308" i="1"/>
  <c r="P308" i="1" s="1"/>
  <c r="O309" i="1"/>
  <c r="P309" i="1" s="1"/>
  <c r="O310" i="1"/>
  <c r="P310" i="1" s="1"/>
  <c r="O311" i="1"/>
  <c r="P311" i="1" s="1"/>
  <c r="O312" i="1"/>
  <c r="P312" i="1" s="1"/>
  <c r="O313" i="1"/>
  <c r="P313" i="1" s="1"/>
  <c r="O314" i="1"/>
  <c r="P314" i="1" s="1"/>
  <c r="O315" i="1"/>
  <c r="P315" i="1" s="1"/>
  <c r="O316" i="1"/>
  <c r="P316" i="1" s="1"/>
  <c r="O317" i="1"/>
  <c r="P317" i="1" s="1"/>
  <c r="O318" i="1"/>
  <c r="P318" i="1" s="1"/>
  <c r="O319" i="1"/>
  <c r="P319" i="1" s="1"/>
  <c r="O320" i="1"/>
  <c r="P320" i="1" s="1"/>
  <c r="O321" i="1"/>
  <c r="P321" i="1" s="1"/>
  <c r="O322" i="1"/>
  <c r="P322" i="1" s="1"/>
  <c r="O323" i="1"/>
  <c r="P323" i="1" s="1"/>
  <c r="O324" i="1"/>
  <c r="P324" i="1" s="1"/>
  <c r="O325" i="1"/>
  <c r="P325" i="1" s="1"/>
  <c r="O326" i="1"/>
  <c r="P326" i="1" s="1"/>
  <c r="O327" i="1"/>
  <c r="P327" i="1" s="1"/>
  <c r="O328" i="1"/>
  <c r="P328" i="1" s="1"/>
  <c r="O329" i="1"/>
  <c r="P329" i="1" s="1"/>
  <c r="O330" i="1"/>
  <c r="P330" i="1" s="1"/>
  <c r="O331" i="1"/>
  <c r="P331" i="1" s="1"/>
  <c r="O332" i="1"/>
  <c r="P332" i="1" s="1"/>
  <c r="O333" i="1"/>
  <c r="P333" i="1" s="1"/>
  <c r="O334" i="1"/>
  <c r="P334" i="1" s="1"/>
  <c r="O335" i="1"/>
  <c r="P335" i="1" s="1"/>
  <c r="O336" i="1"/>
  <c r="P336" i="1" s="1"/>
  <c r="O337" i="1"/>
  <c r="O338" i="1"/>
  <c r="P338" i="1" s="1"/>
  <c r="O339" i="1"/>
  <c r="P339" i="1" s="1"/>
  <c r="O340" i="1"/>
  <c r="P340" i="1" s="1"/>
  <c r="O341" i="1"/>
  <c r="P341" i="1" s="1"/>
  <c r="O342" i="1"/>
  <c r="P342" i="1" s="1"/>
  <c r="O343" i="1"/>
  <c r="P343" i="1" s="1"/>
  <c r="O344" i="1"/>
  <c r="P344" i="1" s="1"/>
  <c r="O345" i="1"/>
  <c r="P345" i="1" s="1"/>
  <c r="O346" i="1"/>
  <c r="P346" i="1" s="1"/>
  <c r="O347" i="1"/>
  <c r="P347" i="1" s="1"/>
  <c r="O348" i="1"/>
  <c r="P348" i="1" s="1"/>
  <c r="O349" i="1"/>
  <c r="P349" i="1" s="1"/>
  <c r="O350" i="1"/>
  <c r="P350" i="1" s="1"/>
  <c r="O351" i="1"/>
  <c r="P351" i="1" s="1"/>
  <c r="O352" i="1"/>
  <c r="P352" i="1" s="1"/>
  <c r="O353" i="1"/>
  <c r="P353" i="1" s="1"/>
  <c r="O354" i="1"/>
  <c r="P354" i="1" s="1"/>
  <c r="O355" i="1"/>
  <c r="P355" i="1" s="1"/>
  <c r="O356" i="1"/>
  <c r="P356" i="1" s="1"/>
  <c r="O357" i="1"/>
  <c r="P357" i="1" s="1"/>
  <c r="O358" i="1"/>
  <c r="P358" i="1" s="1"/>
  <c r="O359" i="1"/>
  <c r="P359" i="1" s="1"/>
  <c r="O360" i="1"/>
  <c r="P360" i="1" s="1"/>
  <c r="O361" i="1"/>
  <c r="P361" i="1" s="1"/>
  <c r="O362" i="1"/>
  <c r="P362" i="1" s="1"/>
  <c r="O363" i="1"/>
  <c r="P363" i="1" s="1"/>
  <c r="O364" i="1"/>
  <c r="P364" i="1" s="1"/>
  <c r="O365" i="1"/>
  <c r="P365" i="1" s="1"/>
  <c r="O366" i="1"/>
  <c r="P366" i="1" s="1"/>
  <c r="O367" i="1"/>
  <c r="P367" i="1" s="1"/>
  <c r="O368" i="1"/>
  <c r="P368" i="1" s="1"/>
  <c r="O369" i="1"/>
  <c r="P369" i="1" s="1"/>
  <c r="O370" i="1"/>
  <c r="P370" i="1" s="1"/>
  <c r="O371" i="1"/>
  <c r="P371" i="1" s="1"/>
  <c r="O372" i="1"/>
  <c r="P372" i="1" s="1"/>
  <c r="O373" i="1"/>
  <c r="P373" i="1" s="1"/>
  <c r="O374" i="1"/>
  <c r="O375" i="1"/>
  <c r="P375" i="1" s="1"/>
  <c r="O376" i="1"/>
  <c r="P376" i="1" s="1"/>
  <c r="O377" i="1"/>
  <c r="P377" i="1" s="1"/>
  <c r="O378" i="1"/>
  <c r="P378" i="1" s="1"/>
  <c r="O379" i="1"/>
  <c r="P379" i="1" s="1"/>
  <c r="O380" i="1"/>
  <c r="P380" i="1" s="1"/>
  <c r="O381" i="1"/>
  <c r="P381" i="1" s="1"/>
  <c r="O382" i="1"/>
  <c r="P382" i="1" s="1"/>
  <c r="O383" i="1"/>
  <c r="P383" i="1" s="1"/>
  <c r="O384" i="1"/>
  <c r="P384" i="1" s="1"/>
  <c r="O385" i="1"/>
  <c r="P385" i="1" s="1"/>
  <c r="O386" i="1"/>
  <c r="P386" i="1" s="1"/>
  <c r="O387" i="1"/>
  <c r="P387" i="1" s="1"/>
  <c r="O388" i="1"/>
  <c r="P388" i="1" s="1"/>
  <c r="O389" i="1"/>
  <c r="P389" i="1" s="1"/>
  <c r="O390" i="1"/>
  <c r="P390" i="1" s="1"/>
  <c r="O391" i="1"/>
  <c r="P391" i="1" s="1"/>
  <c r="O392" i="1"/>
  <c r="P392" i="1" s="1"/>
  <c r="O393" i="1"/>
  <c r="P393" i="1" s="1"/>
  <c r="O394" i="1"/>
  <c r="P394" i="1" s="1"/>
  <c r="O395" i="1"/>
  <c r="P395" i="1" s="1"/>
  <c r="O396" i="1"/>
  <c r="P396" i="1" s="1"/>
  <c r="O397" i="1"/>
  <c r="P397" i="1" s="1"/>
  <c r="O398" i="1"/>
  <c r="P398" i="1" s="1"/>
  <c r="O399" i="1"/>
  <c r="P399" i="1" s="1"/>
  <c r="O400" i="1"/>
  <c r="P400" i="1" s="1"/>
  <c r="O401" i="1"/>
  <c r="P401" i="1" s="1"/>
  <c r="O402" i="1"/>
  <c r="P402" i="1" s="1"/>
  <c r="O403" i="1"/>
  <c r="P403" i="1" s="1"/>
  <c r="O404" i="1"/>
  <c r="P404" i="1" s="1"/>
  <c r="O405" i="1"/>
  <c r="P405" i="1" s="1"/>
  <c r="O406" i="1"/>
  <c r="P406" i="1" s="1"/>
  <c r="O407" i="1"/>
  <c r="P407" i="1" s="1"/>
  <c r="O408" i="1"/>
  <c r="P408" i="1" s="1"/>
  <c r="O409" i="1"/>
  <c r="P409" i="1" s="1"/>
  <c r="O410" i="1"/>
  <c r="P410" i="1" s="1"/>
  <c r="O411" i="1"/>
  <c r="P411" i="1" s="1"/>
  <c r="O412" i="1"/>
  <c r="P412" i="1" s="1"/>
  <c r="O413" i="1"/>
  <c r="P413" i="1" s="1"/>
  <c r="O414" i="1"/>
  <c r="P414" i="1" s="1"/>
  <c r="O415" i="1"/>
  <c r="P415" i="1" s="1"/>
  <c r="O416" i="1"/>
  <c r="P416" i="1" s="1"/>
  <c r="O417" i="1"/>
  <c r="P417" i="1" s="1"/>
  <c r="O418" i="1"/>
  <c r="P418" i="1" s="1"/>
  <c r="O419" i="1"/>
  <c r="P419" i="1" s="1"/>
  <c r="O420" i="1"/>
  <c r="P420" i="1" s="1"/>
  <c r="O421" i="1"/>
  <c r="P421" i="1" s="1"/>
  <c r="O422" i="1"/>
  <c r="P422" i="1" s="1"/>
  <c r="O423" i="1"/>
  <c r="P423" i="1" s="1"/>
  <c r="O424" i="1"/>
  <c r="P424" i="1" s="1"/>
  <c r="O425" i="1"/>
  <c r="P425" i="1" s="1"/>
  <c r="O426" i="1"/>
  <c r="P426" i="1" s="1"/>
  <c r="O427" i="1"/>
  <c r="P427" i="1" s="1"/>
  <c r="O428" i="1"/>
  <c r="P428" i="1" s="1"/>
  <c r="O429" i="1"/>
  <c r="P429" i="1" s="1"/>
  <c r="O430" i="1"/>
  <c r="P430" i="1" s="1"/>
  <c r="O431" i="1"/>
  <c r="P431" i="1" s="1"/>
  <c r="O432" i="1"/>
  <c r="P432" i="1" s="1"/>
  <c r="O433" i="1"/>
  <c r="P433" i="1" s="1"/>
  <c r="O434" i="1"/>
  <c r="P434" i="1" s="1"/>
  <c r="O435" i="1"/>
  <c r="P435" i="1" s="1"/>
  <c r="O436" i="1"/>
  <c r="P436" i="1" s="1"/>
  <c r="O437" i="1"/>
  <c r="P437" i="1" s="1"/>
  <c r="O438" i="1"/>
  <c r="P438" i="1" s="1"/>
  <c r="O439" i="1"/>
  <c r="P439" i="1" s="1"/>
  <c r="O440" i="1"/>
  <c r="P440" i="1" s="1"/>
  <c r="O441" i="1"/>
  <c r="P441" i="1" s="1"/>
  <c r="O442" i="1"/>
  <c r="P442" i="1" s="1"/>
  <c r="O443" i="1"/>
  <c r="P443" i="1" s="1"/>
  <c r="O444" i="1"/>
  <c r="P444" i="1" s="1"/>
  <c r="O445" i="1"/>
  <c r="P445" i="1" s="1"/>
  <c r="O446" i="1"/>
  <c r="P446" i="1" s="1"/>
  <c r="O447" i="1"/>
  <c r="P447" i="1" s="1"/>
  <c r="O448" i="1"/>
  <c r="P448" i="1" s="1"/>
  <c r="O449" i="1"/>
  <c r="P449" i="1" s="1"/>
  <c r="O450" i="1"/>
  <c r="P450" i="1" s="1"/>
  <c r="O451" i="1"/>
  <c r="P451" i="1" s="1"/>
  <c r="O452" i="1"/>
  <c r="P452" i="1" s="1"/>
  <c r="O453" i="1"/>
  <c r="P453" i="1" s="1"/>
  <c r="O454" i="1"/>
  <c r="P454" i="1" s="1"/>
  <c r="O455" i="1"/>
  <c r="P455" i="1" s="1"/>
  <c r="O456" i="1"/>
  <c r="P456" i="1" s="1"/>
  <c r="O457" i="1"/>
  <c r="P457" i="1" s="1"/>
  <c r="O458" i="1"/>
  <c r="P458" i="1" s="1"/>
  <c r="O459" i="1"/>
  <c r="P459" i="1" s="1"/>
  <c r="O460" i="1"/>
  <c r="P460" i="1" s="1"/>
  <c r="O461" i="1"/>
  <c r="P461" i="1" s="1"/>
  <c r="O462" i="1"/>
  <c r="P462" i="1" s="1"/>
  <c r="O463" i="1"/>
  <c r="P463" i="1" s="1"/>
  <c r="O464" i="1"/>
  <c r="P464" i="1" s="1"/>
  <c r="O465" i="1"/>
  <c r="P465" i="1" s="1"/>
  <c r="O466" i="1"/>
  <c r="P466" i="1" s="1"/>
  <c r="O467" i="1"/>
  <c r="P467" i="1" s="1"/>
  <c r="O468" i="1"/>
  <c r="P468" i="1" s="1"/>
  <c r="O469" i="1"/>
  <c r="P469" i="1" s="1"/>
  <c r="O470" i="1"/>
  <c r="P470" i="1" s="1"/>
  <c r="O471" i="1"/>
  <c r="P471" i="1" s="1"/>
  <c r="O472" i="1"/>
  <c r="P472" i="1" s="1"/>
  <c r="O473" i="1"/>
  <c r="P473" i="1" s="1"/>
  <c r="O474" i="1"/>
  <c r="P474" i="1" s="1"/>
  <c r="O475" i="1"/>
  <c r="P475" i="1" s="1"/>
  <c r="O476" i="1"/>
  <c r="P476" i="1" s="1"/>
  <c r="O477" i="1"/>
  <c r="P477" i="1" s="1"/>
  <c r="O478" i="1"/>
  <c r="P478" i="1" s="1"/>
  <c r="O479" i="1"/>
  <c r="P479" i="1" s="1"/>
  <c r="O480" i="1"/>
  <c r="P480" i="1" s="1"/>
  <c r="O481" i="1"/>
  <c r="P481" i="1" s="1"/>
  <c r="O482" i="1"/>
  <c r="P482" i="1" s="1"/>
  <c r="O483" i="1"/>
  <c r="P483" i="1" s="1"/>
  <c r="O484" i="1"/>
  <c r="P484" i="1" s="1"/>
  <c r="O485" i="1"/>
  <c r="P485" i="1" s="1"/>
  <c r="O486" i="1"/>
  <c r="P486" i="1" s="1"/>
  <c r="O487" i="1"/>
  <c r="P487" i="1" s="1"/>
  <c r="O488" i="1"/>
  <c r="P488" i="1" s="1"/>
  <c r="O489" i="1"/>
  <c r="P489" i="1" s="1"/>
  <c r="O490" i="1"/>
  <c r="P490" i="1" s="1"/>
  <c r="O491" i="1"/>
  <c r="P491" i="1" s="1"/>
  <c r="O492" i="1"/>
  <c r="P492" i="1" s="1"/>
  <c r="O493" i="1"/>
  <c r="P493" i="1" s="1"/>
  <c r="O494" i="1"/>
  <c r="P494" i="1" s="1"/>
  <c r="O495" i="1"/>
  <c r="P495" i="1" s="1"/>
  <c r="O496" i="1"/>
  <c r="P496" i="1" s="1"/>
  <c r="O497" i="1"/>
  <c r="P497" i="1" s="1"/>
  <c r="O498" i="1"/>
  <c r="P498" i="1" s="1"/>
  <c r="O499" i="1"/>
  <c r="P499" i="1" s="1"/>
  <c r="O500" i="1"/>
  <c r="P500" i="1" s="1"/>
  <c r="O501" i="1"/>
  <c r="P501" i="1" s="1"/>
  <c r="O502" i="1"/>
  <c r="P502" i="1" s="1"/>
  <c r="O503" i="1"/>
  <c r="P503" i="1" s="1"/>
  <c r="O504" i="1"/>
  <c r="P504" i="1" s="1"/>
  <c r="O505" i="1"/>
  <c r="P505" i="1" s="1"/>
  <c r="O506" i="1"/>
  <c r="P506" i="1" s="1"/>
  <c r="O507" i="1"/>
  <c r="P507" i="1" s="1"/>
  <c r="O508" i="1"/>
  <c r="P508" i="1" s="1"/>
  <c r="O509" i="1"/>
  <c r="P509" i="1" s="1"/>
  <c r="O510" i="1"/>
  <c r="P510" i="1" s="1"/>
  <c r="O511" i="1"/>
  <c r="P511" i="1" s="1"/>
  <c r="O512" i="1"/>
  <c r="P512" i="1" s="1"/>
  <c r="O513" i="1"/>
  <c r="P513" i="1" s="1"/>
  <c r="O514" i="1"/>
  <c r="P514" i="1" s="1"/>
  <c r="O515" i="1"/>
  <c r="P515" i="1" s="1"/>
  <c r="O516" i="1"/>
  <c r="P516" i="1" s="1"/>
  <c r="O517" i="1"/>
  <c r="P517" i="1" s="1"/>
  <c r="O518" i="1"/>
  <c r="P518" i="1" s="1"/>
  <c r="O519" i="1"/>
  <c r="P519" i="1" s="1"/>
  <c r="O520" i="1"/>
  <c r="P520" i="1" s="1"/>
  <c r="O521" i="1"/>
  <c r="P521" i="1" s="1"/>
  <c r="O522" i="1"/>
  <c r="P522" i="1" s="1"/>
  <c r="O523" i="1"/>
  <c r="P523" i="1" s="1"/>
  <c r="O524" i="1"/>
  <c r="P524" i="1" s="1"/>
  <c r="O525" i="1"/>
  <c r="P525" i="1" s="1"/>
  <c r="O526" i="1"/>
  <c r="P526" i="1" s="1"/>
  <c r="O527" i="1"/>
  <c r="P527" i="1" s="1"/>
  <c r="O528" i="1"/>
  <c r="P528" i="1" s="1"/>
  <c r="O529" i="1"/>
  <c r="P529" i="1" s="1"/>
  <c r="O530" i="1"/>
  <c r="P530" i="1" s="1"/>
  <c r="O531" i="1"/>
  <c r="P531" i="1" s="1"/>
  <c r="O532" i="1"/>
  <c r="P532" i="1" s="1"/>
  <c r="O533" i="1"/>
  <c r="P533" i="1" s="1"/>
  <c r="O534" i="1"/>
  <c r="P534" i="1" s="1"/>
  <c r="O535" i="1"/>
  <c r="P535" i="1" s="1"/>
  <c r="O536" i="1"/>
  <c r="P536" i="1" s="1"/>
  <c r="O537" i="1"/>
  <c r="P537" i="1" s="1"/>
  <c r="O538" i="1"/>
  <c r="P538" i="1" s="1"/>
  <c r="O539" i="1"/>
  <c r="P539" i="1" s="1"/>
  <c r="O540" i="1"/>
  <c r="P540" i="1" s="1"/>
  <c r="O541" i="1"/>
  <c r="P541" i="1" s="1"/>
  <c r="O542" i="1"/>
  <c r="P542" i="1" s="1"/>
  <c r="O543" i="1"/>
  <c r="P543" i="1" s="1"/>
  <c r="O544" i="1"/>
  <c r="P544" i="1" s="1"/>
  <c r="O545" i="1"/>
  <c r="P545" i="1" s="1"/>
  <c r="O546" i="1"/>
  <c r="P546" i="1" s="1"/>
  <c r="O547" i="1"/>
  <c r="P547" i="1" s="1"/>
  <c r="O548" i="1"/>
  <c r="P548" i="1" s="1"/>
  <c r="O549" i="1"/>
  <c r="P549" i="1" s="1"/>
  <c r="O550" i="1"/>
  <c r="P550" i="1" s="1"/>
  <c r="O551" i="1"/>
  <c r="P551" i="1" s="1"/>
  <c r="O552" i="1"/>
  <c r="P552" i="1" s="1"/>
  <c r="O553" i="1"/>
  <c r="P553" i="1" s="1"/>
  <c r="O554" i="1"/>
  <c r="P554" i="1" s="1"/>
  <c r="O555" i="1"/>
  <c r="P555" i="1" s="1"/>
  <c r="O556" i="1"/>
  <c r="P556" i="1" s="1"/>
  <c r="O557" i="1"/>
  <c r="P557" i="1" s="1"/>
  <c r="O558" i="1"/>
  <c r="P558" i="1" s="1"/>
  <c r="O559" i="1"/>
  <c r="P559" i="1" s="1"/>
  <c r="O560" i="1"/>
  <c r="P560" i="1" s="1"/>
  <c r="O561" i="1"/>
  <c r="P561" i="1" s="1"/>
  <c r="O562" i="1"/>
  <c r="P562" i="1" s="1"/>
  <c r="O563" i="1"/>
  <c r="P563" i="1" s="1"/>
  <c r="O564" i="1"/>
  <c r="P564" i="1" s="1"/>
  <c r="O565" i="1"/>
  <c r="P565" i="1" s="1"/>
  <c r="O566" i="1"/>
  <c r="P566" i="1" s="1"/>
  <c r="O567" i="1"/>
  <c r="P567" i="1" s="1"/>
  <c r="O568" i="1"/>
  <c r="P568" i="1" s="1"/>
  <c r="O569" i="1"/>
  <c r="P569" i="1" s="1"/>
  <c r="O570" i="1"/>
  <c r="P570" i="1" s="1"/>
  <c r="O571" i="1"/>
  <c r="P571" i="1" s="1"/>
  <c r="O572" i="1"/>
  <c r="P572" i="1" s="1"/>
  <c r="O573" i="1"/>
  <c r="P573" i="1" s="1"/>
  <c r="O574" i="1"/>
  <c r="P574" i="1" s="1"/>
  <c r="O575" i="1"/>
  <c r="P575" i="1" s="1"/>
  <c r="O576" i="1"/>
  <c r="P576" i="1" s="1"/>
  <c r="O577" i="1"/>
  <c r="P577" i="1" s="1"/>
  <c r="O578" i="1"/>
  <c r="P578" i="1" s="1"/>
  <c r="O579" i="1"/>
  <c r="P579" i="1" s="1"/>
  <c r="O580" i="1"/>
  <c r="P580" i="1" s="1"/>
  <c r="O581" i="1"/>
  <c r="P581" i="1" s="1"/>
  <c r="O582" i="1"/>
  <c r="P582" i="1" s="1"/>
  <c r="O583" i="1"/>
  <c r="P583" i="1" s="1"/>
  <c r="O584" i="1"/>
  <c r="P584" i="1" s="1"/>
  <c r="O585" i="1"/>
  <c r="P585" i="1" s="1"/>
  <c r="O586" i="1"/>
  <c r="P586" i="1" s="1"/>
  <c r="O587" i="1"/>
  <c r="P587" i="1" s="1"/>
  <c r="O588" i="1"/>
  <c r="P588" i="1" s="1"/>
  <c r="O589" i="1"/>
  <c r="P589" i="1" s="1"/>
  <c r="O590" i="1"/>
  <c r="P590" i="1" s="1"/>
  <c r="O591" i="1"/>
  <c r="P591" i="1" s="1"/>
  <c r="O592" i="1"/>
  <c r="P592" i="1" s="1"/>
  <c r="O593" i="1"/>
  <c r="P593" i="1" s="1"/>
  <c r="O594" i="1"/>
  <c r="P594" i="1" s="1"/>
  <c r="O595" i="1"/>
  <c r="P595" i="1" s="1"/>
  <c r="O596" i="1"/>
  <c r="P596" i="1" s="1"/>
  <c r="O597" i="1"/>
  <c r="P597" i="1" s="1"/>
  <c r="O598" i="1"/>
  <c r="P598" i="1" s="1"/>
  <c r="O599" i="1"/>
  <c r="P599" i="1" s="1"/>
  <c r="O600" i="1"/>
  <c r="P600" i="1" s="1"/>
  <c r="O601" i="1"/>
  <c r="P601" i="1" s="1"/>
  <c r="O602" i="1"/>
  <c r="P602" i="1" s="1"/>
  <c r="O603" i="1"/>
  <c r="P603" i="1" s="1"/>
  <c r="O604" i="1"/>
  <c r="P604" i="1" s="1"/>
  <c r="O605" i="1"/>
  <c r="P605" i="1" s="1"/>
  <c r="O606" i="1"/>
  <c r="P606" i="1" s="1"/>
  <c r="O607" i="1"/>
  <c r="P607" i="1" s="1"/>
  <c r="O608" i="1"/>
  <c r="P608" i="1" s="1"/>
  <c r="O609" i="1"/>
  <c r="P609" i="1" s="1"/>
  <c r="O610" i="1"/>
  <c r="P610" i="1" s="1"/>
  <c r="O611" i="1"/>
  <c r="P611" i="1" s="1"/>
  <c r="O612" i="1"/>
  <c r="P612" i="1" s="1"/>
  <c r="O613" i="1"/>
  <c r="P613" i="1" s="1"/>
  <c r="O614" i="1"/>
  <c r="P614" i="1" s="1"/>
  <c r="O615" i="1"/>
  <c r="P615" i="1" s="1"/>
  <c r="O616" i="1"/>
  <c r="P616" i="1" s="1"/>
  <c r="O617" i="1"/>
  <c r="P617" i="1" s="1"/>
  <c r="O618" i="1"/>
  <c r="P618" i="1" s="1"/>
  <c r="O619" i="1"/>
  <c r="P619" i="1" s="1"/>
  <c r="O620" i="1"/>
  <c r="P620" i="1" s="1"/>
  <c r="O621" i="1"/>
  <c r="O622" i="1"/>
  <c r="P622" i="1" s="1"/>
  <c r="O623" i="1"/>
  <c r="P623" i="1" s="1"/>
  <c r="O624" i="1"/>
  <c r="P624" i="1" s="1"/>
  <c r="O625" i="1"/>
  <c r="P625" i="1" s="1"/>
  <c r="O626" i="1"/>
  <c r="P626" i="1" s="1"/>
  <c r="O627" i="1"/>
  <c r="P627" i="1" s="1"/>
  <c r="O628" i="1"/>
  <c r="P628" i="1" s="1"/>
  <c r="O629" i="1"/>
  <c r="P629" i="1" s="1"/>
  <c r="O630" i="1"/>
  <c r="P630" i="1" s="1"/>
  <c r="O631" i="1"/>
  <c r="P631" i="1" s="1"/>
  <c r="O632" i="1"/>
  <c r="P632" i="1" s="1"/>
  <c r="O633" i="1"/>
  <c r="P633" i="1" s="1"/>
  <c r="O634" i="1"/>
  <c r="P634" i="1" s="1"/>
  <c r="O635" i="1"/>
  <c r="P635" i="1" s="1"/>
  <c r="O636" i="1"/>
  <c r="P636" i="1" s="1"/>
  <c r="O637" i="1"/>
  <c r="P637" i="1" s="1"/>
  <c r="O638" i="1"/>
  <c r="P638" i="1" s="1"/>
  <c r="O639" i="1"/>
  <c r="P639" i="1" s="1"/>
  <c r="O640" i="1"/>
  <c r="P640" i="1" s="1"/>
  <c r="O641" i="1"/>
  <c r="P641" i="1" s="1"/>
  <c r="O642" i="1"/>
  <c r="P642" i="1" s="1"/>
  <c r="O643" i="1"/>
  <c r="P643" i="1" s="1"/>
  <c r="O644" i="1"/>
  <c r="P644" i="1" s="1"/>
  <c r="O645" i="1"/>
  <c r="P645" i="1" s="1"/>
  <c r="O646" i="1"/>
  <c r="P646" i="1" s="1"/>
  <c r="O647" i="1"/>
  <c r="P647" i="1" s="1"/>
  <c r="O648" i="1"/>
  <c r="P648" i="1" s="1"/>
  <c r="O649" i="1"/>
  <c r="P649" i="1" s="1"/>
  <c r="O650" i="1"/>
  <c r="P650" i="1" s="1"/>
  <c r="O651" i="1"/>
  <c r="P651" i="1" s="1"/>
  <c r="O652" i="1"/>
  <c r="P652" i="1" s="1"/>
  <c r="O653" i="1"/>
  <c r="P653" i="1" s="1"/>
  <c r="O654" i="1"/>
  <c r="P654" i="1" s="1"/>
  <c r="O655" i="1"/>
  <c r="P655" i="1" s="1"/>
  <c r="O656" i="1"/>
  <c r="P656" i="1" s="1"/>
  <c r="O657" i="1"/>
  <c r="P657" i="1" s="1"/>
  <c r="O658" i="1"/>
  <c r="P658" i="1" s="1"/>
  <c r="O659" i="1"/>
  <c r="P659" i="1" s="1"/>
  <c r="O660" i="1"/>
  <c r="P660" i="1" s="1"/>
  <c r="O661" i="1"/>
  <c r="P661" i="1" s="1"/>
  <c r="O662" i="1"/>
  <c r="P662" i="1" s="1"/>
  <c r="O663" i="1"/>
  <c r="P663" i="1" s="1"/>
  <c r="O664" i="1"/>
  <c r="P664" i="1" s="1"/>
  <c r="O665" i="1"/>
  <c r="P665" i="1" s="1"/>
  <c r="O666" i="1"/>
  <c r="P666" i="1" s="1"/>
  <c r="O667" i="1"/>
  <c r="P667" i="1" s="1"/>
  <c r="O668" i="1"/>
  <c r="P668" i="1" s="1"/>
  <c r="O669" i="1"/>
  <c r="P669" i="1" s="1"/>
  <c r="O670" i="1"/>
  <c r="P670" i="1" s="1"/>
  <c r="O671" i="1"/>
  <c r="P671" i="1" s="1"/>
  <c r="O672" i="1"/>
  <c r="P672" i="1" s="1"/>
  <c r="O673" i="1"/>
  <c r="P673" i="1" s="1"/>
  <c r="O674" i="1"/>
  <c r="P674" i="1" s="1"/>
  <c r="O675" i="1"/>
  <c r="P675" i="1" s="1"/>
  <c r="O676" i="1"/>
  <c r="P676" i="1" s="1"/>
  <c r="O677" i="1"/>
  <c r="P677" i="1" s="1"/>
  <c r="O678" i="1"/>
  <c r="P678" i="1" s="1"/>
  <c r="O679" i="1"/>
  <c r="P679" i="1" s="1"/>
  <c r="O680" i="1"/>
  <c r="P680" i="1" s="1"/>
  <c r="O681" i="1"/>
  <c r="P681" i="1" s="1"/>
  <c r="O682" i="1"/>
  <c r="P682" i="1" s="1"/>
  <c r="O683" i="1"/>
  <c r="P683" i="1" s="1"/>
  <c r="O684" i="1"/>
  <c r="P684" i="1" s="1"/>
  <c r="O685" i="1"/>
  <c r="P685" i="1" s="1"/>
  <c r="O686" i="1"/>
  <c r="P686" i="1" s="1"/>
  <c r="O687" i="1"/>
  <c r="P687" i="1" s="1"/>
  <c r="O688" i="1"/>
  <c r="P688" i="1" s="1"/>
  <c r="O689" i="1"/>
  <c r="P689" i="1" s="1"/>
  <c r="O690" i="1"/>
  <c r="P690" i="1" s="1"/>
  <c r="O691" i="1"/>
  <c r="P691" i="1" s="1"/>
  <c r="O692" i="1"/>
  <c r="P692" i="1" s="1"/>
  <c r="O693" i="1"/>
  <c r="P693" i="1" s="1"/>
  <c r="O694" i="1"/>
  <c r="P694" i="1" s="1"/>
  <c r="O695" i="1"/>
  <c r="P695" i="1" s="1"/>
  <c r="O696" i="1"/>
  <c r="P696" i="1" s="1"/>
  <c r="O697" i="1"/>
  <c r="P697" i="1" s="1"/>
  <c r="O698" i="1"/>
  <c r="P698" i="1" s="1"/>
  <c r="O699" i="1"/>
  <c r="P699" i="1" s="1"/>
  <c r="O700" i="1"/>
  <c r="P700" i="1" s="1"/>
  <c r="O701" i="1"/>
  <c r="P701" i="1" s="1"/>
  <c r="O702" i="1"/>
  <c r="P702" i="1" s="1"/>
  <c r="O703" i="1"/>
  <c r="P703" i="1" s="1"/>
  <c r="O704" i="1"/>
  <c r="P704" i="1" s="1"/>
  <c r="O705" i="1"/>
  <c r="P705" i="1" s="1"/>
  <c r="O706" i="1"/>
  <c r="P706" i="1" s="1"/>
  <c r="O707" i="1"/>
  <c r="P707" i="1" s="1"/>
  <c r="O708" i="1"/>
  <c r="P708" i="1" s="1"/>
  <c r="O709" i="1"/>
  <c r="P709" i="1" s="1"/>
  <c r="O710" i="1"/>
  <c r="P710" i="1" s="1"/>
  <c r="O711" i="1"/>
  <c r="P711" i="1" s="1"/>
  <c r="O712" i="1"/>
  <c r="P712" i="1" s="1"/>
  <c r="O713" i="1"/>
  <c r="P713" i="1" s="1"/>
  <c r="O714" i="1"/>
  <c r="P714" i="1" s="1"/>
  <c r="O715" i="1"/>
  <c r="P715" i="1" s="1"/>
  <c r="O716" i="1"/>
  <c r="P716" i="1" s="1"/>
  <c r="O717" i="1"/>
  <c r="P717" i="1" s="1"/>
  <c r="O718" i="1"/>
  <c r="P718" i="1" s="1"/>
  <c r="O719" i="1"/>
  <c r="P719" i="1" s="1"/>
  <c r="O720" i="1"/>
  <c r="P720" i="1" s="1"/>
  <c r="O721" i="1"/>
  <c r="P721" i="1" s="1"/>
  <c r="O722" i="1"/>
  <c r="P722" i="1" s="1"/>
  <c r="O723" i="1"/>
  <c r="P723" i="1" s="1"/>
  <c r="O724" i="1"/>
  <c r="P724" i="1" s="1"/>
  <c r="O725" i="1"/>
  <c r="P725" i="1" s="1"/>
  <c r="O726" i="1"/>
  <c r="P726" i="1" s="1"/>
  <c r="O727" i="1"/>
  <c r="P727" i="1" s="1"/>
  <c r="O728" i="1"/>
  <c r="P728" i="1" s="1"/>
  <c r="O729" i="1"/>
  <c r="P729" i="1" s="1"/>
  <c r="O730" i="1"/>
  <c r="P730" i="1" s="1"/>
  <c r="O731" i="1"/>
  <c r="P731" i="1" s="1"/>
  <c r="O732" i="1"/>
  <c r="P732" i="1" s="1"/>
  <c r="O733" i="1"/>
  <c r="P733" i="1" s="1"/>
  <c r="O734" i="1"/>
  <c r="P734" i="1" s="1"/>
  <c r="O735" i="1"/>
  <c r="P735" i="1" s="1"/>
  <c r="O736" i="1"/>
  <c r="P736" i="1" s="1"/>
  <c r="O737" i="1"/>
  <c r="P737" i="1" s="1"/>
  <c r="O738" i="1"/>
  <c r="P738" i="1" s="1"/>
  <c r="O739" i="1"/>
  <c r="P739" i="1" s="1"/>
  <c r="O740" i="1"/>
  <c r="P740" i="1" s="1"/>
  <c r="O741" i="1"/>
  <c r="P741" i="1" s="1"/>
  <c r="O742" i="1"/>
  <c r="P742" i="1" s="1"/>
  <c r="O743" i="1"/>
  <c r="P743" i="1" s="1"/>
  <c r="O744" i="1"/>
  <c r="P744" i="1" s="1"/>
  <c r="O745" i="1"/>
  <c r="P745" i="1" s="1"/>
  <c r="O746" i="1"/>
  <c r="P746" i="1" s="1"/>
  <c r="O747" i="1"/>
  <c r="P747" i="1" s="1"/>
  <c r="O748" i="1"/>
  <c r="P748" i="1" s="1"/>
  <c r="O749" i="1"/>
  <c r="P749" i="1" s="1"/>
  <c r="O750" i="1"/>
  <c r="P750" i="1" s="1"/>
  <c r="O751" i="1"/>
  <c r="P751" i="1" s="1"/>
  <c r="O752" i="1"/>
  <c r="P752" i="1" s="1"/>
  <c r="O753" i="1"/>
  <c r="P753" i="1" s="1"/>
  <c r="O754" i="1"/>
  <c r="P754" i="1" s="1"/>
  <c r="O755" i="1"/>
  <c r="P755" i="1" s="1"/>
  <c r="O756" i="1"/>
  <c r="P756" i="1" s="1"/>
  <c r="O757" i="1"/>
  <c r="P757" i="1" s="1"/>
  <c r="O758" i="1"/>
  <c r="P758" i="1" s="1"/>
  <c r="O759" i="1"/>
  <c r="P759" i="1" s="1"/>
  <c r="O760" i="1"/>
  <c r="P760" i="1" s="1"/>
  <c r="O761" i="1"/>
  <c r="P761" i="1" s="1"/>
  <c r="O762" i="1"/>
  <c r="P762" i="1" s="1"/>
  <c r="O763" i="1"/>
  <c r="P763" i="1" s="1"/>
  <c r="O764" i="1"/>
  <c r="P764" i="1" s="1"/>
  <c r="O765" i="1"/>
  <c r="P765" i="1" s="1"/>
  <c r="O766" i="1"/>
  <c r="P766" i="1" s="1"/>
  <c r="O767" i="1"/>
  <c r="P767" i="1" s="1"/>
  <c r="O768" i="1"/>
  <c r="P768" i="1" s="1"/>
  <c r="O769" i="1"/>
  <c r="P769" i="1" s="1"/>
  <c r="O770" i="1"/>
  <c r="P770" i="1" s="1"/>
  <c r="O771" i="1"/>
  <c r="P771" i="1" s="1"/>
  <c r="O772" i="1"/>
  <c r="P772" i="1" s="1"/>
  <c r="O773" i="1"/>
  <c r="P773" i="1" s="1"/>
  <c r="O774" i="1"/>
  <c r="P774" i="1" s="1"/>
  <c r="O775" i="1"/>
  <c r="P775" i="1" s="1"/>
  <c r="O776" i="1"/>
  <c r="P776" i="1" s="1"/>
  <c r="O777" i="1"/>
  <c r="P777" i="1" s="1"/>
  <c r="O778" i="1"/>
  <c r="P778" i="1" s="1"/>
  <c r="O779" i="1"/>
  <c r="P779" i="1" s="1"/>
  <c r="O780" i="1"/>
  <c r="P780" i="1" s="1"/>
  <c r="O781" i="1"/>
  <c r="P781" i="1" s="1"/>
  <c r="O782" i="1"/>
  <c r="P782" i="1" s="1"/>
  <c r="O783" i="1"/>
  <c r="P783" i="1" s="1"/>
  <c r="O784" i="1"/>
  <c r="P784" i="1" s="1"/>
  <c r="O785" i="1"/>
  <c r="P785" i="1" s="1"/>
  <c r="O786" i="1"/>
  <c r="P786" i="1" s="1"/>
  <c r="O787" i="1"/>
  <c r="P787" i="1" s="1"/>
  <c r="O788" i="1"/>
  <c r="P788" i="1" s="1"/>
  <c r="O789" i="1"/>
  <c r="P789" i="1" s="1"/>
  <c r="O790" i="1"/>
  <c r="P790" i="1" s="1"/>
  <c r="O791" i="1"/>
  <c r="P791" i="1" s="1"/>
  <c r="O792" i="1"/>
  <c r="P792" i="1" s="1"/>
  <c r="O793" i="1"/>
  <c r="P793" i="1" s="1"/>
  <c r="O794" i="1"/>
  <c r="P794" i="1" s="1"/>
  <c r="O795" i="1"/>
  <c r="P795" i="1" s="1"/>
  <c r="O796" i="1"/>
  <c r="P796" i="1" s="1"/>
  <c r="O797" i="1"/>
  <c r="P797" i="1" s="1"/>
  <c r="O798" i="1"/>
  <c r="P798" i="1" s="1"/>
  <c r="O799" i="1"/>
  <c r="P799" i="1" s="1"/>
  <c r="O800" i="1"/>
  <c r="P800" i="1" s="1"/>
  <c r="O801" i="1"/>
  <c r="P801" i="1" s="1"/>
  <c r="O802" i="1"/>
  <c r="P802" i="1" s="1"/>
  <c r="O803" i="1"/>
  <c r="P803" i="1" s="1"/>
  <c r="O804" i="1"/>
  <c r="P804" i="1" s="1"/>
  <c r="O805" i="1"/>
  <c r="P805" i="1" s="1"/>
  <c r="O806" i="1"/>
  <c r="P806" i="1" s="1"/>
  <c r="O807" i="1"/>
  <c r="P807" i="1" s="1"/>
  <c r="O808" i="1"/>
  <c r="P808" i="1" s="1"/>
  <c r="O809" i="1"/>
  <c r="P809" i="1" s="1"/>
  <c r="O810" i="1"/>
  <c r="P810" i="1" s="1"/>
  <c r="O811" i="1"/>
  <c r="P811" i="1" s="1"/>
  <c r="O812" i="1"/>
  <c r="P812" i="1" s="1"/>
  <c r="O813" i="1"/>
  <c r="P813" i="1" s="1"/>
  <c r="O814" i="1"/>
  <c r="P814" i="1" s="1"/>
  <c r="O815" i="1"/>
  <c r="P815" i="1" s="1"/>
  <c r="O816" i="1"/>
  <c r="P816" i="1" s="1"/>
  <c r="O817" i="1"/>
  <c r="P817" i="1" s="1"/>
  <c r="O818" i="1"/>
  <c r="P818" i="1" s="1"/>
  <c r="O819" i="1"/>
  <c r="P819" i="1" s="1"/>
  <c r="O820" i="1"/>
  <c r="P820" i="1" s="1"/>
  <c r="O821" i="1"/>
  <c r="P821" i="1" s="1"/>
  <c r="O822" i="1"/>
  <c r="P822" i="1" s="1"/>
  <c r="O823" i="1"/>
  <c r="P823" i="1" s="1"/>
  <c r="O824" i="1"/>
  <c r="P824" i="1" s="1"/>
  <c r="O825" i="1"/>
  <c r="P825" i="1" s="1"/>
  <c r="O826" i="1"/>
  <c r="P826" i="1" s="1"/>
  <c r="O827" i="1"/>
  <c r="P827" i="1" s="1"/>
  <c r="O828" i="1"/>
  <c r="P828" i="1" s="1"/>
  <c r="O829" i="1"/>
  <c r="P829" i="1" s="1"/>
  <c r="O830" i="1"/>
  <c r="P830" i="1" s="1"/>
  <c r="O831" i="1"/>
  <c r="P831" i="1" s="1"/>
  <c r="O832" i="1"/>
  <c r="P832" i="1" s="1"/>
  <c r="O833" i="1"/>
  <c r="P833" i="1" s="1"/>
  <c r="O834" i="1"/>
  <c r="P834" i="1" s="1"/>
  <c r="O835" i="1"/>
  <c r="P835" i="1" s="1"/>
  <c r="O836" i="1"/>
  <c r="P836" i="1" s="1"/>
  <c r="O837" i="1"/>
  <c r="P837" i="1" s="1"/>
  <c r="O838" i="1"/>
  <c r="P838" i="1" s="1"/>
  <c r="O839" i="1"/>
  <c r="P839" i="1" s="1"/>
  <c r="O840" i="1"/>
  <c r="P840" i="1" s="1"/>
  <c r="O841" i="1"/>
  <c r="P841" i="1" s="1"/>
  <c r="O842" i="1"/>
  <c r="P842" i="1" s="1"/>
  <c r="O843" i="1"/>
  <c r="P843" i="1" s="1"/>
  <c r="O844" i="1"/>
  <c r="P844" i="1" s="1"/>
  <c r="O845" i="1"/>
  <c r="P845" i="1" s="1"/>
  <c r="O846" i="1"/>
  <c r="P846" i="1" s="1"/>
  <c r="O847" i="1"/>
  <c r="P847" i="1" s="1"/>
  <c r="O848" i="1"/>
  <c r="P848" i="1" s="1"/>
  <c r="O849" i="1"/>
  <c r="P849" i="1" s="1"/>
  <c r="O850" i="1"/>
  <c r="P850" i="1" s="1"/>
  <c r="O851" i="1"/>
  <c r="P851" i="1" s="1"/>
  <c r="O852" i="1"/>
  <c r="P852" i="1" s="1"/>
  <c r="O853" i="1"/>
  <c r="P853" i="1" s="1"/>
  <c r="O854" i="1"/>
  <c r="P854" i="1" s="1"/>
  <c r="O855" i="1"/>
  <c r="P855" i="1" s="1"/>
  <c r="O856" i="1"/>
  <c r="P856" i="1" s="1"/>
  <c r="O857" i="1"/>
  <c r="P857" i="1" s="1"/>
  <c r="O858" i="1"/>
  <c r="P858" i="1" s="1"/>
  <c r="O859" i="1"/>
  <c r="P859" i="1" s="1"/>
  <c r="O860" i="1"/>
  <c r="P860" i="1" s="1"/>
  <c r="O861" i="1"/>
  <c r="P861" i="1" s="1"/>
  <c r="O862" i="1"/>
  <c r="P862" i="1" s="1"/>
  <c r="O863" i="1"/>
  <c r="P863" i="1" s="1"/>
  <c r="O864" i="1"/>
  <c r="P864" i="1" s="1"/>
  <c r="O865" i="1"/>
  <c r="P865" i="1" s="1"/>
  <c r="O866" i="1"/>
  <c r="P866" i="1" s="1"/>
  <c r="O867" i="1"/>
  <c r="P867" i="1" s="1"/>
  <c r="O868" i="1"/>
  <c r="P868" i="1" s="1"/>
  <c r="O869" i="1"/>
  <c r="P869" i="1" s="1"/>
  <c r="O870" i="1"/>
  <c r="P870" i="1" s="1"/>
  <c r="O871" i="1"/>
  <c r="P871" i="1" s="1"/>
  <c r="O872" i="1"/>
  <c r="P872" i="1" s="1"/>
  <c r="O873" i="1"/>
  <c r="P873" i="1" s="1"/>
  <c r="O874" i="1"/>
  <c r="P874" i="1" s="1"/>
  <c r="O875" i="1"/>
  <c r="P875" i="1" s="1"/>
  <c r="O876" i="1"/>
  <c r="P876" i="1" s="1"/>
  <c r="O877" i="1"/>
  <c r="P877" i="1" s="1"/>
  <c r="O878" i="1"/>
  <c r="P878" i="1" s="1"/>
  <c r="O879" i="1"/>
  <c r="P879" i="1" s="1"/>
  <c r="O880" i="1"/>
  <c r="P880" i="1" s="1"/>
  <c r="O881" i="1"/>
  <c r="P881" i="1" s="1"/>
  <c r="O882" i="1"/>
  <c r="P882" i="1" s="1"/>
  <c r="O883" i="1"/>
  <c r="P883" i="1" s="1"/>
  <c r="O884" i="1"/>
  <c r="P884" i="1" s="1"/>
  <c r="O885" i="1"/>
  <c r="P885" i="1" s="1"/>
  <c r="O886" i="1"/>
  <c r="P886" i="1" s="1"/>
  <c r="O887" i="1"/>
  <c r="P887" i="1" s="1"/>
  <c r="O888" i="1"/>
  <c r="P888" i="1" s="1"/>
  <c r="O889" i="1"/>
  <c r="P889" i="1" s="1"/>
  <c r="O890" i="1"/>
  <c r="P890" i="1" s="1"/>
  <c r="W207" i="1" l="1"/>
  <c r="W301" i="1" l="1"/>
  <c r="W300" i="1"/>
  <c r="W246" i="1"/>
  <c r="W247" i="1"/>
  <c r="W245" i="1"/>
  <c r="W212" i="1"/>
  <c r="W883" i="1" l="1"/>
  <c r="V883" i="1"/>
  <c r="W882" i="1"/>
  <c r="W881" i="1"/>
  <c r="W880" i="1"/>
  <c r="W879" i="1"/>
  <c r="W878" i="1"/>
  <c r="W877" i="1"/>
  <c r="W876" i="1"/>
  <c r="W875" i="1"/>
  <c r="V875" i="1"/>
  <c r="W874" i="1"/>
  <c r="W873" i="1"/>
  <c r="W814" i="1"/>
  <c r="W813" i="1"/>
  <c r="W812" i="1"/>
  <c r="V812" i="1"/>
  <c r="W811" i="1"/>
  <c r="W810" i="1"/>
  <c r="W800" i="1"/>
  <c r="V800" i="1"/>
  <c r="W799" i="1"/>
  <c r="W798" i="1"/>
  <c r="W797" i="1"/>
  <c r="W794" i="1"/>
  <c r="W793" i="1"/>
  <c r="V793" i="1"/>
  <c r="W792" i="1"/>
  <c r="W791" i="1"/>
  <c r="W790" i="1"/>
  <c r="V790" i="1"/>
  <c r="W789" i="1"/>
  <c r="W788" i="1"/>
  <c r="W787" i="1"/>
  <c r="V787" i="1"/>
  <c r="W786" i="1"/>
  <c r="W785" i="1"/>
  <c r="V785" i="1"/>
  <c r="W784" i="1"/>
  <c r="W783" i="1"/>
  <c r="W782" i="1"/>
  <c r="V782" i="1"/>
  <c r="W781" i="1"/>
  <c r="W767" i="1"/>
  <c r="W766" i="1"/>
  <c r="V766" i="1"/>
  <c r="W765" i="1"/>
  <c r="W764" i="1"/>
  <c r="V764" i="1"/>
  <c r="W763" i="1"/>
  <c r="W655" i="1"/>
  <c r="W654" i="1"/>
  <c r="V654" i="1"/>
  <c r="W653" i="1"/>
  <c r="W646" i="1"/>
  <c r="W645" i="1"/>
  <c r="V645" i="1"/>
  <c r="W643" i="1"/>
  <c r="W637" i="1"/>
  <c r="V637" i="1"/>
  <c r="X637" i="1" s="1"/>
  <c r="W571" i="1"/>
  <c r="W570" i="1"/>
  <c r="W569" i="1"/>
  <c r="V569" i="1"/>
  <c r="W568" i="1"/>
  <c r="W567" i="1"/>
  <c r="W566" i="1"/>
  <c r="V566" i="1"/>
  <c r="W565" i="1"/>
  <c r="W564" i="1"/>
  <c r="V564" i="1"/>
  <c r="W563" i="1"/>
  <c r="W555" i="1"/>
  <c r="J555" i="1"/>
  <c r="I555" i="1"/>
  <c r="H555" i="1"/>
  <c r="G555" i="1"/>
  <c r="F555" i="1"/>
  <c r="E555" i="1"/>
  <c r="D555" i="1"/>
  <c r="A555" i="1"/>
  <c r="W521" i="1"/>
  <c r="W520" i="1"/>
  <c r="W868" i="1"/>
  <c r="W867" i="1"/>
  <c r="W796" i="1"/>
  <c r="V796" i="1"/>
  <c r="W795" i="1"/>
  <c r="V795" i="1"/>
  <c r="X795" i="1" s="1"/>
  <c r="W780" i="1"/>
  <c r="V780" i="1"/>
  <c r="X780" i="1" s="1"/>
  <c r="W779" i="1"/>
  <c r="W708" i="1"/>
  <c r="W707" i="1"/>
  <c r="W706" i="1"/>
  <c r="W705" i="1"/>
  <c r="W704" i="1"/>
  <c r="V704" i="1"/>
  <c r="W703" i="1"/>
  <c r="V703" i="1"/>
  <c r="X703" i="1" s="1"/>
  <c r="W702" i="1"/>
  <c r="V702" i="1"/>
  <c r="X702" i="1" s="1"/>
  <c r="W701" i="1"/>
  <c r="W700" i="1"/>
  <c r="W699" i="1"/>
  <c r="W698" i="1"/>
  <c r="W697" i="1"/>
  <c r="W696" i="1"/>
  <c r="V696" i="1"/>
  <c r="W695" i="1"/>
  <c r="V695" i="1"/>
  <c r="X695" i="1" s="1"/>
  <c r="W694" i="1"/>
  <c r="V694" i="1"/>
  <c r="X694" i="1" s="1"/>
  <c r="W693" i="1"/>
  <c r="W692" i="1"/>
  <c r="W691" i="1"/>
  <c r="W690" i="1"/>
  <c r="W689" i="1"/>
  <c r="W688" i="1"/>
  <c r="V688" i="1"/>
  <c r="W687" i="1"/>
  <c r="V687" i="1"/>
  <c r="X687" i="1" s="1"/>
  <c r="W686" i="1"/>
  <c r="V686" i="1"/>
  <c r="X686" i="1" s="1"/>
  <c r="W685" i="1"/>
  <c r="W684" i="1"/>
  <c r="W683" i="1"/>
  <c r="W682" i="1"/>
  <c r="W681" i="1"/>
  <c r="W652" i="1"/>
  <c r="V652" i="1"/>
  <c r="W651" i="1"/>
  <c r="V651" i="1"/>
  <c r="X651" i="1" s="1"/>
  <c r="W650" i="1"/>
  <c r="V650" i="1"/>
  <c r="X650" i="1" s="1"/>
  <c r="W649" i="1"/>
  <c r="V649" i="1"/>
  <c r="W648" i="1"/>
  <c r="W635" i="1"/>
  <c r="W634" i="1"/>
  <c r="W633" i="1"/>
  <c r="W632" i="1"/>
  <c r="V632" i="1"/>
  <c r="W890" i="1"/>
  <c r="V890" i="1"/>
  <c r="X890" i="1" s="1"/>
  <c r="W872" i="1"/>
  <c r="V872" i="1"/>
  <c r="X872" i="1" s="1"/>
  <c r="W871" i="1"/>
  <c r="W866" i="1"/>
  <c r="W865" i="1"/>
  <c r="W859" i="1"/>
  <c r="W858" i="1"/>
  <c r="W857" i="1"/>
  <c r="V857" i="1"/>
  <c r="W856" i="1"/>
  <c r="V856" i="1"/>
  <c r="X856" i="1" s="1"/>
  <c r="W855" i="1"/>
  <c r="V855" i="1"/>
  <c r="X855" i="1" s="1"/>
  <c r="W854" i="1"/>
  <c r="W853" i="1"/>
  <c r="W852" i="1"/>
  <c r="W851" i="1"/>
  <c r="W850" i="1"/>
  <c r="W832" i="1"/>
  <c r="V832" i="1"/>
  <c r="X832" i="1" s="1"/>
  <c r="W831" i="1"/>
  <c r="V831" i="1"/>
  <c r="X831" i="1" s="1"/>
  <c r="W830" i="1"/>
  <c r="V830" i="1"/>
  <c r="X830" i="1" s="1"/>
  <c r="W829" i="1"/>
  <c r="W778" i="1"/>
  <c r="W777" i="1"/>
  <c r="W772" i="1"/>
  <c r="W771" i="1"/>
  <c r="W770" i="1"/>
  <c r="V770" i="1"/>
  <c r="W769" i="1"/>
  <c r="V769" i="1"/>
  <c r="X769" i="1" s="1"/>
  <c r="W762" i="1"/>
  <c r="V762" i="1"/>
  <c r="X762" i="1" s="1"/>
  <c r="W761" i="1"/>
  <c r="W760" i="1"/>
  <c r="W759" i="1"/>
  <c r="W758" i="1"/>
  <c r="W757" i="1"/>
  <c r="W756" i="1"/>
  <c r="V756" i="1"/>
  <c r="W755" i="1"/>
  <c r="V755" i="1"/>
  <c r="X755" i="1" s="1"/>
  <c r="W754" i="1"/>
  <c r="V754" i="1"/>
  <c r="X754" i="1" s="1"/>
  <c r="W753" i="1"/>
  <c r="W728" i="1"/>
  <c r="W727" i="1"/>
  <c r="W726" i="1"/>
  <c r="W720" i="1"/>
  <c r="W719" i="1"/>
  <c r="V719" i="1"/>
  <c r="X719" i="1" s="1"/>
  <c r="W718" i="1"/>
  <c r="V718" i="1"/>
  <c r="X718" i="1" s="1"/>
  <c r="W717" i="1"/>
  <c r="W713" i="1"/>
  <c r="V713" i="1"/>
  <c r="W712" i="1"/>
  <c r="W711" i="1"/>
  <c r="W662" i="1"/>
  <c r="W656" i="1"/>
  <c r="W647" i="1"/>
  <c r="W631" i="1"/>
  <c r="V631" i="1"/>
  <c r="X631" i="1" s="1"/>
  <c r="W630" i="1"/>
  <c r="V630" i="1"/>
  <c r="X630" i="1" s="1"/>
  <c r="W629" i="1"/>
  <c r="W628" i="1"/>
  <c r="W627" i="1"/>
  <c r="W626" i="1"/>
  <c r="W625" i="1"/>
  <c r="W624" i="1"/>
  <c r="V624" i="1"/>
  <c r="W623" i="1"/>
  <c r="V623" i="1"/>
  <c r="X623" i="1" s="1"/>
  <c r="W622" i="1"/>
  <c r="W621" i="1"/>
  <c r="V621" i="1"/>
  <c r="X621" i="1" s="1"/>
  <c r="W620" i="1"/>
  <c r="W619" i="1"/>
  <c r="W618" i="1"/>
  <c r="V618" i="1"/>
  <c r="W617" i="1"/>
  <c r="V617" i="1"/>
  <c r="W616" i="1"/>
  <c r="W615" i="1"/>
  <c r="W614" i="1"/>
  <c r="W613" i="1"/>
  <c r="W612" i="1"/>
  <c r="W611" i="1"/>
  <c r="V611" i="1"/>
  <c r="W610" i="1"/>
  <c r="V610" i="1"/>
  <c r="W609" i="1"/>
  <c r="V609" i="1"/>
  <c r="W608" i="1"/>
  <c r="W607" i="1"/>
  <c r="W606" i="1"/>
  <c r="W605" i="1"/>
  <c r="W604" i="1"/>
  <c r="W603" i="1"/>
  <c r="W602" i="1"/>
  <c r="V602" i="1"/>
  <c r="W601" i="1"/>
  <c r="W600" i="1"/>
  <c r="W599" i="1"/>
  <c r="W584" i="1"/>
  <c r="W583" i="1"/>
  <c r="W582" i="1"/>
  <c r="W562" i="1"/>
  <c r="W552" i="1"/>
  <c r="V552" i="1"/>
  <c r="W551" i="1"/>
  <c r="V551" i="1"/>
  <c r="W550" i="1"/>
  <c r="V550" i="1"/>
  <c r="W549" i="1"/>
  <c r="W548" i="1"/>
  <c r="V548" i="1"/>
  <c r="W547" i="1"/>
  <c r="W546" i="1"/>
  <c r="W545" i="1"/>
  <c r="V545" i="1"/>
  <c r="W544" i="1"/>
  <c r="W543" i="1"/>
  <c r="V543" i="1"/>
  <c r="W542" i="1"/>
  <c r="V542" i="1"/>
  <c r="W541" i="1"/>
  <c r="W540" i="1"/>
  <c r="W539" i="1"/>
  <c r="W538" i="1"/>
  <c r="W534" i="1"/>
  <c r="W533" i="1"/>
  <c r="V533" i="1"/>
  <c r="W532" i="1"/>
  <c r="V532" i="1"/>
  <c r="W531" i="1"/>
  <c r="W530" i="1"/>
  <c r="W529" i="1"/>
  <c r="W528" i="1"/>
  <c r="W527" i="1"/>
  <c r="W819" i="1"/>
  <c r="W818" i="1"/>
  <c r="W817" i="1"/>
  <c r="V817" i="1"/>
  <c r="W816" i="1"/>
  <c r="V816" i="1"/>
  <c r="W476" i="1"/>
  <c r="V476" i="1"/>
  <c r="W475" i="1"/>
  <c r="W815" i="1"/>
  <c r="W801" i="1"/>
  <c r="W768" i="1"/>
  <c r="W709" i="1"/>
  <c r="W680" i="1"/>
  <c r="V680" i="1"/>
  <c r="W679" i="1"/>
  <c r="V679" i="1"/>
  <c r="W678" i="1"/>
  <c r="W677" i="1"/>
  <c r="W676" i="1"/>
  <c r="W675" i="1"/>
  <c r="W674" i="1"/>
  <c r="V674" i="1"/>
  <c r="W673" i="1"/>
  <c r="V673" i="1"/>
  <c r="X673" i="1" s="1"/>
  <c r="W206" i="1"/>
  <c r="W672" i="1"/>
  <c r="W671" i="1"/>
  <c r="V671" i="1"/>
  <c r="W670" i="1"/>
  <c r="W669" i="1"/>
  <c r="W668" i="1"/>
  <c r="V668" i="1"/>
  <c r="W205" i="1"/>
  <c r="V205" i="1"/>
  <c r="W204" i="1"/>
  <c r="W667" i="1"/>
  <c r="W666" i="1"/>
  <c r="W665" i="1"/>
  <c r="V665" i="1"/>
  <c r="W664" i="1"/>
  <c r="W663" i="1"/>
  <c r="W575" i="1"/>
  <c r="W889" i="1"/>
  <c r="V889" i="1"/>
  <c r="W888" i="1"/>
  <c r="W887" i="1"/>
  <c r="W886" i="1"/>
  <c r="W885" i="1"/>
  <c r="V885" i="1"/>
  <c r="W884" i="1"/>
  <c r="W870" i="1"/>
  <c r="W869" i="1"/>
  <c r="V869" i="1"/>
  <c r="W864" i="1"/>
  <c r="W863" i="1"/>
  <c r="V863" i="1"/>
  <c r="X863" i="1" s="1"/>
  <c r="W862" i="1"/>
  <c r="V862" i="1"/>
  <c r="X862" i="1" s="1"/>
  <c r="W861" i="1"/>
  <c r="W860" i="1"/>
  <c r="V860" i="1"/>
  <c r="W849" i="1"/>
  <c r="W848" i="1"/>
  <c r="W500" i="1"/>
  <c r="V500" i="1"/>
  <c r="W847" i="1"/>
  <c r="W846" i="1"/>
  <c r="V846" i="1"/>
  <c r="X846" i="1" s="1"/>
  <c r="W845" i="1"/>
  <c r="W844" i="1"/>
  <c r="W843" i="1"/>
  <c r="V843" i="1"/>
  <c r="W499" i="1"/>
  <c r="W498" i="1"/>
  <c r="W497" i="1"/>
  <c r="V497" i="1"/>
  <c r="W842" i="1"/>
  <c r="V842" i="1"/>
  <c r="W841" i="1"/>
  <c r="V841" i="1"/>
  <c r="X841" i="1" s="1"/>
  <c r="W496" i="1"/>
  <c r="W840" i="1"/>
  <c r="W495" i="1"/>
  <c r="V495" i="1"/>
  <c r="W839" i="1"/>
  <c r="W838" i="1"/>
  <c r="W837" i="1"/>
  <c r="W836" i="1"/>
  <c r="W835" i="1"/>
  <c r="W834" i="1"/>
  <c r="W833" i="1"/>
  <c r="W828" i="1"/>
  <c r="V828" i="1"/>
  <c r="W827" i="1"/>
  <c r="W826" i="1"/>
  <c r="W825" i="1"/>
  <c r="V825" i="1"/>
  <c r="W824" i="1"/>
  <c r="V824" i="1"/>
  <c r="W823" i="1"/>
  <c r="W822" i="1"/>
  <c r="V822" i="1"/>
  <c r="X822" i="1" s="1"/>
  <c r="W821" i="1"/>
  <c r="W820" i="1"/>
  <c r="W809" i="1"/>
  <c r="W808" i="1"/>
  <c r="W807" i="1"/>
  <c r="W806" i="1"/>
  <c r="V806" i="1"/>
  <c r="W805" i="1"/>
  <c r="V805" i="1"/>
  <c r="X805" i="1" s="1"/>
  <c r="W804" i="1"/>
  <c r="W803" i="1"/>
  <c r="W802" i="1"/>
  <c r="V802" i="1"/>
  <c r="W466" i="1"/>
  <c r="W465" i="1"/>
  <c r="W464" i="1"/>
  <c r="V464" i="1"/>
  <c r="W463" i="1"/>
  <c r="V463" i="1"/>
  <c r="W462" i="1"/>
  <c r="W461" i="1"/>
  <c r="W460" i="1"/>
  <c r="W459" i="1"/>
  <c r="V459" i="1"/>
  <c r="W458" i="1"/>
  <c r="W457" i="1"/>
  <c r="W456" i="1"/>
  <c r="W455" i="1"/>
  <c r="V455" i="1"/>
  <c r="W454" i="1"/>
  <c r="W453" i="1"/>
  <c r="W452" i="1"/>
  <c r="W323" i="1"/>
  <c r="V323" i="1"/>
  <c r="W322" i="1"/>
  <c r="W321" i="1"/>
  <c r="W320" i="1"/>
  <c r="V320" i="1"/>
  <c r="W319" i="1"/>
  <c r="V319" i="1"/>
  <c r="W776" i="1"/>
  <c r="V776" i="1"/>
  <c r="X776" i="1" s="1"/>
  <c r="W775" i="1"/>
  <c r="W774" i="1"/>
  <c r="W773" i="1"/>
  <c r="V773" i="1"/>
  <c r="W752" i="1"/>
  <c r="W751" i="1"/>
  <c r="V751" i="1"/>
  <c r="W750" i="1"/>
  <c r="V750" i="1"/>
  <c r="W749" i="1"/>
  <c r="V749" i="1"/>
  <c r="X749" i="1" s="1"/>
  <c r="W748" i="1"/>
  <c r="W747" i="1"/>
  <c r="V747" i="1"/>
  <c r="X747" i="1" s="1"/>
  <c r="W746" i="1"/>
  <c r="W745" i="1"/>
  <c r="V745" i="1"/>
  <c r="W744" i="1"/>
  <c r="W743" i="1"/>
  <c r="W742" i="1"/>
  <c r="W741" i="1"/>
  <c r="W740" i="1"/>
  <c r="W739" i="1"/>
  <c r="W738" i="1"/>
  <c r="W737" i="1"/>
  <c r="V737" i="1"/>
  <c r="W736" i="1"/>
  <c r="W735" i="1"/>
  <c r="V735" i="1"/>
  <c r="W734" i="1"/>
  <c r="W733" i="1"/>
  <c r="V733" i="1"/>
  <c r="W732" i="1"/>
  <c r="V732" i="1"/>
  <c r="W731" i="1"/>
  <c r="W730" i="1"/>
  <c r="W729" i="1"/>
  <c r="V729" i="1"/>
  <c r="W725" i="1"/>
  <c r="W724" i="1"/>
  <c r="V724" i="1"/>
  <c r="W723" i="1"/>
  <c r="V723" i="1"/>
  <c r="W722" i="1"/>
  <c r="V722" i="1"/>
  <c r="X722" i="1" s="1"/>
  <c r="W721" i="1"/>
  <c r="V721" i="1"/>
  <c r="W716" i="1"/>
  <c r="V716" i="1"/>
  <c r="X716" i="1" s="1"/>
  <c r="W715" i="1"/>
  <c r="W714" i="1"/>
  <c r="W710" i="1"/>
  <c r="W661" i="1"/>
  <c r="W660" i="1"/>
  <c r="V660" i="1"/>
  <c r="W659" i="1"/>
  <c r="W174" i="1"/>
  <c r="W173" i="1"/>
  <c r="W658" i="1"/>
  <c r="W172" i="1"/>
  <c r="V172" i="1"/>
  <c r="W171" i="1"/>
  <c r="W657" i="1"/>
  <c r="V657" i="1"/>
  <c r="W170" i="1"/>
  <c r="W169" i="1"/>
  <c r="V169" i="1"/>
  <c r="X169" i="1" s="1"/>
  <c r="W165" i="1"/>
  <c r="V165" i="1"/>
  <c r="W164" i="1"/>
  <c r="W644" i="1"/>
  <c r="W642" i="1"/>
  <c r="V642" i="1"/>
  <c r="W641" i="1"/>
  <c r="W143" i="1"/>
  <c r="W142" i="1"/>
  <c r="V142" i="1"/>
  <c r="W640" i="1"/>
  <c r="W639" i="1"/>
  <c r="V639" i="1"/>
  <c r="W638" i="1"/>
  <c r="W636" i="1"/>
  <c r="W598" i="1"/>
  <c r="W597" i="1"/>
  <c r="W596" i="1"/>
  <c r="W595" i="1"/>
  <c r="V595" i="1"/>
  <c r="W594" i="1"/>
  <c r="W593" i="1"/>
  <c r="W592" i="1"/>
  <c r="W96" i="1"/>
  <c r="W591" i="1"/>
  <c r="W95" i="1"/>
  <c r="W94" i="1"/>
  <c r="W93" i="1"/>
  <c r="V93" i="1"/>
  <c r="W590" i="1"/>
  <c r="W589" i="1"/>
  <c r="W588" i="1"/>
  <c r="W587" i="1"/>
  <c r="W586" i="1"/>
  <c r="W92" i="1"/>
  <c r="W91" i="1"/>
  <c r="W585" i="1"/>
  <c r="W83" i="1"/>
  <c r="W82" i="1"/>
  <c r="V82" i="1"/>
  <c r="X82" i="1" s="1"/>
  <c r="W81" i="1"/>
  <c r="W80" i="1"/>
  <c r="W581" i="1"/>
  <c r="V581" i="1"/>
  <c r="W580" i="1"/>
  <c r="W79" i="1"/>
  <c r="W78" i="1"/>
  <c r="W77" i="1"/>
  <c r="W579" i="1"/>
  <c r="V579" i="1"/>
  <c r="X579" i="1" s="1"/>
  <c r="W578" i="1"/>
  <c r="W577" i="1"/>
  <c r="W576" i="1"/>
  <c r="V576" i="1"/>
  <c r="W574" i="1"/>
  <c r="W573" i="1"/>
  <c r="W572" i="1"/>
  <c r="W561" i="1"/>
  <c r="W560" i="1"/>
  <c r="V560" i="1"/>
  <c r="X560" i="1" s="1"/>
  <c r="W559" i="1"/>
  <c r="W558" i="1"/>
  <c r="W557" i="1"/>
  <c r="V557" i="1"/>
  <c r="W32" i="1"/>
  <c r="W556" i="1"/>
  <c r="W554" i="1"/>
  <c r="J554" i="1"/>
  <c r="I554" i="1"/>
  <c r="H554" i="1"/>
  <c r="G554" i="1"/>
  <c r="F554" i="1"/>
  <c r="E554" i="1"/>
  <c r="D554" i="1"/>
  <c r="A554" i="1"/>
  <c r="W553" i="1"/>
  <c r="J553" i="1"/>
  <c r="I553" i="1"/>
  <c r="H553" i="1"/>
  <c r="G553" i="1"/>
  <c r="F553" i="1"/>
  <c r="E553" i="1"/>
  <c r="D553" i="1"/>
  <c r="A553" i="1"/>
  <c r="W537" i="1"/>
  <c r="W28" i="1"/>
  <c r="W536" i="1"/>
  <c r="W27" i="1"/>
  <c r="V27" i="1"/>
  <c r="W26" i="1"/>
  <c r="W535" i="1"/>
  <c r="V535" i="1"/>
  <c r="W21" i="1"/>
  <c r="W526" i="1"/>
  <c r="W525" i="1"/>
  <c r="W524" i="1"/>
  <c r="W523" i="1"/>
  <c r="W522" i="1"/>
  <c r="W20" i="1"/>
  <c r="V20" i="1"/>
  <c r="X20" i="1" s="1"/>
  <c r="W514" i="1"/>
  <c r="V514" i="1"/>
  <c r="W513" i="1"/>
  <c r="V513" i="1"/>
  <c r="W512" i="1"/>
  <c r="W511" i="1"/>
  <c r="W470" i="1"/>
  <c r="W469" i="1"/>
  <c r="V469" i="1"/>
  <c r="W468" i="1"/>
  <c r="W398" i="1"/>
  <c r="V398" i="1"/>
  <c r="X398" i="1" s="1"/>
  <c r="W397" i="1"/>
  <c r="V397" i="1"/>
  <c r="X397" i="1" s="1"/>
  <c r="W349" i="1"/>
  <c r="V349" i="1"/>
  <c r="W348" i="1"/>
  <c r="W347" i="1"/>
  <c r="W346" i="1"/>
  <c r="W343" i="1"/>
  <c r="V343" i="1"/>
  <c r="W316" i="1"/>
  <c r="V316" i="1"/>
  <c r="W315" i="1"/>
  <c r="W314" i="1"/>
  <c r="V314" i="1"/>
  <c r="W313" i="1"/>
  <c r="V313" i="1"/>
  <c r="W312" i="1"/>
  <c r="W311" i="1"/>
  <c r="W297" i="1"/>
  <c r="W296" i="1"/>
  <c r="W244" i="1"/>
  <c r="V244" i="1"/>
  <c r="W243" i="1"/>
  <c r="W242" i="1"/>
  <c r="V242" i="1"/>
  <c r="W241" i="1"/>
  <c r="W211" i="1"/>
  <c r="W203" i="1"/>
  <c r="W202" i="1"/>
  <c r="W201" i="1"/>
  <c r="W200" i="1"/>
  <c r="W199" i="1"/>
  <c r="V199" i="1"/>
  <c r="X199" i="1" s="1"/>
  <c r="W198" i="1"/>
  <c r="V198" i="1"/>
  <c r="W197" i="1"/>
  <c r="V197" i="1"/>
  <c r="W196" i="1"/>
  <c r="W150" i="1"/>
  <c r="W61" i="1"/>
  <c r="W60" i="1"/>
  <c r="V60" i="1"/>
  <c r="W59" i="1"/>
  <c r="W47" i="1"/>
  <c r="V47" i="1"/>
  <c r="X47" i="1" s="1"/>
  <c r="W46" i="1"/>
  <c r="W45" i="1"/>
  <c r="V45" i="1"/>
  <c r="W42" i="1"/>
  <c r="W41" i="1"/>
  <c r="W40" i="1"/>
  <c r="W39" i="1"/>
  <c r="V39" i="1"/>
  <c r="W34" i="1"/>
  <c r="V34" i="1"/>
  <c r="W515" i="1"/>
  <c r="W503" i="1"/>
  <c r="V503" i="1"/>
  <c r="W487" i="1"/>
  <c r="V487" i="1"/>
  <c r="W486" i="1"/>
  <c r="W485" i="1"/>
  <c r="W484" i="1"/>
  <c r="W477" i="1"/>
  <c r="W444" i="1"/>
  <c r="V444" i="1"/>
  <c r="W396" i="1"/>
  <c r="W395" i="1"/>
  <c r="V395" i="1"/>
  <c r="W394" i="1"/>
  <c r="W393" i="1"/>
  <c r="W392" i="1"/>
  <c r="W389" i="1"/>
  <c r="W388" i="1"/>
  <c r="W387" i="1"/>
  <c r="W386" i="1"/>
  <c r="V386" i="1"/>
  <c r="X386" i="1" s="1"/>
  <c r="W385" i="1"/>
  <c r="V385" i="1"/>
  <c r="W384" i="1"/>
  <c r="V384" i="1"/>
  <c r="W383" i="1"/>
  <c r="W382" i="1"/>
  <c r="W381" i="1"/>
  <c r="W380" i="1"/>
  <c r="V380" i="1"/>
  <c r="W379" i="1"/>
  <c r="W378" i="1"/>
  <c r="V378" i="1"/>
  <c r="X378" i="1" s="1"/>
  <c r="W377" i="1"/>
  <c r="V377" i="1"/>
  <c r="W376" i="1"/>
  <c r="V376" i="1"/>
  <c r="W375" i="1"/>
  <c r="W374" i="1"/>
  <c r="V374" i="1"/>
  <c r="X374" i="1" s="1"/>
  <c r="W373" i="1"/>
  <c r="V373" i="1"/>
  <c r="W372" i="1"/>
  <c r="V372" i="1"/>
  <c r="W371" i="1"/>
  <c r="W370" i="1"/>
  <c r="W369" i="1"/>
  <c r="W368" i="1"/>
  <c r="W367" i="1"/>
  <c r="W366" i="1"/>
  <c r="W365" i="1"/>
  <c r="V365" i="1"/>
  <c r="X365" i="1" s="1"/>
  <c r="W340" i="1"/>
  <c r="V340" i="1"/>
  <c r="W339" i="1"/>
  <c r="V339" i="1"/>
  <c r="W338" i="1"/>
  <c r="W337" i="1"/>
  <c r="V337" i="1"/>
  <c r="X337" i="1" s="1"/>
  <c r="W336" i="1"/>
  <c r="V336" i="1"/>
  <c r="W335" i="1"/>
  <c r="V335" i="1"/>
  <c r="W305" i="1"/>
  <c r="V305" i="1"/>
  <c r="W304" i="1"/>
  <c r="W303" i="1"/>
  <c r="W302" i="1"/>
  <c r="W293" i="1"/>
  <c r="W292" i="1"/>
  <c r="V292" i="1"/>
  <c r="W291" i="1"/>
  <c r="W290" i="1"/>
  <c r="V290" i="1"/>
  <c r="W289" i="1"/>
  <c r="V289" i="1"/>
  <c r="W288" i="1"/>
  <c r="W287" i="1"/>
  <c r="W256" i="1"/>
  <c r="W255" i="1"/>
  <c r="W254" i="1"/>
  <c r="W231" i="1"/>
  <c r="V231" i="1"/>
  <c r="W230" i="1"/>
  <c r="V230" i="1"/>
  <c r="W183" i="1"/>
  <c r="V183" i="1"/>
  <c r="W182" i="1"/>
  <c r="W181" i="1"/>
  <c r="W162" i="1"/>
  <c r="W161" i="1"/>
  <c r="V161" i="1"/>
  <c r="W160" i="1"/>
  <c r="V160" i="1"/>
  <c r="W159" i="1"/>
  <c r="V159" i="1"/>
  <c r="W158" i="1"/>
  <c r="V158" i="1"/>
  <c r="W154" i="1"/>
  <c r="V154" i="1"/>
  <c r="W153" i="1"/>
  <c r="W152" i="1"/>
  <c r="W147" i="1"/>
  <c r="W141" i="1"/>
  <c r="W140" i="1"/>
  <c r="W139" i="1"/>
  <c r="V139" i="1"/>
  <c r="X139" i="1" s="1"/>
  <c r="W138" i="1"/>
  <c r="V138" i="1"/>
  <c r="W137" i="1"/>
  <c r="W136" i="1"/>
  <c r="W135" i="1"/>
  <c r="W134" i="1"/>
  <c r="W133" i="1"/>
  <c r="W132" i="1"/>
  <c r="W131" i="1"/>
  <c r="W130" i="1"/>
  <c r="V130" i="1"/>
  <c r="W129" i="1"/>
  <c r="W128" i="1"/>
  <c r="W127" i="1"/>
  <c r="W126" i="1"/>
  <c r="W125" i="1"/>
  <c r="V125" i="1"/>
  <c r="W124" i="1"/>
  <c r="V124" i="1"/>
  <c r="W123" i="1"/>
  <c r="V123" i="1"/>
  <c r="X123" i="1" s="1"/>
  <c r="W122" i="1"/>
  <c r="W121" i="1"/>
  <c r="W120" i="1"/>
  <c r="W119" i="1"/>
  <c r="W118" i="1"/>
  <c r="V118" i="1"/>
  <c r="X118" i="1" s="1"/>
  <c r="W101" i="1"/>
  <c r="V101" i="1"/>
  <c r="X101" i="1" s="1"/>
  <c r="W100" i="1"/>
  <c r="W99" i="1"/>
  <c r="W76" i="1"/>
  <c r="W69" i="1"/>
  <c r="W68" i="1"/>
  <c r="W67" i="1"/>
  <c r="W66" i="1"/>
  <c r="V66" i="1"/>
  <c r="X66" i="1" s="1"/>
  <c r="W65" i="1"/>
  <c r="V65" i="1"/>
  <c r="X65" i="1" s="1"/>
  <c r="W64" i="1"/>
  <c r="W36" i="1"/>
  <c r="W35" i="1"/>
  <c r="W25" i="1"/>
  <c r="W24" i="1"/>
  <c r="W502" i="1"/>
  <c r="S502" i="1"/>
  <c r="R502" i="1"/>
  <c r="W442" i="1"/>
  <c r="S442" i="1"/>
  <c r="R442" i="1"/>
  <c r="W441" i="1"/>
  <c r="S441" i="1"/>
  <c r="R441" i="1"/>
  <c r="W440" i="1"/>
  <c r="S440" i="1"/>
  <c r="R440" i="1"/>
  <c r="W439" i="1"/>
  <c r="S439" i="1"/>
  <c r="R439" i="1"/>
  <c r="W438" i="1"/>
  <c r="S438" i="1"/>
  <c r="R438" i="1"/>
  <c r="W437" i="1"/>
  <c r="S437" i="1"/>
  <c r="R437" i="1"/>
  <c r="W436" i="1"/>
  <c r="S436" i="1"/>
  <c r="R436" i="1"/>
  <c r="W435" i="1"/>
  <c r="S435" i="1"/>
  <c r="R435" i="1"/>
  <c r="W434" i="1"/>
  <c r="S434" i="1"/>
  <c r="R434" i="1"/>
  <c r="W433" i="1"/>
  <c r="S433" i="1"/>
  <c r="R433" i="1"/>
  <c r="W432" i="1"/>
  <c r="S432" i="1"/>
  <c r="R432" i="1"/>
  <c r="W431" i="1"/>
  <c r="S431" i="1"/>
  <c r="R431" i="1"/>
  <c r="W430" i="1"/>
  <c r="S430" i="1"/>
  <c r="R430" i="1"/>
  <c r="W429" i="1"/>
  <c r="S429" i="1"/>
  <c r="R429" i="1"/>
  <c r="W428" i="1"/>
  <c r="S428" i="1"/>
  <c r="R428" i="1"/>
  <c r="W427" i="1"/>
  <c r="S427" i="1"/>
  <c r="R427" i="1"/>
  <c r="W426" i="1"/>
  <c r="S426" i="1"/>
  <c r="R426" i="1"/>
  <c r="W425" i="1"/>
  <c r="S425" i="1"/>
  <c r="R425" i="1"/>
  <c r="W424" i="1"/>
  <c r="S424" i="1"/>
  <c r="R424" i="1"/>
  <c r="W423" i="1"/>
  <c r="S423" i="1"/>
  <c r="R423" i="1"/>
  <c r="W422" i="1"/>
  <c r="S422" i="1"/>
  <c r="R422" i="1"/>
  <c r="W421" i="1"/>
  <c r="S421" i="1"/>
  <c r="R421" i="1"/>
  <c r="W420" i="1"/>
  <c r="S420" i="1"/>
  <c r="R420" i="1"/>
  <c r="W419" i="1"/>
  <c r="S419" i="1"/>
  <c r="R419" i="1"/>
  <c r="W418" i="1"/>
  <c r="S418" i="1"/>
  <c r="R418" i="1"/>
  <c r="W417" i="1"/>
  <c r="S417" i="1"/>
  <c r="R417" i="1"/>
  <c r="W416" i="1"/>
  <c r="S416" i="1"/>
  <c r="R416" i="1"/>
  <c r="W415" i="1"/>
  <c r="S415" i="1"/>
  <c r="R415" i="1"/>
  <c r="W364" i="1"/>
  <c r="S364" i="1"/>
  <c r="R364" i="1"/>
  <c r="W363" i="1"/>
  <c r="S363" i="1"/>
  <c r="R363" i="1"/>
  <c r="W362" i="1"/>
  <c r="S362" i="1"/>
  <c r="R362" i="1"/>
  <c r="W361" i="1"/>
  <c r="S361" i="1"/>
  <c r="R361" i="1"/>
  <c r="W360" i="1"/>
  <c r="S360" i="1"/>
  <c r="R360" i="1"/>
  <c r="W359" i="1"/>
  <c r="S359" i="1"/>
  <c r="R359" i="1"/>
  <c r="W334" i="1"/>
  <c r="S334" i="1"/>
  <c r="R334" i="1"/>
  <c r="W333" i="1"/>
  <c r="S333" i="1"/>
  <c r="R333" i="1"/>
  <c r="W332" i="1"/>
  <c r="S332" i="1"/>
  <c r="R332" i="1"/>
  <c r="W331" i="1"/>
  <c r="S331" i="1"/>
  <c r="R331" i="1"/>
  <c r="W286" i="1"/>
  <c r="S286" i="1"/>
  <c r="R286" i="1"/>
  <c r="W285" i="1"/>
  <c r="S285" i="1"/>
  <c r="R285" i="1"/>
  <c r="W284" i="1"/>
  <c r="S284" i="1"/>
  <c r="R284" i="1"/>
  <c r="W283" i="1"/>
  <c r="S283" i="1"/>
  <c r="R283" i="1"/>
  <c r="W282" i="1"/>
  <c r="S282" i="1"/>
  <c r="R282" i="1"/>
  <c r="W281" i="1"/>
  <c r="S281" i="1"/>
  <c r="R281" i="1"/>
  <c r="W280" i="1"/>
  <c r="S280" i="1"/>
  <c r="R280" i="1"/>
  <c r="W279" i="1"/>
  <c r="S279" i="1"/>
  <c r="R279" i="1"/>
  <c r="W278" i="1"/>
  <c r="S278" i="1"/>
  <c r="R278" i="1"/>
  <c r="W277" i="1"/>
  <c r="S277" i="1"/>
  <c r="R277" i="1"/>
  <c r="W276" i="1"/>
  <c r="S276" i="1"/>
  <c r="R276" i="1"/>
  <c r="W275" i="1"/>
  <c r="S275" i="1"/>
  <c r="R275" i="1"/>
  <c r="W274" i="1"/>
  <c r="S274" i="1"/>
  <c r="R274" i="1"/>
  <c r="W273" i="1"/>
  <c r="S273" i="1"/>
  <c r="R273" i="1"/>
  <c r="W272" i="1"/>
  <c r="S272" i="1"/>
  <c r="R272" i="1"/>
  <c r="W271" i="1"/>
  <c r="S271" i="1"/>
  <c r="R271" i="1"/>
  <c r="W270" i="1"/>
  <c r="S270" i="1"/>
  <c r="R270" i="1"/>
  <c r="W269" i="1"/>
  <c r="S269" i="1"/>
  <c r="R269" i="1"/>
  <c r="W268" i="1"/>
  <c r="S268" i="1"/>
  <c r="R268" i="1"/>
  <c r="W267" i="1"/>
  <c r="S267" i="1"/>
  <c r="R267" i="1"/>
  <c r="W266" i="1"/>
  <c r="S266" i="1"/>
  <c r="R266" i="1"/>
  <c r="W236" i="1"/>
  <c r="S236" i="1"/>
  <c r="R236" i="1"/>
  <c r="W235" i="1"/>
  <c r="S235" i="1"/>
  <c r="R235" i="1"/>
  <c r="W234" i="1"/>
  <c r="S234" i="1"/>
  <c r="R234" i="1"/>
  <c r="W228" i="1"/>
  <c r="S228" i="1"/>
  <c r="R228" i="1"/>
  <c r="W227" i="1"/>
  <c r="S227" i="1"/>
  <c r="R227" i="1"/>
  <c r="W226" i="1"/>
  <c r="S226" i="1"/>
  <c r="R226" i="1"/>
  <c r="W225" i="1"/>
  <c r="S225" i="1"/>
  <c r="R225" i="1"/>
  <c r="W224" i="1"/>
  <c r="S224" i="1"/>
  <c r="R224" i="1"/>
  <c r="W223" i="1"/>
  <c r="S223" i="1"/>
  <c r="R223" i="1"/>
  <c r="W222" i="1"/>
  <c r="S222" i="1"/>
  <c r="R222" i="1"/>
  <c r="W221" i="1"/>
  <c r="S221" i="1"/>
  <c r="R221" i="1"/>
  <c r="W220" i="1"/>
  <c r="S220" i="1"/>
  <c r="R220" i="1"/>
  <c r="W219" i="1"/>
  <c r="S219" i="1"/>
  <c r="R219" i="1"/>
  <c r="W218" i="1"/>
  <c r="S218" i="1"/>
  <c r="R218" i="1"/>
  <c r="W180" i="1"/>
  <c r="S180" i="1"/>
  <c r="R180" i="1"/>
  <c r="W179" i="1"/>
  <c r="S179" i="1"/>
  <c r="R179" i="1"/>
  <c r="W178" i="1"/>
  <c r="S178" i="1"/>
  <c r="R178" i="1"/>
  <c r="W157" i="1"/>
  <c r="S157" i="1"/>
  <c r="R157" i="1"/>
  <c r="W146" i="1"/>
  <c r="S146" i="1"/>
  <c r="R146" i="1"/>
  <c r="W145" i="1"/>
  <c r="S145" i="1"/>
  <c r="R145" i="1"/>
  <c r="W117" i="1"/>
  <c r="S117" i="1"/>
  <c r="R117" i="1"/>
  <c r="W116" i="1"/>
  <c r="S116" i="1"/>
  <c r="R116" i="1"/>
  <c r="W115" i="1"/>
  <c r="S115" i="1"/>
  <c r="R115" i="1"/>
  <c r="W114" i="1"/>
  <c r="S114" i="1"/>
  <c r="R114" i="1"/>
  <c r="W113" i="1"/>
  <c r="S113" i="1"/>
  <c r="R113" i="1"/>
  <c r="W112" i="1"/>
  <c r="S112" i="1"/>
  <c r="R112" i="1"/>
  <c r="W111" i="1"/>
  <c r="S111" i="1"/>
  <c r="R111" i="1"/>
  <c r="W110" i="1"/>
  <c r="S110" i="1"/>
  <c r="R110" i="1"/>
  <c r="W109" i="1"/>
  <c r="S109" i="1"/>
  <c r="R109" i="1"/>
  <c r="W108" i="1"/>
  <c r="S108" i="1"/>
  <c r="R108" i="1"/>
  <c r="W107" i="1"/>
  <c r="S107" i="1"/>
  <c r="R107" i="1"/>
  <c r="W16" i="1"/>
  <c r="S16" i="1"/>
  <c r="R16" i="1"/>
  <c r="W15" i="1"/>
  <c r="S15" i="1"/>
  <c r="R15" i="1"/>
  <c r="W14" i="1"/>
  <c r="S14" i="1"/>
  <c r="R14" i="1"/>
  <c r="W13" i="1"/>
  <c r="S13" i="1"/>
  <c r="R13" i="1"/>
  <c r="W12" i="1"/>
  <c r="S12" i="1"/>
  <c r="R12" i="1"/>
  <c r="W510" i="1"/>
  <c r="V510" i="1"/>
  <c r="X510" i="1" s="1"/>
  <c r="W474" i="1"/>
  <c r="W473" i="1"/>
  <c r="W472" i="1"/>
  <c r="V472" i="1"/>
  <c r="W471" i="1"/>
  <c r="W467" i="1"/>
  <c r="W345" i="1"/>
  <c r="W344" i="1"/>
  <c r="W342" i="1"/>
  <c r="W341" i="1"/>
  <c r="V341" i="1"/>
  <c r="W310" i="1"/>
  <c r="V310" i="1"/>
  <c r="W299" i="1"/>
  <c r="W298" i="1"/>
  <c r="W295" i="1"/>
  <c r="W294" i="1"/>
  <c r="W240" i="1"/>
  <c r="W239" i="1"/>
  <c r="V239" i="1"/>
  <c r="X239" i="1" s="1"/>
  <c r="W238" i="1"/>
  <c r="W237" i="1"/>
  <c r="W210" i="1"/>
  <c r="W209" i="1"/>
  <c r="W208" i="1"/>
  <c r="W195" i="1"/>
  <c r="V195" i="1"/>
  <c r="W194" i="1"/>
  <c r="V194" i="1"/>
  <c r="W193" i="1"/>
  <c r="W192" i="1"/>
  <c r="W191" i="1"/>
  <c r="W190" i="1"/>
  <c r="W189" i="1"/>
  <c r="W188" i="1"/>
  <c r="V188" i="1"/>
  <c r="X188" i="1" s="1"/>
  <c r="W187" i="1"/>
  <c r="W186" i="1"/>
  <c r="V186" i="1"/>
  <c r="X186" i="1" s="1"/>
  <c r="W185" i="1"/>
  <c r="W184" i="1"/>
  <c r="W149" i="1"/>
  <c r="W148" i="1"/>
  <c r="V148" i="1"/>
  <c r="W70" i="1"/>
  <c r="W58" i="1"/>
  <c r="W57" i="1"/>
  <c r="W55" i="1"/>
  <c r="W54" i="1"/>
  <c r="W53" i="1"/>
  <c r="V53" i="1"/>
  <c r="W52" i="1"/>
  <c r="V52" i="1"/>
  <c r="W51" i="1"/>
  <c r="W50" i="1"/>
  <c r="W49" i="1"/>
  <c r="V49" i="1"/>
  <c r="X49" i="1" s="1"/>
  <c r="W48" i="1"/>
  <c r="W44" i="1"/>
  <c r="V44" i="1"/>
  <c r="X44" i="1" s="1"/>
  <c r="W43" i="1"/>
  <c r="W38" i="1"/>
  <c r="W37" i="1"/>
  <c r="V37" i="1"/>
  <c r="W33" i="1"/>
  <c r="W519" i="1"/>
  <c r="S519" i="1"/>
  <c r="R519" i="1"/>
  <c r="W518" i="1"/>
  <c r="S518" i="1"/>
  <c r="R518" i="1"/>
  <c r="W517" i="1"/>
  <c r="S517" i="1"/>
  <c r="R517" i="1"/>
  <c r="W516" i="1"/>
  <c r="S516" i="1"/>
  <c r="R516" i="1"/>
  <c r="W509" i="1"/>
  <c r="S509" i="1"/>
  <c r="R509" i="1"/>
  <c r="W508" i="1"/>
  <c r="S508" i="1"/>
  <c r="R508" i="1"/>
  <c r="W507" i="1"/>
  <c r="S507" i="1"/>
  <c r="R507" i="1"/>
  <c r="W506" i="1"/>
  <c r="S506" i="1"/>
  <c r="R506" i="1"/>
  <c r="W505" i="1"/>
  <c r="S505" i="1"/>
  <c r="R505" i="1"/>
  <c r="W504" i="1"/>
  <c r="S504" i="1"/>
  <c r="R504" i="1"/>
  <c r="W501" i="1"/>
  <c r="S501" i="1"/>
  <c r="R501" i="1"/>
  <c r="W494" i="1"/>
  <c r="S494" i="1"/>
  <c r="R494" i="1"/>
  <c r="W493" i="1"/>
  <c r="S493" i="1"/>
  <c r="R493" i="1"/>
  <c r="W492" i="1"/>
  <c r="S492" i="1"/>
  <c r="R492" i="1"/>
  <c r="W491" i="1"/>
  <c r="S491" i="1"/>
  <c r="R491" i="1"/>
  <c r="W490" i="1"/>
  <c r="S490" i="1"/>
  <c r="R490" i="1"/>
  <c r="W489" i="1"/>
  <c r="S489" i="1"/>
  <c r="R489" i="1"/>
  <c r="W488" i="1"/>
  <c r="S488" i="1"/>
  <c r="R488" i="1"/>
  <c r="W483" i="1"/>
  <c r="S483" i="1"/>
  <c r="R483" i="1"/>
  <c r="W482" i="1"/>
  <c r="S482" i="1"/>
  <c r="R482" i="1"/>
  <c r="W481" i="1"/>
  <c r="S481" i="1"/>
  <c r="R481" i="1"/>
  <c r="W480" i="1"/>
  <c r="S480" i="1"/>
  <c r="R480" i="1"/>
  <c r="W479" i="1"/>
  <c r="S479" i="1"/>
  <c r="R479" i="1"/>
  <c r="W478" i="1"/>
  <c r="S478" i="1"/>
  <c r="R478" i="1"/>
  <c r="W451" i="1"/>
  <c r="S451" i="1"/>
  <c r="R451" i="1"/>
  <c r="W450" i="1"/>
  <c r="S450" i="1"/>
  <c r="R450" i="1"/>
  <c r="W449" i="1"/>
  <c r="S449" i="1"/>
  <c r="R449" i="1"/>
  <c r="W448" i="1"/>
  <c r="S448" i="1"/>
  <c r="R448" i="1"/>
  <c r="W447" i="1"/>
  <c r="S447" i="1"/>
  <c r="R447" i="1"/>
  <c r="W446" i="1"/>
  <c r="S446" i="1"/>
  <c r="R446" i="1"/>
  <c r="W445" i="1"/>
  <c r="S445" i="1"/>
  <c r="R445" i="1"/>
  <c r="W443" i="1"/>
  <c r="S443" i="1"/>
  <c r="R443" i="1"/>
  <c r="W414" i="1"/>
  <c r="S414" i="1"/>
  <c r="R414" i="1"/>
  <c r="W413" i="1"/>
  <c r="S413" i="1"/>
  <c r="R413" i="1"/>
  <c r="W412" i="1"/>
  <c r="S412" i="1"/>
  <c r="R412" i="1"/>
  <c r="W411" i="1"/>
  <c r="S411" i="1"/>
  <c r="R411" i="1"/>
  <c r="W410" i="1"/>
  <c r="S410" i="1"/>
  <c r="R410" i="1"/>
  <c r="W409" i="1"/>
  <c r="S409" i="1"/>
  <c r="R409" i="1"/>
  <c r="W408" i="1"/>
  <c r="S408" i="1"/>
  <c r="R408" i="1"/>
  <c r="W407" i="1"/>
  <c r="S407" i="1"/>
  <c r="R407" i="1"/>
  <c r="W406" i="1"/>
  <c r="S406" i="1"/>
  <c r="R406" i="1"/>
  <c r="W405" i="1"/>
  <c r="S405" i="1"/>
  <c r="R405" i="1"/>
  <c r="W404" i="1"/>
  <c r="S404" i="1"/>
  <c r="R404" i="1"/>
  <c r="W403" i="1"/>
  <c r="S403" i="1"/>
  <c r="R403" i="1"/>
  <c r="W402" i="1"/>
  <c r="S402" i="1"/>
  <c r="R402" i="1"/>
  <c r="W401" i="1"/>
  <c r="S401" i="1"/>
  <c r="R401" i="1"/>
  <c r="W400" i="1"/>
  <c r="S400" i="1"/>
  <c r="R400" i="1"/>
  <c r="W399" i="1"/>
  <c r="S399" i="1"/>
  <c r="R399" i="1"/>
  <c r="W391" i="1"/>
  <c r="S391" i="1"/>
  <c r="R391" i="1"/>
  <c r="W390" i="1"/>
  <c r="S390" i="1"/>
  <c r="R390" i="1"/>
  <c r="W358" i="1"/>
  <c r="S358" i="1"/>
  <c r="R358" i="1"/>
  <c r="W357" i="1"/>
  <c r="S357" i="1"/>
  <c r="R357" i="1"/>
  <c r="W356" i="1"/>
  <c r="S356" i="1"/>
  <c r="R356" i="1"/>
  <c r="W355" i="1"/>
  <c r="S355" i="1"/>
  <c r="R355" i="1"/>
  <c r="W354" i="1"/>
  <c r="S354" i="1"/>
  <c r="R354" i="1"/>
  <c r="W353" i="1"/>
  <c r="S353" i="1"/>
  <c r="R353" i="1"/>
  <c r="W352" i="1"/>
  <c r="S352" i="1"/>
  <c r="R352" i="1"/>
  <c r="W351" i="1"/>
  <c r="S351" i="1"/>
  <c r="R351" i="1"/>
  <c r="W350" i="1"/>
  <c r="S350" i="1"/>
  <c r="R350" i="1"/>
  <c r="W330" i="1"/>
  <c r="S330" i="1"/>
  <c r="R330" i="1"/>
  <c r="W329" i="1"/>
  <c r="S329" i="1"/>
  <c r="R329" i="1"/>
  <c r="W328" i="1"/>
  <c r="S328" i="1"/>
  <c r="R328" i="1"/>
  <c r="W327" i="1"/>
  <c r="S327" i="1"/>
  <c r="R327" i="1"/>
  <c r="W326" i="1"/>
  <c r="S326" i="1"/>
  <c r="R326" i="1"/>
  <c r="W325" i="1"/>
  <c r="S325" i="1"/>
  <c r="R325" i="1"/>
  <c r="W324" i="1"/>
  <c r="S324" i="1"/>
  <c r="R324" i="1"/>
  <c r="W318" i="1"/>
  <c r="S318" i="1"/>
  <c r="R318" i="1"/>
  <c r="W317" i="1"/>
  <c r="S317" i="1"/>
  <c r="R317" i="1"/>
  <c r="W309" i="1"/>
  <c r="S309" i="1"/>
  <c r="R309" i="1"/>
  <c r="W308" i="1"/>
  <c r="S308" i="1"/>
  <c r="R308" i="1"/>
  <c r="W307" i="1"/>
  <c r="S307" i="1"/>
  <c r="R307" i="1"/>
  <c r="W306" i="1"/>
  <c r="S306" i="1"/>
  <c r="R306" i="1"/>
  <c r="S301" i="1"/>
  <c r="R301" i="1"/>
  <c r="S300" i="1"/>
  <c r="R300" i="1"/>
  <c r="W265" i="1"/>
  <c r="S265" i="1"/>
  <c r="R265" i="1"/>
  <c r="W264" i="1"/>
  <c r="S264" i="1"/>
  <c r="R264" i="1"/>
  <c r="W263" i="1"/>
  <c r="S263" i="1"/>
  <c r="R263" i="1"/>
  <c r="W262" i="1"/>
  <c r="S262" i="1"/>
  <c r="R262" i="1"/>
  <c r="W261" i="1"/>
  <c r="S261" i="1"/>
  <c r="R261" i="1"/>
  <c r="W260" i="1"/>
  <c r="S260" i="1"/>
  <c r="R260" i="1"/>
  <c r="W259" i="1"/>
  <c r="S259" i="1"/>
  <c r="R259" i="1"/>
  <c r="W258" i="1"/>
  <c r="S258" i="1"/>
  <c r="R258" i="1"/>
  <c r="W257" i="1"/>
  <c r="S257" i="1"/>
  <c r="R257" i="1"/>
  <c r="W253" i="1"/>
  <c r="S253" i="1"/>
  <c r="R253" i="1"/>
  <c r="W252" i="1"/>
  <c r="S252" i="1"/>
  <c r="R252" i="1"/>
  <c r="W251" i="1"/>
  <c r="S251" i="1"/>
  <c r="R251" i="1"/>
  <c r="W250" i="1"/>
  <c r="S250" i="1"/>
  <c r="R250" i="1"/>
  <c r="W249" i="1"/>
  <c r="S249" i="1"/>
  <c r="R249" i="1"/>
  <c r="W248" i="1"/>
  <c r="S248" i="1"/>
  <c r="R248" i="1"/>
  <c r="S247" i="1"/>
  <c r="R247" i="1"/>
  <c r="S246" i="1"/>
  <c r="R246" i="1"/>
  <c r="S245" i="1"/>
  <c r="R245" i="1"/>
  <c r="W233" i="1"/>
  <c r="S233" i="1"/>
  <c r="R233" i="1"/>
  <c r="W232" i="1"/>
  <c r="S232" i="1"/>
  <c r="R232" i="1"/>
  <c r="W229" i="1"/>
  <c r="S229" i="1"/>
  <c r="R229" i="1"/>
  <c r="W217" i="1"/>
  <c r="S217" i="1"/>
  <c r="R217" i="1"/>
  <c r="W216" i="1"/>
  <c r="S216" i="1"/>
  <c r="R216" i="1"/>
  <c r="W215" i="1"/>
  <c r="S215" i="1"/>
  <c r="R215" i="1"/>
  <c r="W214" i="1"/>
  <c r="S214" i="1"/>
  <c r="R214" i="1"/>
  <c r="W213" i="1"/>
  <c r="S213" i="1"/>
  <c r="R213" i="1"/>
  <c r="S212" i="1"/>
  <c r="R212" i="1"/>
  <c r="W177" i="1"/>
  <c r="S177" i="1"/>
  <c r="R177" i="1"/>
  <c r="W176" i="1"/>
  <c r="S176" i="1"/>
  <c r="R176" i="1"/>
  <c r="W175" i="1"/>
  <c r="S175" i="1"/>
  <c r="R175" i="1"/>
  <c r="W168" i="1"/>
  <c r="S168" i="1"/>
  <c r="R168" i="1"/>
  <c r="W167" i="1"/>
  <c r="S167" i="1"/>
  <c r="R167" i="1"/>
  <c r="W166" i="1"/>
  <c r="S166" i="1"/>
  <c r="R166" i="1"/>
  <c r="W163" i="1"/>
  <c r="S163" i="1"/>
  <c r="R163" i="1"/>
  <c r="W156" i="1"/>
  <c r="S156" i="1"/>
  <c r="R156" i="1"/>
  <c r="W155" i="1"/>
  <c r="S155" i="1"/>
  <c r="R155" i="1"/>
  <c r="W151" i="1"/>
  <c r="S151" i="1"/>
  <c r="R151" i="1"/>
  <c r="W144" i="1"/>
  <c r="S144" i="1"/>
  <c r="R144" i="1"/>
  <c r="W106" i="1"/>
  <c r="S106" i="1"/>
  <c r="R106" i="1"/>
  <c r="W105" i="1"/>
  <c r="S105" i="1"/>
  <c r="R105" i="1"/>
  <c r="W104" i="1"/>
  <c r="S104" i="1"/>
  <c r="R104" i="1"/>
  <c r="W103" i="1"/>
  <c r="S103" i="1"/>
  <c r="R103" i="1"/>
  <c r="W102" i="1"/>
  <c r="S102" i="1"/>
  <c r="R102" i="1"/>
  <c r="W98" i="1"/>
  <c r="S98" i="1"/>
  <c r="R98" i="1"/>
  <c r="W97" i="1"/>
  <c r="S97" i="1"/>
  <c r="R97" i="1"/>
  <c r="W90" i="1"/>
  <c r="S90" i="1"/>
  <c r="R90" i="1"/>
  <c r="W89" i="1"/>
  <c r="S89" i="1"/>
  <c r="R89" i="1"/>
  <c r="W88" i="1"/>
  <c r="S88" i="1"/>
  <c r="R88" i="1"/>
  <c r="W87" i="1"/>
  <c r="S87" i="1"/>
  <c r="R87" i="1"/>
  <c r="W86" i="1"/>
  <c r="S86" i="1"/>
  <c r="R86" i="1"/>
  <c r="W85" i="1"/>
  <c r="S85" i="1"/>
  <c r="R85" i="1"/>
  <c r="W84" i="1"/>
  <c r="S84" i="1"/>
  <c r="R84" i="1"/>
  <c r="W75" i="1"/>
  <c r="S75" i="1"/>
  <c r="R75" i="1"/>
  <c r="W74" i="1"/>
  <c r="S74" i="1"/>
  <c r="R74" i="1"/>
  <c r="W73" i="1"/>
  <c r="S73" i="1"/>
  <c r="R73" i="1"/>
  <c r="W72" i="1"/>
  <c r="S72" i="1"/>
  <c r="R72" i="1"/>
  <c r="W71" i="1"/>
  <c r="S71" i="1"/>
  <c r="R71" i="1"/>
  <c r="W63" i="1"/>
  <c r="S63" i="1"/>
  <c r="R63" i="1"/>
  <c r="W62" i="1"/>
  <c r="S62" i="1"/>
  <c r="R62" i="1"/>
  <c r="W56" i="1"/>
  <c r="S56" i="1"/>
  <c r="R56" i="1"/>
  <c r="W31" i="1"/>
  <c r="S31" i="1"/>
  <c r="R31" i="1"/>
  <c r="W30" i="1"/>
  <c r="S30" i="1"/>
  <c r="R30" i="1"/>
  <c r="W29" i="1"/>
  <c r="S29" i="1"/>
  <c r="R29" i="1"/>
  <c r="W23" i="1"/>
  <c r="S23" i="1"/>
  <c r="R23" i="1"/>
  <c r="W22" i="1"/>
  <c r="S22" i="1"/>
  <c r="R22" i="1"/>
  <c r="W19" i="1"/>
  <c r="S19" i="1"/>
  <c r="R19" i="1"/>
  <c r="W18" i="1"/>
  <c r="S18" i="1"/>
  <c r="R18" i="1"/>
  <c r="W17" i="1"/>
  <c r="S17" i="1"/>
  <c r="R17" i="1"/>
  <c r="W11" i="1"/>
  <c r="S11" i="1"/>
  <c r="R11" i="1"/>
  <c r="W10" i="1"/>
  <c r="S10" i="1"/>
  <c r="R10" i="1"/>
  <c r="W9" i="1"/>
  <c r="S9" i="1"/>
  <c r="R9" i="1"/>
  <c r="W8" i="1"/>
  <c r="S8" i="1"/>
  <c r="R8" i="1"/>
  <c r="V436" i="1" l="1"/>
  <c r="V89" i="1"/>
  <c r="X89" i="1" s="1"/>
  <c r="V102" i="1"/>
  <c r="V478" i="1"/>
  <c r="V481" i="1"/>
  <c r="X481" i="1" s="1"/>
  <c r="V145" i="1"/>
  <c r="X145" i="1" s="1"/>
  <c r="V442" i="1"/>
  <c r="V448" i="1"/>
  <c r="X448" i="1" s="1"/>
  <c r="V396" i="1"/>
  <c r="X396" i="1" s="1"/>
  <c r="V106" i="1"/>
  <c r="X106" i="1" s="1"/>
  <c r="V177" i="1"/>
  <c r="V110" i="1"/>
  <c r="X110" i="1" s="1"/>
  <c r="V272" i="1"/>
  <c r="V350" i="1"/>
  <c r="X350" i="1" s="1"/>
  <c r="V26" i="1"/>
  <c r="X26" i="1" s="1"/>
  <c r="V753" i="1"/>
  <c r="X753" i="1" s="1"/>
  <c r="V191" i="1"/>
  <c r="X191" i="1" s="1"/>
  <c r="V394" i="1"/>
  <c r="X394" i="1" s="1"/>
  <c r="V474" i="1"/>
  <c r="X474" i="1" s="1"/>
  <c r="V21" i="1"/>
  <c r="X21" i="1" s="1"/>
  <c r="V156" i="1"/>
  <c r="X156" i="1" s="1"/>
  <c r="V278" i="1"/>
  <c r="X278" i="1" s="1"/>
  <c r="V282" i="1"/>
  <c r="X282" i="1" s="1"/>
  <c r="V428" i="1"/>
  <c r="X428" i="1" s="1"/>
  <c r="V107" i="1"/>
  <c r="X107" i="1" s="1"/>
  <c r="X158" i="1"/>
  <c r="V232" i="1"/>
  <c r="X232" i="1" s="1"/>
  <c r="V208" i="1"/>
  <c r="X208" i="1" s="1"/>
  <c r="V431" i="1"/>
  <c r="X431" i="1" s="1"/>
  <c r="V250" i="1"/>
  <c r="X250" i="1" s="1"/>
  <c r="V330" i="1"/>
  <c r="X330" i="1" s="1"/>
  <c r="V509" i="1"/>
  <c r="X509" i="1" s="1"/>
  <c r="V180" i="1"/>
  <c r="X180" i="1" s="1"/>
  <c r="V270" i="1"/>
  <c r="X270" i="1" s="1"/>
  <c r="V285" i="1"/>
  <c r="X285" i="1" s="1"/>
  <c r="V439" i="1"/>
  <c r="X230" i="1"/>
  <c r="V29" i="1"/>
  <c r="X29" i="1" s="1"/>
  <c r="V229" i="1"/>
  <c r="X229" i="1" s="1"/>
  <c r="V399" i="1"/>
  <c r="X399" i="1" s="1"/>
  <c r="V506" i="1"/>
  <c r="X506" i="1" s="1"/>
  <c r="V223" i="1"/>
  <c r="V435" i="1"/>
  <c r="X435" i="1" s="1"/>
  <c r="V502" i="1"/>
  <c r="X502" i="1" s="1"/>
  <c r="V168" i="1"/>
  <c r="X168" i="1" s="1"/>
  <c r="V62" i="1"/>
  <c r="X62" i="1" s="1"/>
  <c r="V73" i="1"/>
  <c r="X73" i="1" s="1"/>
  <c r="V261" i="1"/>
  <c r="X261" i="1" s="1"/>
  <c r="V307" i="1"/>
  <c r="X307" i="1" s="1"/>
  <c r="V405" i="1"/>
  <c r="X405" i="1" s="1"/>
  <c r="V262" i="1"/>
  <c r="X262" i="1" s="1"/>
  <c r="V507" i="1"/>
  <c r="X507" i="1" s="1"/>
  <c r="V228" i="1"/>
  <c r="X228" i="1" s="1"/>
  <c r="V277" i="1"/>
  <c r="X277" i="1" s="1"/>
  <c r="V12" i="1"/>
  <c r="X12" i="1" s="1"/>
  <c r="V14" i="1"/>
  <c r="X14" i="1" s="1"/>
  <c r="V281" i="1"/>
  <c r="X281" i="1" s="1"/>
  <c r="V364" i="1"/>
  <c r="V427" i="1"/>
  <c r="X427" i="1" s="1"/>
  <c r="V355" i="1"/>
  <c r="X355" i="1" s="1"/>
  <c r="V331" i="1"/>
  <c r="X331" i="1" s="1"/>
  <c r="V422" i="1"/>
  <c r="X422" i="1" s="1"/>
  <c r="V493" i="1"/>
  <c r="X493" i="1" s="1"/>
  <c r="V276" i="1"/>
  <c r="X276" i="1" s="1"/>
  <c r="V359" i="1"/>
  <c r="X359" i="1" s="1"/>
  <c r="V426" i="1"/>
  <c r="V332" i="1"/>
  <c r="V23" i="1"/>
  <c r="V445" i="1"/>
  <c r="X445" i="1" s="1"/>
  <c r="X194" i="1"/>
  <c r="V473" i="1"/>
  <c r="X473" i="1" s="1"/>
  <c r="V419" i="1"/>
  <c r="X419" i="1" s="1"/>
  <c r="V129" i="1"/>
  <c r="X129" i="1" s="1"/>
  <c r="V291" i="1"/>
  <c r="X291" i="1" s="1"/>
  <c r="V589" i="1"/>
  <c r="X589" i="1" s="1"/>
  <c r="V593" i="1"/>
  <c r="X593" i="1" s="1"/>
  <c r="V174" i="1"/>
  <c r="X174" i="1" s="1"/>
  <c r="V454" i="1"/>
  <c r="X454" i="1" s="1"/>
  <c r="V462" i="1"/>
  <c r="X462" i="1" s="1"/>
  <c r="V608" i="1"/>
  <c r="X608" i="1" s="1"/>
  <c r="V829" i="1"/>
  <c r="X829" i="1" s="1"/>
  <c r="V854" i="1"/>
  <c r="X854" i="1" s="1"/>
  <c r="V104" i="1"/>
  <c r="X104" i="1" s="1"/>
  <c r="V253" i="1"/>
  <c r="X253" i="1" s="1"/>
  <c r="V317" i="1"/>
  <c r="X317" i="1" s="1"/>
  <c r="V185" i="1"/>
  <c r="X185" i="1" s="1"/>
  <c r="V67" i="1"/>
  <c r="X67" i="1" s="1"/>
  <c r="V558" i="1"/>
  <c r="X558" i="1" s="1"/>
  <c r="V823" i="1"/>
  <c r="X823" i="1" s="1"/>
  <c r="V888" i="1"/>
  <c r="X888" i="1" s="1"/>
  <c r="V616" i="1"/>
  <c r="X616" i="1" s="1"/>
  <c r="V871" i="1"/>
  <c r="X871" i="1" s="1"/>
  <c r="V8" i="1"/>
  <c r="X8" i="1" s="1"/>
  <c r="V144" i="1"/>
  <c r="X144" i="1" s="1"/>
  <c r="V11" i="1"/>
  <c r="X11" i="1" s="1"/>
  <c r="V56" i="1"/>
  <c r="X56" i="1" s="1"/>
  <c r="V88" i="1"/>
  <c r="X88" i="1" s="1"/>
  <c r="V75" i="1"/>
  <c r="X75" i="1" s="1"/>
  <c r="V90" i="1"/>
  <c r="X90" i="1" s="1"/>
  <c r="V155" i="1"/>
  <c r="X155" i="1" s="1"/>
  <c r="V324" i="1"/>
  <c r="X324" i="1" s="1"/>
  <c r="V326" i="1"/>
  <c r="X326" i="1" s="1"/>
  <c r="V354" i="1"/>
  <c r="X354" i="1" s="1"/>
  <c r="V407" i="1"/>
  <c r="X407" i="1" s="1"/>
  <c r="V137" i="1"/>
  <c r="X137" i="1" s="1"/>
  <c r="V241" i="1"/>
  <c r="X241" i="1" s="1"/>
  <c r="V556" i="1"/>
  <c r="X556" i="1" s="1"/>
  <c r="V835" i="1"/>
  <c r="X835" i="1" s="1"/>
  <c r="V496" i="1"/>
  <c r="X496" i="1" s="1"/>
  <c r="V675" i="1"/>
  <c r="X675" i="1" s="1"/>
  <c r="V678" i="1"/>
  <c r="X678" i="1" s="1"/>
  <c r="V647" i="1"/>
  <c r="X647" i="1" s="1"/>
  <c r="V63" i="1"/>
  <c r="X63" i="1" s="1"/>
  <c r="V87" i="1"/>
  <c r="X87" i="1" s="1"/>
  <c r="V163" i="1"/>
  <c r="X163" i="1" s="1"/>
  <c r="V176" i="1"/>
  <c r="X176" i="1" s="1"/>
  <c r="V215" i="1"/>
  <c r="X215" i="1" s="1"/>
  <c r="V217" i="1"/>
  <c r="X217" i="1" s="1"/>
  <c r="V258" i="1"/>
  <c r="X258" i="1" s="1"/>
  <c r="V260" i="1"/>
  <c r="X260" i="1" s="1"/>
  <c r="V371" i="1"/>
  <c r="X371" i="1" s="1"/>
  <c r="V573" i="1"/>
  <c r="X573" i="1" s="1"/>
  <c r="V734" i="1"/>
  <c r="X734" i="1" s="1"/>
  <c r="V742" i="1"/>
  <c r="X742" i="1" s="1"/>
  <c r="V204" i="1"/>
  <c r="X204" i="1" s="1"/>
  <c r="V685" i="1"/>
  <c r="X685" i="1" s="1"/>
  <c r="V693" i="1"/>
  <c r="X693" i="1" s="1"/>
  <c r="V701" i="1"/>
  <c r="X701" i="1" s="1"/>
  <c r="V411" i="1"/>
  <c r="X411" i="1" s="1"/>
  <c r="V149" i="1"/>
  <c r="X149" i="1" s="1"/>
  <c r="V227" i="1"/>
  <c r="X227" i="1" s="1"/>
  <c r="V80" i="1"/>
  <c r="X80" i="1" s="1"/>
  <c r="V170" i="1"/>
  <c r="X170" i="1" s="1"/>
  <c r="V731" i="1"/>
  <c r="X731" i="1" s="1"/>
  <c r="V456" i="1"/>
  <c r="X456" i="1" s="1"/>
  <c r="V544" i="1"/>
  <c r="X544" i="1" s="1"/>
  <c r="V629" i="1"/>
  <c r="X629" i="1" s="1"/>
  <c r="V779" i="1"/>
  <c r="X779" i="1" s="1"/>
  <c r="V245" i="1"/>
  <c r="X245" i="1" s="1"/>
  <c r="V264" i="1"/>
  <c r="X264" i="1" s="1"/>
  <c r="V353" i="1"/>
  <c r="X353" i="1" s="1"/>
  <c r="V400" i="1"/>
  <c r="X400" i="1" s="1"/>
  <c r="V237" i="1"/>
  <c r="X237" i="1" s="1"/>
  <c r="V219" i="1"/>
  <c r="X219" i="1" s="1"/>
  <c r="V280" i="1"/>
  <c r="X280" i="1" s="1"/>
  <c r="V79" i="1"/>
  <c r="X79" i="1" s="1"/>
  <c r="V775" i="1"/>
  <c r="X775" i="1" s="1"/>
  <c r="V807" i="1"/>
  <c r="X807" i="1" s="1"/>
  <c r="V575" i="1"/>
  <c r="X575" i="1" s="1"/>
  <c r="V151" i="1"/>
  <c r="X151" i="1" s="1"/>
  <c r="V167" i="1"/>
  <c r="X167" i="1" s="1"/>
  <c r="V175" i="1"/>
  <c r="X175" i="1" s="1"/>
  <c r="V404" i="1"/>
  <c r="X404" i="1" s="1"/>
  <c r="V269" i="1"/>
  <c r="X269" i="1" s="1"/>
  <c r="V515" i="1"/>
  <c r="X515" i="1" s="1"/>
  <c r="V46" i="1"/>
  <c r="X46" i="1" s="1"/>
  <c r="V164" i="1"/>
  <c r="X164" i="1" s="1"/>
  <c r="V461" i="1"/>
  <c r="X461" i="1" s="1"/>
  <c r="V837" i="1"/>
  <c r="X837" i="1" s="1"/>
  <c r="V531" i="1"/>
  <c r="X531" i="1" s="1"/>
  <c r="V622" i="1"/>
  <c r="X622" i="1" s="1"/>
  <c r="V717" i="1"/>
  <c r="X717" i="1" s="1"/>
  <c r="V31" i="1"/>
  <c r="X31" i="1" s="1"/>
  <c r="V97" i="1"/>
  <c r="X97" i="1" s="1"/>
  <c r="V105" i="1"/>
  <c r="X105" i="1" s="1"/>
  <c r="V166" i="1"/>
  <c r="X166" i="1" s="1"/>
  <c r="V247" i="1"/>
  <c r="X247" i="1" s="1"/>
  <c r="V249" i="1"/>
  <c r="X249" i="1" s="1"/>
  <c r="V300" i="1"/>
  <c r="X300" i="1" s="1"/>
  <c r="V306" i="1"/>
  <c r="X306" i="1" s="1"/>
  <c r="V327" i="1"/>
  <c r="X327" i="1" s="1"/>
  <c r="V357" i="1"/>
  <c r="X357" i="1" s="1"/>
  <c r="V408" i="1"/>
  <c r="X408" i="1" s="1"/>
  <c r="V184" i="1"/>
  <c r="X184" i="1" s="1"/>
  <c r="V222" i="1"/>
  <c r="X222" i="1" s="1"/>
  <c r="V361" i="1"/>
  <c r="X361" i="1" s="1"/>
  <c r="V243" i="1"/>
  <c r="X243" i="1" s="1"/>
  <c r="V740" i="1"/>
  <c r="X740" i="1" s="1"/>
  <c r="V748" i="1"/>
  <c r="X748" i="1" s="1"/>
  <c r="V804" i="1"/>
  <c r="X804" i="1" s="1"/>
  <c r="V761" i="1"/>
  <c r="X761" i="1" s="1"/>
  <c r="V420" i="1"/>
  <c r="X420" i="1" s="1"/>
  <c r="V432" i="1"/>
  <c r="X432" i="1" s="1"/>
  <c r="V403" i="1"/>
  <c r="X403" i="1" s="1"/>
  <c r="V494" i="1"/>
  <c r="X494" i="1" s="1"/>
  <c r="V267" i="1"/>
  <c r="X267" i="1" s="1"/>
  <c r="V417" i="1"/>
  <c r="X417" i="1" s="1"/>
  <c r="V132" i="1"/>
  <c r="X132" i="1" s="1"/>
  <c r="X159" i="1"/>
  <c r="X231" i="1"/>
  <c r="X336" i="1"/>
  <c r="X373" i="1"/>
  <c r="V315" i="1"/>
  <c r="X315" i="1" s="1"/>
  <c r="V91" i="1"/>
  <c r="X91" i="1" s="1"/>
  <c r="X642" i="1"/>
  <c r="V667" i="1"/>
  <c r="X667" i="1" s="1"/>
  <c r="V206" i="1"/>
  <c r="X206" i="1" s="1"/>
  <c r="X785" i="1"/>
  <c r="X812" i="1"/>
  <c r="V480" i="1"/>
  <c r="X480" i="1" s="1"/>
  <c r="V491" i="1"/>
  <c r="X491" i="1" s="1"/>
  <c r="V13" i="1"/>
  <c r="X13" i="1" s="1"/>
  <c r="V16" i="1"/>
  <c r="X16" i="1" s="1"/>
  <c r="V109" i="1"/>
  <c r="X109" i="1" s="1"/>
  <c r="V274" i="1"/>
  <c r="X274" i="1" s="1"/>
  <c r="V279" i="1"/>
  <c r="X279" i="1" s="1"/>
  <c r="V362" i="1"/>
  <c r="X362" i="1" s="1"/>
  <c r="V424" i="1"/>
  <c r="X424" i="1" s="1"/>
  <c r="V429" i="1"/>
  <c r="X429" i="1" s="1"/>
  <c r="V441" i="1"/>
  <c r="X441" i="1" s="1"/>
  <c r="X289" i="1"/>
  <c r="X679" i="1"/>
  <c r="X649" i="1"/>
  <c r="X564" i="1"/>
  <c r="V482" i="1"/>
  <c r="X482" i="1" s="1"/>
  <c r="V517" i="1"/>
  <c r="X517" i="1" s="1"/>
  <c r="V193" i="1"/>
  <c r="X193" i="1" s="1"/>
  <c r="V225" i="1"/>
  <c r="X225" i="1" s="1"/>
  <c r="V266" i="1"/>
  <c r="X266" i="1" s="1"/>
  <c r="V271" i="1"/>
  <c r="X271" i="1" s="1"/>
  <c r="V286" i="1"/>
  <c r="X286" i="1" s="1"/>
  <c r="V416" i="1"/>
  <c r="X416" i="1" s="1"/>
  <c r="V438" i="1"/>
  <c r="X438" i="1" s="1"/>
  <c r="V577" i="1"/>
  <c r="X577" i="1" s="1"/>
  <c r="X172" i="1"/>
  <c r="X773" i="1"/>
  <c r="X885" i="1"/>
  <c r="X617" i="1"/>
  <c r="X764" i="1"/>
  <c r="V413" i="1"/>
  <c r="X413" i="1" s="1"/>
  <c r="V443" i="1"/>
  <c r="X443" i="1" s="1"/>
  <c r="V479" i="1"/>
  <c r="X479" i="1" s="1"/>
  <c r="V490" i="1"/>
  <c r="X490" i="1" s="1"/>
  <c r="V108" i="1"/>
  <c r="X108" i="1" s="1"/>
  <c r="V117" i="1"/>
  <c r="X117" i="1" s="1"/>
  <c r="V283" i="1"/>
  <c r="X283" i="1" s="1"/>
  <c r="V433" i="1"/>
  <c r="X433" i="1" s="1"/>
  <c r="V440" i="1"/>
  <c r="X440" i="1" s="1"/>
  <c r="X745" i="1"/>
  <c r="X860" i="1"/>
  <c r="X793" i="1"/>
  <c r="V501" i="1"/>
  <c r="X501" i="1" s="1"/>
  <c r="V519" i="1"/>
  <c r="X519" i="1" s="1"/>
  <c r="V146" i="1"/>
  <c r="X146" i="1" s="1"/>
  <c r="V220" i="1"/>
  <c r="X220" i="1" s="1"/>
  <c r="V334" i="1"/>
  <c r="X334" i="1" s="1"/>
  <c r="V363" i="1"/>
  <c r="X363" i="1" s="1"/>
  <c r="X721" i="1"/>
  <c r="X323" i="1"/>
  <c r="X828" i="1"/>
  <c r="X495" i="1"/>
  <c r="X532" i="1"/>
  <c r="X609" i="1"/>
  <c r="V516" i="1"/>
  <c r="X516" i="1" s="1"/>
  <c r="V275" i="1"/>
  <c r="X275" i="1" s="1"/>
  <c r="V360" i="1"/>
  <c r="X360" i="1" s="1"/>
  <c r="V415" i="1"/>
  <c r="X415" i="1" s="1"/>
  <c r="V425" i="1"/>
  <c r="X425" i="1" s="1"/>
  <c r="V430" i="1"/>
  <c r="X430" i="1" s="1"/>
  <c r="V437" i="1"/>
  <c r="X437" i="1" s="1"/>
  <c r="V119" i="1"/>
  <c r="X119" i="1" s="1"/>
  <c r="V140" i="1"/>
  <c r="X140" i="1" s="1"/>
  <c r="X377" i="1"/>
  <c r="X733" i="1"/>
  <c r="V74" i="1"/>
  <c r="X74" i="1" s="1"/>
  <c r="V85" i="1"/>
  <c r="X85" i="1" s="1"/>
  <c r="V213" i="1"/>
  <c r="X213" i="1" s="1"/>
  <c r="V246" i="1"/>
  <c r="X246" i="1" s="1"/>
  <c r="V248" i="1"/>
  <c r="X248" i="1" s="1"/>
  <c r="V265" i="1"/>
  <c r="X265" i="1" s="1"/>
  <c r="V301" i="1"/>
  <c r="X301" i="1" s="1"/>
  <c r="V308" i="1"/>
  <c r="X308" i="1" s="1"/>
  <c r="V356" i="1"/>
  <c r="X356" i="1" s="1"/>
  <c r="V401" i="1"/>
  <c r="X401" i="1" s="1"/>
  <c r="V412" i="1"/>
  <c r="X412" i="1" s="1"/>
  <c r="V483" i="1"/>
  <c r="X483" i="1" s="1"/>
  <c r="V192" i="1"/>
  <c r="X192" i="1" s="1"/>
  <c r="V17" i="1"/>
  <c r="X17" i="1" s="1"/>
  <c r="V86" i="1"/>
  <c r="X86" i="1" s="1"/>
  <c r="V103" i="1"/>
  <c r="X103" i="1" s="1"/>
  <c r="V391" i="1"/>
  <c r="X391" i="1" s="1"/>
  <c r="V447" i="1"/>
  <c r="X447" i="1" s="1"/>
  <c r="V504" i="1"/>
  <c r="X504" i="1" s="1"/>
  <c r="V33" i="1"/>
  <c r="X33" i="1" s="1"/>
  <c r="V57" i="1"/>
  <c r="X57" i="1" s="1"/>
  <c r="V157" i="1"/>
  <c r="X157" i="1" s="1"/>
  <c r="V212" i="1"/>
  <c r="X212" i="1" s="1"/>
  <c r="V252" i="1"/>
  <c r="X252" i="1" s="1"/>
  <c r="V309" i="1"/>
  <c r="X309" i="1" s="1"/>
  <c r="V358" i="1"/>
  <c r="X358" i="1" s="1"/>
  <c r="V451" i="1"/>
  <c r="X451" i="1" s="1"/>
  <c r="V190" i="1"/>
  <c r="X190" i="1" s="1"/>
  <c r="V294" i="1"/>
  <c r="X294" i="1" s="1"/>
  <c r="X102" i="1"/>
  <c r="V9" i="1"/>
  <c r="X9" i="1" s="1"/>
  <c r="V19" i="1"/>
  <c r="X19" i="1" s="1"/>
  <c r="X23" i="1"/>
  <c r="V325" i="1"/>
  <c r="X325" i="1" s="1"/>
  <c r="V328" i="1"/>
  <c r="X328" i="1" s="1"/>
  <c r="V402" i="1"/>
  <c r="X402" i="1" s="1"/>
  <c r="V409" i="1"/>
  <c r="X409" i="1" s="1"/>
  <c r="V449" i="1"/>
  <c r="X449" i="1" s="1"/>
  <c r="V488" i="1"/>
  <c r="X488" i="1" s="1"/>
  <c r="V508" i="1"/>
  <c r="X508" i="1" s="1"/>
  <c r="V238" i="1"/>
  <c r="X238" i="1" s="1"/>
  <c r="V72" i="1"/>
  <c r="X72" i="1" s="1"/>
  <c r="V214" i="1"/>
  <c r="X214" i="1" s="1"/>
  <c r="V216" i="1"/>
  <c r="X216" i="1" s="1"/>
  <c r="V257" i="1"/>
  <c r="X257" i="1" s="1"/>
  <c r="V259" i="1"/>
  <c r="X259" i="1" s="1"/>
  <c r="V318" i="1"/>
  <c r="X318" i="1" s="1"/>
  <c r="V351" i="1"/>
  <c r="X351" i="1" s="1"/>
  <c r="V406" i="1"/>
  <c r="X406" i="1" s="1"/>
  <c r="V329" i="1"/>
  <c r="X329" i="1" s="1"/>
  <c r="V505" i="1"/>
  <c r="X505" i="1" s="1"/>
  <c r="V48" i="1"/>
  <c r="X48" i="1" s="1"/>
  <c r="V210" i="1"/>
  <c r="X210" i="1" s="1"/>
  <c r="V112" i="1"/>
  <c r="X112" i="1" s="1"/>
  <c r="V71" i="1"/>
  <c r="X71" i="1" s="1"/>
  <c r="X177" i="1"/>
  <c r="V233" i="1"/>
  <c r="X233" i="1" s="1"/>
  <c r="V263" i="1"/>
  <c r="X263" i="1" s="1"/>
  <c r="V352" i="1"/>
  <c r="X352" i="1" s="1"/>
  <c r="V410" i="1"/>
  <c r="X410" i="1" s="1"/>
  <c r="V450" i="1"/>
  <c r="X450" i="1" s="1"/>
  <c r="V38" i="1"/>
  <c r="X38" i="1" s="1"/>
  <c r="V345" i="1"/>
  <c r="X345" i="1" s="1"/>
  <c r="V30" i="1"/>
  <c r="X30" i="1" s="1"/>
  <c r="V10" i="1"/>
  <c r="X10" i="1" s="1"/>
  <c r="V18" i="1"/>
  <c r="V22" i="1"/>
  <c r="X22" i="1" s="1"/>
  <c r="V84" i="1"/>
  <c r="X84" i="1" s="1"/>
  <c r="V98" i="1"/>
  <c r="X98" i="1" s="1"/>
  <c r="V251" i="1"/>
  <c r="X251" i="1" s="1"/>
  <c r="V390" i="1"/>
  <c r="X390" i="1" s="1"/>
  <c r="V414" i="1"/>
  <c r="X414" i="1" s="1"/>
  <c r="V446" i="1"/>
  <c r="X446" i="1" s="1"/>
  <c r="X478" i="1"/>
  <c r="V489" i="1"/>
  <c r="X489" i="1" s="1"/>
  <c r="V492" i="1"/>
  <c r="X492" i="1" s="1"/>
  <c r="V70" i="1"/>
  <c r="X70" i="1" s="1"/>
  <c r="V76" i="1"/>
  <c r="X76" i="1" s="1"/>
  <c r="V50" i="1"/>
  <c r="X50" i="1" s="1"/>
  <c r="V54" i="1"/>
  <c r="X54" i="1" s="1"/>
  <c r="V187" i="1"/>
  <c r="X187" i="1" s="1"/>
  <c r="V299" i="1"/>
  <c r="X299" i="1" s="1"/>
  <c r="V344" i="1"/>
  <c r="X344" i="1" s="1"/>
  <c r="V467" i="1"/>
  <c r="X467" i="1" s="1"/>
  <c r="V178" i="1"/>
  <c r="X178" i="1" s="1"/>
  <c r="V218" i="1"/>
  <c r="X218" i="1" s="1"/>
  <c r="V221" i="1"/>
  <c r="X221" i="1" s="1"/>
  <c r="V235" i="1"/>
  <c r="X235" i="1" s="1"/>
  <c r="V284" i="1"/>
  <c r="X284" i="1" s="1"/>
  <c r="V333" i="1"/>
  <c r="X333" i="1" s="1"/>
  <c r="V434" i="1"/>
  <c r="X434" i="1" s="1"/>
  <c r="V25" i="1"/>
  <c r="X25" i="1" s="1"/>
  <c r="V120" i="1"/>
  <c r="X120" i="1" s="1"/>
  <c r="V43" i="1"/>
  <c r="X43" i="1" s="1"/>
  <c r="X52" i="1"/>
  <c r="V240" i="1"/>
  <c r="X240" i="1" s="1"/>
  <c r="V295" i="1"/>
  <c r="X295" i="1" s="1"/>
  <c r="X341" i="1"/>
  <c r="V113" i="1"/>
  <c r="X113" i="1" s="1"/>
  <c r="V224" i="1"/>
  <c r="X224" i="1" s="1"/>
  <c r="X426" i="1"/>
  <c r="X436" i="1"/>
  <c r="V99" i="1"/>
  <c r="X99" i="1" s="1"/>
  <c r="X37" i="1"/>
  <c r="X148" i="1"/>
  <c r="V15" i="1"/>
  <c r="X15" i="1" s="1"/>
  <c r="V35" i="1"/>
  <c r="X35" i="1" s="1"/>
  <c r="V121" i="1"/>
  <c r="X121" i="1" s="1"/>
  <c r="V518" i="1"/>
  <c r="X518" i="1" s="1"/>
  <c r="V471" i="1"/>
  <c r="X471" i="1" s="1"/>
  <c r="V116" i="1"/>
  <c r="X116" i="1" s="1"/>
  <c r="X223" i="1"/>
  <c r="V234" i="1"/>
  <c r="X234" i="1" s="1"/>
  <c r="V268" i="1"/>
  <c r="X268" i="1" s="1"/>
  <c r="V421" i="1"/>
  <c r="X421" i="1" s="1"/>
  <c r="V68" i="1"/>
  <c r="X68" i="1" s="1"/>
  <c r="V51" i="1"/>
  <c r="X51" i="1" s="1"/>
  <c r="V55" i="1"/>
  <c r="X55" i="1" s="1"/>
  <c r="V58" i="1"/>
  <c r="X58" i="1" s="1"/>
  <c r="V298" i="1"/>
  <c r="X298" i="1" s="1"/>
  <c r="V342" i="1"/>
  <c r="X342" i="1" s="1"/>
  <c r="V226" i="1"/>
  <c r="X226" i="1" s="1"/>
  <c r="V273" i="1"/>
  <c r="X273" i="1" s="1"/>
  <c r="V418" i="1"/>
  <c r="X418" i="1" s="1"/>
  <c r="V423" i="1"/>
  <c r="X423" i="1" s="1"/>
  <c r="X442" i="1"/>
  <c r="V36" i="1"/>
  <c r="X36" i="1" s="1"/>
  <c r="V122" i="1"/>
  <c r="X122" i="1" s="1"/>
  <c r="X53" i="1"/>
  <c r="V209" i="1"/>
  <c r="X209" i="1" s="1"/>
  <c r="X310" i="1"/>
  <c r="V111" i="1"/>
  <c r="X111" i="1" s="1"/>
  <c r="V179" i="1"/>
  <c r="X179" i="1" s="1"/>
  <c r="V236" i="1"/>
  <c r="X236" i="1" s="1"/>
  <c r="V69" i="1"/>
  <c r="X69" i="1" s="1"/>
  <c r="V189" i="1"/>
  <c r="X189" i="1" s="1"/>
  <c r="X195" i="1"/>
  <c r="X472" i="1"/>
  <c r="V114" i="1"/>
  <c r="X114" i="1" s="1"/>
  <c r="V115" i="1"/>
  <c r="X115" i="1" s="1"/>
  <c r="X439" i="1"/>
  <c r="V24" i="1"/>
  <c r="X24" i="1" s="1"/>
  <c r="X272" i="1"/>
  <c r="X332" i="1"/>
  <c r="X364" i="1"/>
  <c r="X161" i="1"/>
  <c r="V182" i="1"/>
  <c r="X182" i="1" s="1"/>
  <c r="X292" i="1"/>
  <c r="V303" i="1"/>
  <c r="X303" i="1" s="1"/>
  <c r="X305" i="1"/>
  <c r="X340" i="1"/>
  <c r="X385" i="1"/>
  <c r="X444" i="1"/>
  <c r="V485" i="1"/>
  <c r="X485" i="1" s="1"/>
  <c r="X487" i="1"/>
  <c r="V40" i="1"/>
  <c r="X40" i="1" s="1"/>
  <c r="X198" i="1"/>
  <c r="X244" i="1"/>
  <c r="V311" i="1"/>
  <c r="X311" i="1" s="1"/>
  <c r="X313" i="1"/>
  <c r="V346" i="1"/>
  <c r="X346" i="1" s="1"/>
  <c r="X514" i="1"/>
  <c r="X27" i="1"/>
  <c r="V537" i="1"/>
  <c r="X537" i="1" s="1"/>
  <c r="V171" i="1"/>
  <c r="X171" i="1" s="1"/>
  <c r="V752" i="1"/>
  <c r="X752" i="1" s="1"/>
  <c r="V465" i="1"/>
  <c r="X465" i="1" s="1"/>
  <c r="V847" i="1"/>
  <c r="X847" i="1" s="1"/>
  <c r="V664" i="1"/>
  <c r="X664" i="1" s="1"/>
  <c r="V670" i="1"/>
  <c r="X670" i="1" s="1"/>
  <c r="V135" i="1"/>
  <c r="X135" i="1" s="1"/>
  <c r="V147" i="1"/>
  <c r="X147" i="1" s="1"/>
  <c r="V288" i="1"/>
  <c r="X288" i="1" s="1"/>
  <c r="V370" i="1"/>
  <c r="X370" i="1" s="1"/>
  <c r="V393" i="1"/>
  <c r="X393" i="1" s="1"/>
  <c r="V211" i="1"/>
  <c r="X211" i="1" s="1"/>
  <c r="V526" i="1"/>
  <c r="X526" i="1" s="1"/>
  <c r="V592" i="1"/>
  <c r="X592" i="1" s="1"/>
  <c r="V598" i="1"/>
  <c r="X598" i="1" s="1"/>
  <c r="V725" i="1"/>
  <c r="X725" i="1" s="1"/>
  <c r="V760" i="1"/>
  <c r="X760" i="1" s="1"/>
  <c r="V881" i="1"/>
  <c r="X881" i="1" s="1"/>
  <c r="V64" i="1"/>
  <c r="X64" i="1" s="1"/>
  <c r="V100" i="1"/>
  <c r="X100" i="1" s="1"/>
  <c r="X125" i="1"/>
  <c r="V128" i="1"/>
  <c r="X128" i="1" s="1"/>
  <c r="V255" i="1"/>
  <c r="X255" i="1" s="1"/>
  <c r="X290" i="1"/>
  <c r="V367" i="1"/>
  <c r="X367" i="1" s="1"/>
  <c r="X372" i="1"/>
  <c r="X376" i="1"/>
  <c r="V381" i="1"/>
  <c r="X381" i="1" s="1"/>
  <c r="V388" i="1"/>
  <c r="X388" i="1" s="1"/>
  <c r="X395" i="1"/>
  <c r="X34" i="1"/>
  <c r="V41" i="1"/>
  <c r="X41" i="1" s="1"/>
  <c r="X45" i="1"/>
  <c r="V61" i="1"/>
  <c r="X61" i="1" s="1"/>
  <c r="V201" i="1"/>
  <c r="X201" i="1" s="1"/>
  <c r="X242" i="1"/>
  <c r="X316" i="1"/>
  <c r="V347" i="1"/>
  <c r="X347" i="1" s="1"/>
  <c r="X349" i="1"/>
  <c r="V470" i="1"/>
  <c r="X470" i="1" s="1"/>
  <c r="V523" i="1"/>
  <c r="X523" i="1" s="1"/>
  <c r="X535" i="1"/>
  <c r="V95" i="1"/>
  <c r="X95" i="1" s="1"/>
  <c r="V143" i="1"/>
  <c r="X143" i="1" s="1"/>
  <c r="V714" i="1"/>
  <c r="X714" i="1" s="1"/>
  <c r="V736" i="1"/>
  <c r="X736" i="1" s="1"/>
  <c r="V458" i="1"/>
  <c r="X458" i="1" s="1"/>
  <c r="V466" i="1"/>
  <c r="X466" i="1" s="1"/>
  <c r="V827" i="1"/>
  <c r="X827" i="1" s="1"/>
  <c r="V677" i="1"/>
  <c r="X677" i="1" s="1"/>
  <c r="X130" i="1"/>
  <c r="V152" i="1"/>
  <c r="X152" i="1" s="1"/>
  <c r="X154" i="1"/>
  <c r="V162" i="1"/>
  <c r="X162" i="1" s="1"/>
  <c r="V304" i="1"/>
  <c r="X304" i="1" s="1"/>
  <c r="V486" i="1"/>
  <c r="X486" i="1" s="1"/>
  <c r="V312" i="1"/>
  <c r="X312" i="1" s="1"/>
  <c r="V553" i="1"/>
  <c r="X553" i="1" s="1"/>
  <c r="V561" i="1"/>
  <c r="X561" i="1" s="1"/>
  <c r="V77" i="1"/>
  <c r="X77" i="1" s="1"/>
  <c r="V83" i="1"/>
  <c r="X83" i="1" s="1"/>
  <c r="V499" i="1"/>
  <c r="X499" i="1" s="1"/>
  <c r="V845" i="1"/>
  <c r="X845" i="1" s="1"/>
  <c r="V136" i="1"/>
  <c r="X136" i="1" s="1"/>
  <c r="V256" i="1"/>
  <c r="X256" i="1" s="1"/>
  <c r="V293" i="1"/>
  <c r="X293" i="1" s="1"/>
  <c r="X335" i="1"/>
  <c r="X339" i="1"/>
  <c r="V368" i="1"/>
  <c r="X368" i="1" s="1"/>
  <c r="V382" i="1"/>
  <c r="X382" i="1" s="1"/>
  <c r="X384" i="1"/>
  <c r="V389" i="1"/>
  <c r="X389" i="1" s="1"/>
  <c r="V477" i="1"/>
  <c r="X477" i="1" s="1"/>
  <c r="X503" i="1"/>
  <c r="V150" i="1"/>
  <c r="X150" i="1" s="1"/>
  <c r="X197" i="1"/>
  <c r="V202" i="1"/>
  <c r="X202" i="1" s="1"/>
  <c r="V296" i="1"/>
  <c r="X296" i="1" s="1"/>
  <c r="X314" i="1"/>
  <c r="V511" i="1"/>
  <c r="X511" i="1" s="1"/>
  <c r="X513" i="1"/>
  <c r="V524" i="1"/>
  <c r="X524" i="1" s="1"/>
  <c r="V536" i="1"/>
  <c r="X536" i="1" s="1"/>
  <c r="V588" i="1"/>
  <c r="X588" i="1" s="1"/>
  <c r="V640" i="1"/>
  <c r="X640" i="1" s="1"/>
  <c r="V820" i="1"/>
  <c r="X820" i="1" s="1"/>
  <c r="V126" i="1"/>
  <c r="X126" i="1" s="1"/>
  <c r="V131" i="1"/>
  <c r="X131" i="1" s="1"/>
  <c r="V133" i="1"/>
  <c r="X133" i="1" s="1"/>
  <c r="X138" i="1"/>
  <c r="X160" i="1"/>
  <c r="V181" i="1"/>
  <c r="X181" i="1" s="1"/>
  <c r="X183" i="1"/>
  <c r="V375" i="1"/>
  <c r="X375" i="1" s="1"/>
  <c r="V379" i="1"/>
  <c r="X379" i="1" s="1"/>
  <c r="X39" i="1"/>
  <c r="V42" i="1"/>
  <c r="X42" i="1" s="1"/>
  <c r="V59" i="1"/>
  <c r="X59" i="1" s="1"/>
  <c r="X343" i="1"/>
  <c r="V348" i="1"/>
  <c r="X348" i="1" s="1"/>
  <c r="V468" i="1"/>
  <c r="X468" i="1" s="1"/>
  <c r="V32" i="1"/>
  <c r="X32" i="1" s="1"/>
  <c r="V574" i="1"/>
  <c r="X574" i="1" s="1"/>
  <c r="V580" i="1"/>
  <c r="X580" i="1" s="1"/>
  <c r="V92" i="1"/>
  <c r="X92" i="1" s="1"/>
  <c r="V153" i="1"/>
  <c r="X153" i="1" s="1"/>
  <c r="V287" i="1"/>
  <c r="X287" i="1" s="1"/>
  <c r="V302" i="1"/>
  <c r="X302" i="1" s="1"/>
  <c r="V369" i="1"/>
  <c r="X369" i="1" s="1"/>
  <c r="V392" i="1"/>
  <c r="X392" i="1" s="1"/>
  <c r="V484" i="1"/>
  <c r="X484" i="1" s="1"/>
  <c r="V203" i="1"/>
  <c r="X203" i="1" s="1"/>
  <c r="V297" i="1"/>
  <c r="X297" i="1" s="1"/>
  <c r="V525" i="1"/>
  <c r="X525" i="1" s="1"/>
  <c r="V28" i="1"/>
  <c r="X28" i="1" s="1"/>
  <c r="V554" i="1"/>
  <c r="X554" i="1" s="1"/>
  <c r="V559" i="1"/>
  <c r="X559" i="1" s="1"/>
  <c r="V572" i="1"/>
  <c r="X572" i="1" s="1"/>
  <c r="V578" i="1"/>
  <c r="X578" i="1" s="1"/>
  <c r="V78" i="1"/>
  <c r="X78" i="1" s="1"/>
  <c r="V81" i="1"/>
  <c r="X81" i="1" s="1"/>
  <c r="V585" i="1"/>
  <c r="X585" i="1" s="1"/>
  <c r="V774" i="1"/>
  <c r="X774" i="1" s="1"/>
  <c r="V669" i="1"/>
  <c r="X669" i="1" s="1"/>
  <c r="X124" i="1"/>
  <c r="V127" i="1"/>
  <c r="X127" i="1" s="1"/>
  <c r="V134" i="1"/>
  <c r="X134" i="1" s="1"/>
  <c r="V141" i="1"/>
  <c r="X141" i="1" s="1"/>
  <c r="V254" i="1"/>
  <c r="X254" i="1" s="1"/>
  <c r="V338" i="1"/>
  <c r="X338" i="1" s="1"/>
  <c r="V366" i="1"/>
  <c r="X366" i="1" s="1"/>
  <c r="X380" i="1"/>
  <c r="V383" i="1"/>
  <c r="X383" i="1" s="1"/>
  <c r="V387" i="1"/>
  <c r="X387" i="1" s="1"/>
  <c r="X60" i="1"/>
  <c r="V196" i="1"/>
  <c r="X196" i="1" s="1"/>
  <c r="V200" i="1"/>
  <c r="X200" i="1" s="1"/>
  <c r="X469" i="1"/>
  <c r="V512" i="1"/>
  <c r="X512" i="1" s="1"/>
  <c r="V522" i="1"/>
  <c r="X522" i="1" s="1"/>
  <c r="X557" i="1"/>
  <c r="X576" i="1"/>
  <c r="X581" i="1"/>
  <c r="V638" i="1"/>
  <c r="X638" i="1" s="1"/>
  <c r="V861" i="1"/>
  <c r="X861" i="1" s="1"/>
  <c r="V587" i="1"/>
  <c r="X587" i="1" s="1"/>
  <c r="X93" i="1"/>
  <c r="X639" i="1"/>
  <c r="V658" i="1"/>
  <c r="X658" i="1" s="1"/>
  <c r="X660" i="1"/>
  <c r="X724" i="1"/>
  <c r="X729" i="1"/>
  <c r="X320" i="1"/>
  <c r="V453" i="1"/>
  <c r="X453" i="1" s="1"/>
  <c r="X802" i="1"/>
  <c r="X824" i="1"/>
  <c r="V833" i="1"/>
  <c r="X833" i="1" s="1"/>
  <c r="V848" i="1"/>
  <c r="X848" i="1" s="1"/>
  <c r="X869" i="1"/>
  <c r="V887" i="1"/>
  <c r="X887" i="1" s="1"/>
  <c r="X671" i="1"/>
  <c r="V818" i="1"/>
  <c r="X818" i="1" s="1"/>
  <c r="V601" i="1"/>
  <c r="X601" i="1" s="1"/>
  <c r="V727" i="1"/>
  <c r="X727" i="1" s="1"/>
  <c r="V730" i="1"/>
  <c r="X730" i="1" s="1"/>
  <c r="X463" i="1"/>
  <c r="V803" i="1"/>
  <c r="X803" i="1" s="1"/>
  <c r="V838" i="1"/>
  <c r="X838" i="1" s="1"/>
  <c r="X497" i="1"/>
  <c r="X205" i="1"/>
  <c r="V672" i="1"/>
  <c r="X672" i="1" s="1"/>
  <c r="V547" i="1"/>
  <c r="X547" i="1" s="1"/>
  <c r="V562" i="1"/>
  <c r="X562" i="1" s="1"/>
  <c r="V620" i="1"/>
  <c r="X620" i="1" s="1"/>
  <c r="V591" i="1"/>
  <c r="X591" i="1" s="1"/>
  <c r="V594" i="1"/>
  <c r="X594" i="1" s="1"/>
  <c r="V596" i="1"/>
  <c r="X596" i="1" s="1"/>
  <c r="V644" i="1"/>
  <c r="X644" i="1" s="1"/>
  <c r="V739" i="1"/>
  <c r="X739" i="1" s="1"/>
  <c r="V741" i="1"/>
  <c r="X741" i="1" s="1"/>
  <c r="V743" i="1"/>
  <c r="X743" i="1" s="1"/>
  <c r="V321" i="1"/>
  <c r="X321" i="1" s="1"/>
  <c r="V840" i="1"/>
  <c r="X840" i="1" s="1"/>
  <c r="V849" i="1"/>
  <c r="X849" i="1" s="1"/>
  <c r="V870" i="1"/>
  <c r="X870" i="1" s="1"/>
  <c r="V538" i="1"/>
  <c r="X538" i="1" s="1"/>
  <c r="V606" i="1"/>
  <c r="X606" i="1" s="1"/>
  <c r="V628" i="1"/>
  <c r="X628" i="1" s="1"/>
  <c r="V728" i="1"/>
  <c r="X728" i="1" s="1"/>
  <c r="V878" i="1"/>
  <c r="X878" i="1" s="1"/>
  <c r="V586" i="1"/>
  <c r="X586" i="1" s="1"/>
  <c r="V590" i="1"/>
  <c r="X590" i="1" s="1"/>
  <c r="V94" i="1"/>
  <c r="X94" i="1" s="1"/>
  <c r="V173" i="1"/>
  <c r="X173" i="1" s="1"/>
  <c r="V659" i="1"/>
  <c r="X659" i="1" s="1"/>
  <c r="V661" i="1"/>
  <c r="X661" i="1" s="1"/>
  <c r="X732" i="1"/>
  <c r="V746" i="1"/>
  <c r="X746" i="1" s="1"/>
  <c r="X750" i="1"/>
  <c r="X319" i="1"/>
  <c r="V452" i="1"/>
  <c r="X452" i="1" s="1"/>
  <c r="V808" i="1"/>
  <c r="X808" i="1" s="1"/>
  <c r="X825" i="1"/>
  <c r="V834" i="1"/>
  <c r="X834" i="1" s="1"/>
  <c r="V836" i="1"/>
  <c r="X836" i="1" s="1"/>
  <c r="X843" i="1"/>
  <c r="V886" i="1"/>
  <c r="X886" i="1" s="1"/>
  <c r="V676" i="1"/>
  <c r="X676" i="1" s="1"/>
  <c r="V615" i="1"/>
  <c r="X615" i="1" s="1"/>
  <c r="V656" i="1"/>
  <c r="X656" i="1" s="1"/>
  <c r="V799" i="1"/>
  <c r="X799" i="1" s="1"/>
  <c r="V814" i="1"/>
  <c r="X814" i="1" s="1"/>
  <c r="V641" i="1"/>
  <c r="X641" i="1" s="1"/>
  <c r="X165" i="1"/>
  <c r="V715" i="1"/>
  <c r="X715" i="1" s="1"/>
  <c r="X723" i="1"/>
  <c r="X735" i="1"/>
  <c r="X737" i="1"/>
  <c r="X459" i="1"/>
  <c r="X806" i="1"/>
  <c r="V821" i="1"/>
  <c r="X821" i="1" s="1"/>
  <c r="V839" i="1"/>
  <c r="X839" i="1" s="1"/>
  <c r="V498" i="1"/>
  <c r="X498" i="1" s="1"/>
  <c r="X500" i="1"/>
  <c r="V864" i="1"/>
  <c r="X864" i="1" s="1"/>
  <c r="X665" i="1"/>
  <c r="X674" i="1"/>
  <c r="X817" i="1"/>
  <c r="V530" i="1"/>
  <c r="X530" i="1" s="1"/>
  <c r="V603" i="1"/>
  <c r="X603" i="1" s="1"/>
  <c r="V636" i="1"/>
  <c r="X636" i="1" s="1"/>
  <c r="X142" i="1"/>
  <c r="X657" i="1"/>
  <c r="V744" i="1"/>
  <c r="X744" i="1" s="1"/>
  <c r="V322" i="1"/>
  <c r="X322" i="1" s="1"/>
  <c r="V457" i="1"/>
  <c r="X457" i="1" s="1"/>
  <c r="X464" i="1"/>
  <c r="X842" i="1"/>
  <c r="V844" i="1"/>
  <c r="X844" i="1" s="1"/>
  <c r="V884" i="1"/>
  <c r="X884" i="1" s="1"/>
  <c r="V663" i="1"/>
  <c r="X663" i="1" s="1"/>
  <c r="X668" i="1"/>
  <c r="V583" i="1"/>
  <c r="X583" i="1" s="1"/>
  <c r="V600" i="1"/>
  <c r="X600" i="1" s="1"/>
  <c r="V607" i="1"/>
  <c r="X607" i="1" s="1"/>
  <c r="V759" i="1"/>
  <c r="X759" i="1" s="1"/>
  <c r="V96" i="1"/>
  <c r="X96" i="1" s="1"/>
  <c r="X595" i="1"/>
  <c r="V597" i="1"/>
  <c r="X597" i="1" s="1"/>
  <c r="V710" i="1"/>
  <c r="X710" i="1" s="1"/>
  <c r="V738" i="1"/>
  <c r="X738" i="1" s="1"/>
  <c r="X751" i="1"/>
  <c r="X455" i="1"/>
  <c r="V460" i="1"/>
  <c r="X460" i="1" s="1"/>
  <c r="V809" i="1"/>
  <c r="X809" i="1" s="1"/>
  <c r="V826" i="1"/>
  <c r="X826" i="1" s="1"/>
  <c r="X889" i="1"/>
  <c r="V666" i="1"/>
  <c r="X666" i="1" s="1"/>
  <c r="V768" i="1"/>
  <c r="X768" i="1" s="1"/>
  <c r="X552" i="1"/>
  <c r="V778" i="1"/>
  <c r="X778" i="1" s="1"/>
  <c r="V520" i="1"/>
  <c r="X520" i="1" s="1"/>
  <c r="V563" i="1"/>
  <c r="X563" i="1" s="1"/>
  <c r="X680" i="1"/>
  <c r="V801" i="1"/>
  <c r="X801" i="1" s="1"/>
  <c r="V527" i="1"/>
  <c r="X527" i="1" s="1"/>
  <c r="X533" i="1"/>
  <c r="V539" i="1"/>
  <c r="X539" i="1" s="1"/>
  <c r="V584" i="1"/>
  <c r="X584" i="1" s="1"/>
  <c r="V612" i="1"/>
  <c r="X612" i="1" s="1"/>
  <c r="X618" i="1"/>
  <c r="V625" i="1"/>
  <c r="X625" i="1" s="1"/>
  <c r="V712" i="1"/>
  <c r="X712" i="1" s="1"/>
  <c r="X857" i="1"/>
  <c r="X632" i="1"/>
  <c r="X652" i="1"/>
  <c r="X688" i="1"/>
  <c r="X696" i="1"/>
  <c r="X704" i="1"/>
  <c r="X796" i="1"/>
  <c r="X566" i="1"/>
  <c r="V646" i="1"/>
  <c r="X646" i="1" s="1"/>
  <c r="V765" i="1"/>
  <c r="X765" i="1" s="1"/>
  <c r="V784" i="1"/>
  <c r="X784" i="1" s="1"/>
  <c r="V815" i="1"/>
  <c r="X815" i="1" s="1"/>
  <c r="X476" i="1"/>
  <c r="V528" i="1"/>
  <c r="X528" i="1" s="1"/>
  <c r="V540" i="1"/>
  <c r="X540" i="1" s="1"/>
  <c r="X542" i="1"/>
  <c r="X545" i="1"/>
  <c r="X550" i="1"/>
  <c r="V604" i="1"/>
  <c r="X604" i="1" s="1"/>
  <c r="X610" i="1"/>
  <c r="V613" i="1"/>
  <c r="X613" i="1" s="1"/>
  <c r="V626" i="1"/>
  <c r="X626" i="1" s="1"/>
  <c r="V720" i="1"/>
  <c r="X720" i="1" s="1"/>
  <c r="V757" i="1"/>
  <c r="X757" i="1" s="1"/>
  <c r="V771" i="1"/>
  <c r="X771" i="1" s="1"/>
  <c r="V853" i="1"/>
  <c r="X853" i="1" s="1"/>
  <c r="V866" i="1"/>
  <c r="X866" i="1" s="1"/>
  <c r="V648" i="1"/>
  <c r="X648" i="1" s="1"/>
  <c r="V684" i="1"/>
  <c r="X684" i="1" s="1"/>
  <c r="V692" i="1"/>
  <c r="X692" i="1" s="1"/>
  <c r="V700" i="1"/>
  <c r="X700" i="1" s="1"/>
  <c r="V708" i="1"/>
  <c r="X708" i="1" s="1"/>
  <c r="V653" i="1"/>
  <c r="X653" i="1" s="1"/>
  <c r="X766" i="1"/>
  <c r="V788" i="1"/>
  <c r="X788" i="1" s="1"/>
  <c r="V794" i="1"/>
  <c r="X794" i="1" s="1"/>
  <c r="V811" i="1"/>
  <c r="X811" i="1" s="1"/>
  <c r="V599" i="1"/>
  <c r="X599" i="1" s="1"/>
  <c r="V662" i="1"/>
  <c r="X662" i="1" s="1"/>
  <c r="V850" i="1"/>
  <c r="X850" i="1" s="1"/>
  <c r="V858" i="1"/>
  <c r="X858" i="1" s="1"/>
  <c r="V633" i="1"/>
  <c r="X633" i="1" s="1"/>
  <c r="V681" i="1"/>
  <c r="X681" i="1" s="1"/>
  <c r="V689" i="1"/>
  <c r="X689" i="1" s="1"/>
  <c r="V697" i="1"/>
  <c r="X697" i="1" s="1"/>
  <c r="V705" i="1"/>
  <c r="X705" i="1" s="1"/>
  <c r="V867" i="1"/>
  <c r="X867" i="1" s="1"/>
  <c r="V521" i="1"/>
  <c r="X521" i="1" s="1"/>
  <c r="V567" i="1"/>
  <c r="X567" i="1" s="1"/>
  <c r="V643" i="1"/>
  <c r="X643" i="1" s="1"/>
  <c r="V763" i="1"/>
  <c r="X763" i="1" s="1"/>
  <c r="V882" i="1"/>
  <c r="X882" i="1" s="1"/>
  <c r="V207" i="1"/>
  <c r="X207" i="1" s="1"/>
  <c r="V709" i="1"/>
  <c r="X709" i="1" s="1"/>
  <c r="V819" i="1"/>
  <c r="X819" i="1" s="1"/>
  <c r="V529" i="1"/>
  <c r="X529" i="1" s="1"/>
  <c r="V534" i="1"/>
  <c r="X534" i="1" s="1"/>
  <c r="V582" i="1"/>
  <c r="X582" i="1" s="1"/>
  <c r="X602" i="1"/>
  <c r="V605" i="1"/>
  <c r="X605" i="1" s="1"/>
  <c r="V614" i="1"/>
  <c r="X614" i="1" s="1"/>
  <c r="V619" i="1"/>
  <c r="X619" i="1" s="1"/>
  <c r="V627" i="1"/>
  <c r="X627" i="1" s="1"/>
  <c r="V726" i="1"/>
  <c r="X726" i="1" s="1"/>
  <c r="V758" i="1"/>
  <c r="X758" i="1" s="1"/>
  <c r="V772" i="1"/>
  <c r="X772" i="1" s="1"/>
  <c r="V789" i="1"/>
  <c r="X789" i="1" s="1"/>
  <c r="V873" i="1"/>
  <c r="X873" i="1" s="1"/>
  <c r="V879" i="1"/>
  <c r="X879" i="1" s="1"/>
  <c r="V475" i="1"/>
  <c r="X475" i="1" s="1"/>
  <c r="X816" i="1"/>
  <c r="V541" i="1"/>
  <c r="X541" i="1" s="1"/>
  <c r="X543" i="1"/>
  <c r="V546" i="1"/>
  <c r="X546" i="1" s="1"/>
  <c r="V549" i="1"/>
  <c r="X549" i="1" s="1"/>
  <c r="X551" i="1"/>
  <c r="X611" i="1"/>
  <c r="X624" i="1"/>
  <c r="V711" i="1"/>
  <c r="X711" i="1" s="1"/>
  <c r="X713" i="1"/>
  <c r="V851" i="1"/>
  <c r="X851" i="1" s="1"/>
  <c r="V859" i="1"/>
  <c r="X859" i="1" s="1"/>
  <c r="V634" i="1"/>
  <c r="X634" i="1" s="1"/>
  <c r="V682" i="1"/>
  <c r="X682" i="1" s="1"/>
  <c r="V690" i="1"/>
  <c r="X690" i="1" s="1"/>
  <c r="V698" i="1"/>
  <c r="X698" i="1" s="1"/>
  <c r="V706" i="1"/>
  <c r="X706" i="1" s="1"/>
  <c r="V868" i="1"/>
  <c r="X868" i="1" s="1"/>
  <c r="V568" i="1"/>
  <c r="X568" i="1" s="1"/>
  <c r="X645" i="1"/>
  <c r="V767" i="1"/>
  <c r="X767" i="1" s="1"/>
  <c r="V786" i="1"/>
  <c r="X786" i="1" s="1"/>
  <c r="V792" i="1"/>
  <c r="X792" i="1" s="1"/>
  <c r="V797" i="1"/>
  <c r="X797" i="1" s="1"/>
  <c r="V777" i="1"/>
  <c r="X777" i="1" s="1"/>
  <c r="V565" i="1"/>
  <c r="X565" i="1" s="1"/>
  <c r="V571" i="1"/>
  <c r="X571" i="1" s="1"/>
  <c r="V874" i="1"/>
  <c r="X874" i="1" s="1"/>
  <c r="X756" i="1"/>
  <c r="X770" i="1"/>
  <c r="V852" i="1"/>
  <c r="X852" i="1" s="1"/>
  <c r="V865" i="1"/>
  <c r="X865" i="1" s="1"/>
  <c r="V635" i="1"/>
  <c r="X635" i="1" s="1"/>
  <c r="V683" i="1"/>
  <c r="X683" i="1" s="1"/>
  <c r="V691" i="1"/>
  <c r="X691" i="1" s="1"/>
  <c r="V699" i="1"/>
  <c r="X699" i="1" s="1"/>
  <c r="V707" i="1"/>
  <c r="X707" i="1" s="1"/>
  <c r="V781" i="1"/>
  <c r="X781" i="1" s="1"/>
  <c r="X787" i="1"/>
  <c r="V798" i="1"/>
  <c r="X798" i="1" s="1"/>
  <c r="V813" i="1"/>
  <c r="X813" i="1" s="1"/>
  <c r="V877" i="1"/>
  <c r="X877" i="1" s="1"/>
  <c r="V880" i="1"/>
  <c r="X880" i="1" s="1"/>
  <c r="X548" i="1"/>
  <c r="X569" i="1"/>
  <c r="X654" i="1"/>
  <c r="X782" i="1"/>
  <c r="X790" i="1"/>
  <c r="X800" i="1"/>
  <c r="X875" i="1"/>
  <c r="X883" i="1"/>
  <c r="V555" i="1"/>
  <c r="X555" i="1" s="1"/>
  <c r="V570" i="1"/>
  <c r="X570" i="1" s="1"/>
  <c r="V655" i="1"/>
  <c r="X655" i="1" s="1"/>
  <c r="V783" i="1"/>
  <c r="X783" i="1" s="1"/>
  <c r="V791" i="1"/>
  <c r="X791" i="1" s="1"/>
  <c r="V810" i="1"/>
  <c r="X810" i="1" s="1"/>
  <c r="V876" i="1"/>
  <c r="X876" i="1" s="1"/>
  <c r="X18" i="1" l="1"/>
</calcChain>
</file>

<file path=xl/sharedStrings.xml><?xml version="1.0" encoding="utf-8"?>
<sst xmlns="http://schemas.openxmlformats.org/spreadsheetml/2006/main" count="8324" uniqueCount="1353">
  <si>
    <t>Division Number</t>
  </si>
  <si>
    <t>Name of School Division</t>
  </si>
  <si>
    <t>Name of School</t>
  </si>
  <si>
    <t>School No.</t>
  </si>
  <si>
    <t>School Type</t>
  </si>
  <si>
    <t>Low Grade</t>
  </si>
  <si>
    <t>High Grade</t>
  </si>
  <si>
    <t>Free %</t>
  </si>
  <si>
    <t>Red %</t>
  </si>
  <si>
    <t>TOTAL % Free/Reduced</t>
  </si>
  <si>
    <t>New Schools</t>
  </si>
  <si>
    <t>Tier</t>
  </si>
  <si>
    <t>Alternative Breakfast Model</t>
  </si>
  <si>
    <t>Breakfasts Served 2018-2019 Aug-May</t>
  </si>
  <si>
    <t>3 % Increase in Meals</t>
  </si>
  <si>
    <t>Estimated BaB Reimbursement</t>
  </si>
  <si>
    <t>FY 2020 Eligibility</t>
  </si>
  <si>
    <t>Rate</t>
  </si>
  <si>
    <t>Aug - Oct 2020 SFSP Breakfast</t>
  </si>
  <si>
    <t>Aug - Oct 2020 SSO Breakfast</t>
  </si>
  <si>
    <t>Nov 2020- April 2021 SFSP Breakfast</t>
  </si>
  <si>
    <t>Nov 2020- April 2021 SSO Breakfast</t>
  </si>
  <si>
    <t>Meals x Rate January 2021 Payment</t>
  </si>
  <si>
    <t>Meals x Rate June 2021 Payment</t>
  </si>
  <si>
    <t>Funds Available</t>
  </si>
  <si>
    <t>001</t>
  </si>
  <si>
    <t>Accomack County Public Schools</t>
  </si>
  <si>
    <t>ARCADIA HIGH (CEP NOTE 2)</t>
  </si>
  <si>
    <t>0540</t>
  </si>
  <si>
    <t>High</t>
  </si>
  <si>
    <t>9</t>
  </si>
  <si>
    <t>12</t>
  </si>
  <si>
    <t>X</t>
  </si>
  <si>
    <t>Funded</t>
  </si>
  <si>
    <t>ARCADIA MIDDLE (CEP NOTE 2)</t>
  </si>
  <si>
    <t>0704</t>
  </si>
  <si>
    <t>Middle</t>
  </si>
  <si>
    <t>6</t>
  </si>
  <si>
    <t>8</t>
  </si>
  <si>
    <t>NANDUA HIGH (CEP NOTE 2)</t>
  </si>
  <si>
    <t>0070</t>
  </si>
  <si>
    <t>NANDUA MIDDLE (CEP NOTE 2)</t>
  </si>
  <si>
    <t>0703</t>
  </si>
  <si>
    <t>101</t>
  </si>
  <si>
    <t xml:space="preserve">Alexandria City Public Schools </t>
  </si>
  <si>
    <t>FRANCIS C. HAMMOND MIDDLE</t>
  </si>
  <si>
    <t>0140</t>
  </si>
  <si>
    <t>GEORGE WASHINGTON MID</t>
  </si>
  <si>
    <t>0130</t>
  </si>
  <si>
    <t>TC WILLIAMS HIGH</t>
  </si>
  <si>
    <t>0210</t>
  </si>
  <si>
    <t>10</t>
  </si>
  <si>
    <t>005</t>
  </si>
  <si>
    <t>Amherst County Public Schools</t>
  </si>
  <si>
    <t>AMHERST MIDDLE</t>
  </si>
  <si>
    <t>0670</t>
  </si>
  <si>
    <t>MONELISON MIDDLE</t>
  </si>
  <si>
    <t>0030</t>
  </si>
  <si>
    <t>010</t>
  </si>
  <si>
    <t xml:space="preserve">Bedford County Public Schools </t>
  </si>
  <si>
    <t>LIBERTY HIGH</t>
  </si>
  <si>
    <t>1180</t>
  </si>
  <si>
    <t>LIBERTY MIDDLE</t>
  </si>
  <si>
    <t>0490</t>
  </si>
  <si>
    <t>STAUNTON RIVER HIGH</t>
  </si>
  <si>
    <t>1190</t>
  </si>
  <si>
    <t>103</t>
  </si>
  <si>
    <t xml:space="preserve">Buena Vista City Public Schools </t>
  </si>
  <si>
    <t>PARRY MCCLUER HIGH</t>
  </si>
  <si>
    <t>0062</t>
  </si>
  <si>
    <t>018</t>
  </si>
  <si>
    <t>Carroll County Public Schools</t>
  </si>
  <si>
    <t>CARROLL COUNTY HIGH</t>
  </si>
  <si>
    <t>1230</t>
  </si>
  <si>
    <t>CARROLL COUNTY MIDDLE</t>
  </si>
  <si>
    <t>0450</t>
  </si>
  <si>
    <t>020</t>
  </si>
  <si>
    <t>Charlotte County Public Schools</t>
  </si>
  <si>
    <t>CENTRAL MIDDLE</t>
  </si>
  <si>
    <t>RANDOLPH-HENRY HIGH</t>
  </si>
  <si>
    <t>0460</t>
  </si>
  <si>
    <t>136</t>
  </si>
  <si>
    <t xml:space="preserve">Chesapeake City Public Schools </t>
  </si>
  <si>
    <t>CRESTWOOD MIDDLE</t>
  </si>
  <si>
    <t>0560</t>
  </si>
  <si>
    <t>INDIAN RIVER MIDDLE</t>
  </si>
  <si>
    <t>0710</t>
  </si>
  <si>
    <t>OSCAR SMITH MID (CEP NOTE 2)</t>
  </si>
  <si>
    <t>0010</t>
  </si>
  <si>
    <t>021</t>
  </si>
  <si>
    <t xml:space="preserve">Chesterfield County Public Schools </t>
  </si>
  <si>
    <t>CARVER MIDDLE</t>
  </si>
  <si>
    <t>0420</t>
  </si>
  <si>
    <t>FALLING CREEK MID (CEP NOTE 2)</t>
  </si>
  <si>
    <t>LLOYD C BIRD HIGH</t>
  </si>
  <si>
    <t>MANCHESTER MIDDLE</t>
  </si>
  <si>
    <t>0600</t>
  </si>
  <si>
    <t>MEADOWBROOK HIGH</t>
  </si>
  <si>
    <t>0580</t>
  </si>
  <si>
    <t>PROVIDENCE MIDDLE</t>
  </si>
  <si>
    <t>0690</t>
  </si>
  <si>
    <t>SALEM CHURCH MIDDLE</t>
  </si>
  <si>
    <t>0722</t>
  </si>
  <si>
    <t>106</t>
  </si>
  <si>
    <t>Colonial Heights City Public Schools</t>
  </si>
  <si>
    <t>COLONIAL HEIGHTS HIGH</t>
  </si>
  <si>
    <t>0040</t>
  </si>
  <si>
    <t>COLONIAL HEIGHTS MIDDLE</t>
  </si>
  <si>
    <t>0020</t>
  </si>
  <si>
    <t>026</t>
  </si>
  <si>
    <t>DICKENSON COUNTY PUBLIC SCHOOLS</t>
  </si>
  <si>
    <t>RIDGEVIEW HIGH (CEP NOTE 2)</t>
  </si>
  <si>
    <t>0275</t>
  </si>
  <si>
    <t>RIDGEVIEW MIDDLE (CEP NOTE 2)</t>
  </si>
  <si>
    <t>0280</t>
  </si>
  <si>
    <t>029</t>
  </si>
  <si>
    <t xml:space="preserve">Fairfax County Public Schools </t>
  </si>
  <si>
    <t>ANNANDALE HIGH</t>
  </si>
  <si>
    <t>0660</t>
  </si>
  <si>
    <t>JUSTICE HIGH</t>
  </si>
  <si>
    <t>1070</t>
  </si>
  <si>
    <t>POE MIDDLE</t>
  </si>
  <si>
    <t>1130</t>
  </si>
  <si>
    <t>033</t>
  </si>
  <si>
    <t xml:space="preserve">Franklin County Public Schools </t>
  </si>
  <si>
    <t>BEN. FRANKLIN MIDDLE-WEST</t>
  </si>
  <si>
    <t>0031</t>
  </si>
  <si>
    <t>7</t>
  </si>
  <si>
    <t>035</t>
  </si>
  <si>
    <t>Giles County Public Schools</t>
  </si>
  <si>
    <t>NARROWS HIGH</t>
  </si>
  <si>
    <t>0470</t>
  </si>
  <si>
    <t>038</t>
  </si>
  <si>
    <t xml:space="preserve">Grayson County Public Schools </t>
  </si>
  <si>
    <t>GRAYSON COUNTY HIGH</t>
  </si>
  <si>
    <t>0421</t>
  </si>
  <si>
    <t>INDEPENDENCE MIDDLE</t>
  </si>
  <si>
    <t>0011</t>
  </si>
  <si>
    <t>040</t>
  </si>
  <si>
    <t xml:space="preserve">Greensville County Public Schools </t>
  </si>
  <si>
    <t>GREENSVILLE CO HS (CEP NOTE 2)</t>
  </si>
  <si>
    <t>0200</t>
  </si>
  <si>
    <t>112</t>
  </si>
  <si>
    <t xml:space="preserve">Hampton City Public Schools </t>
  </si>
  <si>
    <t>BENJAMIN SYMS MID (CEP NOTE 2)</t>
  </si>
  <si>
    <t>0350</t>
  </si>
  <si>
    <t>C. ALTON LINDSAY MS (CEP NOTE 2)</t>
  </si>
  <si>
    <t>CESAR TARRANT MID (CEP NOTE 2)</t>
  </si>
  <si>
    <t>0300</t>
  </si>
  <si>
    <t>113</t>
  </si>
  <si>
    <t xml:space="preserve">Harrisonburg City Public Schools </t>
  </si>
  <si>
    <t>HARRISONBURG HIGH</t>
  </si>
  <si>
    <t>0012</t>
  </si>
  <si>
    <t>SKYLINE MID (CEP NOTE 2)</t>
  </si>
  <si>
    <t>0111</t>
  </si>
  <si>
    <t>THOMAS HARRISON MIDDLE</t>
  </si>
  <si>
    <t>0080</t>
  </si>
  <si>
    <t>054</t>
  </si>
  <si>
    <t>Louisa County Public Schools</t>
  </si>
  <si>
    <t>LOUISA COUNTY MIDDLE</t>
  </si>
  <si>
    <t>0601</t>
  </si>
  <si>
    <t>115</t>
  </si>
  <si>
    <t xml:space="preserve">Lynchburg City Public Schools </t>
  </si>
  <si>
    <t>E.C. GLASS HIGH</t>
  </si>
  <si>
    <t>0260</t>
  </si>
  <si>
    <t>HERITAGE HIGH</t>
  </si>
  <si>
    <t>LINKHORNE MID (CEP NOTE 2)</t>
  </si>
  <si>
    <t>P L DUNBAR MID (CEP NOTE 2)</t>
  </si>
  <si>
    <t>0170</t>
  </si>
  <si>
    <t>SANDUSKY MID (CEP NOTE 2)</t>
  </si>
  <si>
    <t>0340</t>
  </si>
  <si>
    <t>144</t>
  </si>
  <si>
    <t>Manassas Park City Public Schools</t>
  </si>
  <si>
    <t>MANASSAS PARK MIDDLE</t>
  </si>
  <si>
    <t>116</t>
  </si>
  <si>
    <t xml:space="preserve">Martinsville City Public Schools </t>
  </si>
  <si>
    <t>MARTINSVILLE HS (CEP NOTE 2)</t>
  </si>
  <si>
    <t>0110</t>
  </si>
  <si>
    <t>MARTINSVILLE MID (CEP NOTE 2)</t>
  </si>
  <si>
    <t>060</t>
  </si>
  <si>
    <t>Montgomery County Public Schools</t>
  </si>
  <si>
    <t>AUBURN MIDDLE1</t>
  </si>
  <si>
    <t>0903</t>
  </si>
  <si>
    <t>EASTERN MONTGOMERY HIGH</t>
  </si>
  <si>
    <t>0904</t>
  </si>
  <si>
    <t>SHAWSVILLE MIDDLE</t>
  </si>
  <si>
    <t>0290</t>
  </si>
  <si>
    <t>117</t>
  </si>
  <si>
    <t xml:space="preserve">Newport News City Public Schools </t>
  </si>
  <si>
    <t>B.T. WASHINGTON MID (CEP NOTE 2)</t>
  </si>
  <si>
    <t>CRITTENDEN MID (CEP NOTE 2)</t>
  </si>
  <si>
    <t>1393</t>
  </si>
  <si>
    <t>E M GILDERSLEEVE MID (CEP NOTE 2)</t>
  </si>
  <si>
    <t>1260</t>
  </si>
  <si>
    <t>HOMER L. HINES MID (CEP NOTE 2)</t>
  </si>
  <si>
    <t>1270</t>
  </si>
  <si>
    <t>J.M. DOZIER MID (CEP NOTE 2)</t>
  </si>
  <si>
    <t>MARY PASSAGE MID (CEP NOTE 2)</t>
  </si>
  <si>
    <t>1400</t>
  </si>
  <si>
    <t>118</t>
  </si>
  <si>
    <t xml:space="preserve">Norfolk City Public Schools </t>
  </si>
  <si>
    <t>AZALEA MIDDLE</t>
  </si>
  <si>
    <t>0760</t>
  </si>
  <si>
    <t>B T WASHINGTON HS (CEP NOTE 2)</t>
  </si>
  <si>
    <t>0880</t>
  </si>
  <si>
    <t>BLAIR MIDDLE</t>
  </si>
  <si>
    <t>GRANBY HIGH</t>
  </si>
  <si>
    <t>0390</t>
  </si>
  <si>
    <t>LAKE TAYLOR HIGH</t>
  </si>
  <si>
    <t>0840</t>
  </si>
  <si>
    <t>NORTHSIDE MID (CEP NOTE 2)</t>
  </si>
  <si>
    <t>NORVIEW HIGH</t>
  </si>
  <si>
    <t>NORVIEW MIDDLE (CEP NOTE 2)</t>
  </si>
  <si>
    <t>0570</t>
  </si>
  <si>
    <t>RUFFNER MIDDLE (CEP NOTE 2)</t>
  </si>
  <si>
    <t>068</t>
  </si>
  <si>
    <t>Orange County Public Schools</t>
  </si>
  <si>
    <t>PROSPECT HEIGHTS MIDDLE</t>
  </si>
  <si>
    <t>TAYLOR ALT. ED (CEP NOTE 2)</t>
  </si>
  <si>
    <t>0063</t>
  </si>
  <si>
    <t>H</t>
  </si>
  <si>
    <t>069</t>
  </si>
  <si>
    <t>Page County Public Schools</t>
  </si>
  <si>
    <t>LURAY HIGH</t>
  </si>
  <si>
    <t>LURAY MIDDLE</t>
  </si>
  <si>
    <t>0400</t>
  </si>
  <si>
    <t>PAGE COUNTY HIGH</t>
  </si>
  <si>
    <t>0380</t>
  </si>
  <si>
    <t>PAGE COUNTY MIDDLE</t>
  </si>
  <si>
    <t>120</t>
  </si>
  <si>
    <t xml:space="preserve">Petersburg City Public Schools </t>
  </si>
  <si>
    <t>PETERSBURG HIGH (CEP NOTE 2)</t>
  </si>
  <si>
    <t>VERNON JOHNS MID (CEP NOTE 2)</t>
  </si>
  <si>
    <t>0121</t>
  </si>
  <si>
    <t>071</t>
  </si>
  <si>
    <t>PITTSYLVANIA COUNTY PUBLIC SCHOOLS</t>
  </si>
  <si>
    <t>CHATHAM HIGH</t>
  </si>
  <si>
    <t>1720</t>
  </si>
  <si>
    <t>CHATHAM MIDDLE</t>
  </si>
  <si>
    <t>1660</t>
  </si>
  <si>
    <t>DAN RIVER HIGH</t>
  </si>
  <si>
    <t>1680</t>
  </si>
  <si>
    <t>DAN RIVER MIDDLE</t>
  </si>
  <si>
    <t>1090</t>
  </si>
  <si>
    <t>GRETNA HIGH</t>
  </si>
  <si>
    <t>1700</t>
  </si>
  <si>
    <t>GRETNA MID (CEP NOTE 2)</t>
  </si>
  <si>
    <t>TUNSTALL MIDDLE</t>
  </si>
  <si>
    <t>075</t>
  </si>
  <si>
    <t>Prince William County Public Schools</t>
  </si>
  <si>
    <t>FRED M. LYNN MIDDLE</t>
  </si>
  <si>
    <t>0520</t>
  </si>
  <si>
    <t>FREEDOM HIGH1</t>
  </si>
  <si>
    <t>GAR-FIELD HIGH</t>
  </si>
  <si>
    <t>GEORGE M. HAMPTON MIDDLE</t>
  </si>
  <si>
    <t>0640</t>
  </si>
  <si>
    <t>POTOMAC MIDDLE</t>
  </si>
  <si>
    <t>RIPPON MIDDLE</t>
  </si>
  <si>
    <t>0591</t>
  </si>
  <si>
    <t>UNITY REED HIGH (STONEWALL JACKSON HIGH)</t>
  </si>
  <si>
    <t>0680</t>
  </si>
  <si>
    <t>UNITY BRAXTON MIDDLE (STONEWALL MIDDLE)</t>
  </si>
  <si>
    <t>0480</t>
  </si>
  <si>
    <t>STUART M. BEVILLE MIDDLE</t>
  </si>
  <si>
    <t>0780</t>
  </si>
  <si>
    <t>077</t>
  </si>
  <si>
    <t>Pulaski County Public Schools</t>
  </si>
  <si>
    <t>PULASKI COUNTY SR. HIGH</t>
  </si>
  <si>
    <t>PULASKI MIDDLE (CEP NOTE 2)</t>
  </si>
  <si>
    <t>123</t>
  </si>
  <si>
    <t>RICHMOND CITY PUBLIC SCHOOLS</t>
  </si>
  <si>
    <t>ALBERT HILL MID (CEP NOTE 2)</t>
  </si>
  <si>
    <t>AMELIA STREET SP. ED. (CEP NOTE 2)</t>
  </si>
  <si>
    <t>0750</t>
  </si>
  <si>
    <t>Combined</t>
  </si>
  <si>
    <t>Pre-K</t>
  </si>
  <si>
    <t>ARMSTRONG HIGH (CEP NOTE 2)</t>
  </si>
  <si>
    <t>0850</t>
  </si>
  <si>
    <t>BINFORD MIDDLE (CEP NOTE 2)</t>
  </si>
  <si>
    <t>0050</t>
  </si>
  <si>
    <t>BOUSHALL MID (CEP NOTE 2)</t>
  </si>
  <si>
    <t>ELKHARDT THOMPSON MS (CEP NOTE 2)</t>
  </si>
  <si>
    <t>1631</t>
  </si>
  <si>
    <t>FRANKLIN MILITARY ACAD (CEP NOTE 2)</t>
  </si>
  <si>
    <t>0621</t>
  </si>
  <si>
    <t>GEORGE WYTHE HS (CEP NOTE 2)</t>
  </si>
  <si>
    <t>0741</t>
  </si>
  <si>
    <t>HENDERSON MID (CEP NOTE 2)</t>
  </si>
  <si>
    <t>HUGUENOT HIGH (CEP NOTE 2)</t>
  </si>
  <si>
    <t>1510</t>
  </si>
  <si>
    <t>JOHN MARSHALL HS (CEP NOTE 2)</t>
  </si>
  <si>
    <t>0730</t>
  </si>
  <si>
    <t>U</t>
  </si>
  <si>
    <t>LUCILLE M. BROWN MID (CEP NOTE 2)</t>
  </si>
  <si>
    <t>3105</t>
  </si>
  <si>
    <t>M L KING JR. MID (CEP NOTE 2)</t>
  </si>
  <si>
    <t>0770</t>
  </si>
  <si>
    <t>OPEN HIGH (CEP NOTE 2)</t>
  </si>
  <si>
    <t>0090</t>
  </si>
  <si>
    <t>RICHMOND COMM HS (CEP NOTE 2)</t>
  </si>
  <si>
    <t>0452</t>
  </si>
  <si>
    <t>THOMAS JEFFERSON HS (CEP NOTE 2)</t>
  </si>
  <si>
    <t>079</t>
  </si>
  <si>
    <t xml:space="preserve">Richmond County Public Schools </t>
  </si>
  <si>
    <t>RAPPAHANNOCK HS (CEP NOTE 2)</t>
  </si>
  <si>
    <t>124</t>
  </si>
  <si>
    <t xml:space="preserve">Roanoke City Public Schools </t>
  </si>
  <si>
    <t>BRECKINRIDGE MS (CEP NOTE 2)</t>
  </si>
  <si>
    <t>JAMES MADISON MS (CEP NOTE 2)</t>
  </si>
  <si>
    <t>JOHN P. FISHWICK MID (CEP NOTE 2)</t>
  </si>
  <si>
    <t>0230</t>
  </si>
  <si>
    <t>LUCY ADDISON MID (CEP NOTE 2)</t>
  </si>
  <si>
    <t>PATRICK HENRY HS (CEP NOTE 2)</t>
  </si>
  <si>
    <t>WM FLEMING HS (CEP NOTE 2)</t>
  </si>
  <si>
    <t>WOODROW WILSON MS (CEP NOTE 2)</t>
  </si>
  <si>
    <t>0150</t>
  </si>
  <si>
    <t>086</t>
  </si>
  <si>
    <t xml:space="preserve">Smyth County Public Schools </t>
  </si>
  <si>
    <t>CHILHOWIE HIGH (CEP NOTE 2)</t>
  </si>
  <si>
    <t>CHILHOWIE MID (CEP NOTE 2)</t>
  </si>
  <si>
    <t>0851</t>
  </si>
  <si>
    <t>MARION MIDDLE (CEP NOTE 2)</t>
  </si>
  <si>
    <t>MARION SR HIGH (CEP NOTE 2)</t>
  </si>
  <si>
    <t>0700</t>
  </si>
  <si>
    <t>NORTHWOOD HS (CEP NOTE 2)</t>
  </si>
  <si>
    <t>0250</t>
  </si>
  <si>
    <t>NORTHWOOD MID (CEP NOTE 2)</t>
  </si>
  <si>
    <t>0120</t>
  </si>
  <si>
    <t>128</t>
  </si>
  <si>
    <t>VA Beach City Public Schools</t>
  </si>
  <si>
    <t>BAYSIDE HIGH</t>
  </si>
  <si>
    <t>0530</t>
  </si>
  <si>
    <t>BAYSIDE MIDDLE</t>
  </si>
  <si>
    <t>BRANDON MIDDLE</t>
  </si>
  <si>
    <t>0790</t>
  </si>
  <si>
    <t>CORPORATE LANDING MIDDLE</t>
  </si>
  <si>
    <t>0980</t>
  </si>
  <si>
    <t>GREEN RUN HIGH</t>
  </si>
  <si>
    <t>LARKSPUR MIDDLE</t>
  </si>
  <si>
    <t>0970</t>
  </si>
  <si>
    <t>THE RENAISSANCE ACADEMY</t>
  </si>
  <si>
    <t>1049</t>
  </si>
  <si>
    <t>093</t>
  </si>
  <si>
    <t xml:space="preserve">Warren County Public Schools </t>
  </si>
  <si>
    <t>SKYLINE MIDDLE SCHOOL</t>
  </si>
  <si>
    <t>094</t>
  </si>
  <si>
    <t xml:space="preserve">Washington County Public Schools </t>
  </si>
  <si>
    <t>DAMASCUS MIDDLE</t>
  </si>
  <si>
    <t>E.B. STANLEY MIDDLE</t>
  </si>
  <si>
    <t>1110</t>
  </si>
  <si>
    <t>GLADE SPRING MID (CEP NOTE 2)</t>
  </si>
  <si>
    <t>HOLSTON HIGH</t>
  </si>
  <si>
    <t>1060</t>
  </si>
  <si>
    <t>PATRICK HENRY HIGH1</t>
  </si>
  <si>
    <t>1050</t>
  </si>
  <si>
    <t>WALLACE MIDDLE</t>
  </si>
  <si>
    <t>0620</t>
  </si>
  <si>
    <t>097</t>
  </si>
  <si>
    <t>Wythe County Public Schools</t>
  </si>
  <si>
    <t>FORT CHISWELL MIDDLE</t>
  </si>
  <si>
    <t>1073</t>
  </si>
  <si>
    <t>GEORGE WYTHE HIGH</t>
  </si>
  <si>
    <t>0721</t>
  </si>
  <si>
    <t>RURAL RETREAT MIDDLE</t>
  </si>
  <si>
    <t>1074</t>
  </si>
  <si>
    <t>SCOTT MEMORIAL MIDDLE</t>
  </si>
  <si>
    <t>1075</t>
  </si>
  <si>
    <t>011</t>
  </si>
  <si>
    <t>Bland County Public Schools</t>
  </si>
  <si>
    <t xml:space="preserve">BLAND COUNTY HIGH </t>
  </si>
  <si>
    <t>102</t>
  </si>
  <si>
    <t>Bristol City Public Schools</t>
  </si>
  <si>
    <t>013</t>
  </si>
  <si>
    <t>Brunswick County Public Schools</t>
  </si>
  <si>
    <t>0650</t>
  </si>
  <si>
    <t>014</t>
  </si>
  <si>
    <t>Buchanan County Public Schools</t>
  </si>
  <si>
    <t>1000</t>
  </si>
  <si>
    <t>0990</t>
  </si>
  <si>
    <t>1020</t>
  </si>
  <si>
    <t>1041</t>
  </si>
  <si>
    <t>1040</t>
  </si>
  <si>
    <t>1042</t>
  </si>
  <si>
    <t>017</t>
  </si>
  <si>
    <t>Caroline County Public Schools</t>
  </si>
  <si>
    <t xml:space="preserve">CAROLINE HIGH </t>
  </si>
  <si>
    <t>CAROLINE MIDDLE</t>
  </si>
  <si>
    <t>019</t>
  </si>
  <si>
    <t>Charles City Public Schools</t>
  </si>
  <si>
    <t>CHARLES CITY HIGH SCHOOL</t>
  </si>
  <si>
    <t>0100</t>
  </si>
  <si>
    <t>Galax City Public Schools</t>
  </si>
  <si>
    <t xml:space="preserve">GALAX HIGH </t>
  </si>
  <si>
    <t xml:space="preserve">GALAX MIDDLE </t>
  </si>
  <si>
    <t>0032</t>
  </si>
  <si>
    <t>043</t>
  </si>
  <si>
    <t>Henrico  County Public Schools</t>
  </si>
  <si>
    <t>ACADEMY AT VIRGINIA RANDOLPH</t>
  </si>
  <si>
    <t>ELKO MIDDLE</t>
  </si>
  <si>
    <t>0092</t>
  </si>
  <si>
    <t>045</t>
  </si>
  <si>
    <t>Highland County Public Schools</t>
  </si>
  <si>
    <t xml:space="preserve">HIGHLAND HIGH </t>
  </si>
  <si>
    <t>0220</t>
  </si>
  <si>
    <t>Lancaster County Public Schools</t>
  </si>
  <si>
    <t>LANCASTER HIGH</t>
  </si>
  <si>
    <t>LANCASTER MIDDLE</t>
  </si>
  <si>
    <t>058</t>
  </si>
  <si>
    <t>Mecklenburg County Public Schools</t>
  </si>
  <si>
    <t>BLUESTONE HIGH</t>
  </si>
  <si>
    <t xml:space="preserve">BLUESTONE MIDDLE </t>
  </si>
  <si>
    <t>0960</t>
  </si>
  <si>
    <t>PARK VIEW HIGH</t>
  </si>
  <si>
    <t>x</t>
  </si>
  <si>
    <t>PARK VIEW MIDDLE</t>
  </si>
  <si>
    <t>0950</t>
  </si>
  <si>
    <t>065</t>
  </si>
  <si>
    <t>Northampton County Public Schools</t>
  </si>
  <si>
    <t>NORTHAMPTON HIGH SCHOOL</t>
  </si>
  <si>
    <t>NORTHAMPTON MIDDLE SCHOOL</t>
  </si>
  <si>
    <t>0360</t>
  </si>
  <si>
    <t>066</t>
  </si>
  <si>
    <t>Northumberland County Public Schools</t>
  </si>
  <si>
    <t>070</t>
  </si>
  <si>
    <t>Patrick County Public Schools</t>
  </si>
  <si>
    <t>073</t>
  </si>
  <si>
    <t>Prince Edward County Schools</t>
  </si>
  <si>
    <t>PRINCE EDWARD COUNTY HIGH SCHOOL</t>
  </si>
  <si>
    <t>074</t>
  </si>
  <si>
    <t>Prince George County Schools</t>
  </si>
  <si>
    <t>JEJ MOORE</t>
  </si>
  <si>
    <t>0320</t>
  </si>
  <si>
    <t>N.B. CLEMENTS</t>
  </si>
  <si>
    <t>081</t>
  </si>
  <si>
    <t>Rockbridge County Schools</t>
  </si>
  <si>
    <t>MAURY RIVER MIDDLE</t>
  </si>
  <si>
    <t>0678</t>
  </si>
  <si>
    <t>083</t>
  </si>
  <si>
    <t>Russell County Schools</t>
  </si>
  <si>
    <t>CASTLEWOOD HIGH SCHOOL</t>
  </si>
  <si>
    <t>0791</t>
  </si>
  <si>
    <t>HONAKER HIGH SCHOOL</t>
  </si>
  <si>
    <t>LEBANON HIGH SCHOOL</t>
  </si>
  <si>
    <t>LEBANON MIDDLE SCHOOL</t>
  </si>
  <si>
    <t>0902</t>
  </si>
  <si>
    <t>130</t>
  </si>
  <si>
    <t>Waynseboro Public Schools</t>
  </si>
  <si>
    <t>KATE COLLINS MIDDLE</t>
  </si>
  <si>
    <t>ACCAWMACKE ELEM (CEP NOTE 2)</t>
  </si>
  <si>
    <t>0701</t>
  </si>
  <si>
    <t>Elementary</t>
  </si>
  <si>
    <t>5</t>
  </si>
  <si>
    <t>CHINCOTEAGUE ELEM (CEP NOTE 2)</t>
  </si>
  <si>
    <t>KEGOTANK ELEM (CEP NOTE 2)</t>
  </si>
  <si>
    <t>METOMPKIN ELEM (CEP NOTE 2)</t>
  </si>
  <si>
    <t>0702</t>
  </si>
  <si>
    <t>PUNGOTEAGUE ELEM (CEP NOTE 2)</t>
  </si>
  <si>
    <t>0590</t>
  </si>
  <si>
    <t>BAILEYS ELEM (CEP NOTE 2)</t>
  </si>
  <si>
    <t>0550</t>
  </si>
  <si>
    <t>K</t>
  </si>
  <si>
    <t>2</t>
  </si>
  <si>
    <t>BAILEY'S UPPER EL (CEP NOTE 2)</t>
  </si>
  <si>
    <t>2459</t>
  </si>
  <si>
    <t>3</t>
  </si>
  <si>
    <t>BRADDOCK ELEM (CEP NOTE 2)</t>
  </si>
  <si>
    <t>CRESTWOOD ELEM (CEP NOTE 2)</t>
  </si>
  <si>
    <t>0870</t>
  </si>
  <si>
    <t>GRAHAM ROAD EL (CEP NOTE 2)</t>
  </si>
  <si>
    <t>HYBLA VALLEY EL (CEP NOTE 2)</t>
  </si>
  <si>
    <t>1420</t>
  </si>
  <si>
    <t>LYNBROOK ELEM (CEP NOTE 2)</t>
  </si>
  <si>
    <t>0890</t>
  </si>
  <si>
    <t>MT VERNON WOODS EL (CEP NOTE 2)</t>
  </si>
  <si>
    <t>1640</t>
  </si>
  <si>
    <t>WEYANOKE ELEM (CEP NOTE 2)</t>
  </si>
  <si>
    <t>WOODBURN ELEM (CEP NOTE 2)</t>
  </si>
  <si>
    <t>WOODLEY HILLS EL (CEP NOTE 2)</t>
  </si>
  <si>
    <t>HENRY ELEM (CEP NOTE 2)</t>
  </si>
  <si>
    <t>LEE M. WAID ELEM (CEP NOTE 2)</t>
  </si>
  <si>
    <t>FRIES ELEM (CEP NOTE 2)</t>
  </si>
  <si>
    <t>0911</t>
  </si>
  <si>
    <t>SMITHLAND EL (CEP NOTE 2)</t>
  </si>
  <si>
    <t>SPOTSWOOD EL (CEP NOTE 2)</t>
  </si>
  <si>
    <t>0060</t>
  </si>
  <si>
    <t>STONE SPRING EL (CEP NOTE 2)</t>
  </si>
  <si>
    <t>0191</t>
  </si>
  <si>
    <t>BEDFORD HILLS EL (CEP NOTE 2)</t>
  </si>
  <si>
    <t>DEARINGTON EL (CEP NOTE 2)</t>
  </si>
  <si>
    <t>HERITAGE ELEM (CEP NOTE 2)</t>
  </si>
  <si>
    <t>1102</t>
  </si>
  <si>
    <t>LINKHORNE ELEM (CEP NOTE 2)</t>
  </si>
  <si>
    <t>PAUL MUNRO ELEM (CEP NOTE 2)</t>
  </si>
  <si>
    <t>0330</t>
  </si>
  <si>
    <t>PERRYMONT EL (CEP NOTE 2)</t>
  </si>
  <si>
    <t>0270</t>
  </si>
  <si>
    <t>ROBERT S. PAYNE EL (CEP NOTE 2)</t>
  </si>
  <si>
    <t>0190</t>
  </si>
  <si>
    <t>SANDUSKY ELEM (CEP NOTE 2)</t>
  </si>
  <si>
    <t>0370</t>
  </si>
  <si>
    <t>SHEFFIELD ELEM (CEP NOTE 2)</t>
  </si>
  <si>
    <t>T.C. MILLER EL (CEP NOTE 2)</t>
  </si>
  <si>
    <t>WILLIAM M. BASS EL (CEP NOTE 2)</t>
  </si>
  <si>
    <t>ALBERT HARRIS EL (CEP NOTE 2)</t>
  </si>
  <si>
    <t>0222</t>
  </si>
  <si>
    <t>CLEARVIEW EC CTR (CEP NOTE 2)</t>
  </si>
  <si>
    <t>0224</t>
  </si>
  <si>
    <t>PATRICK HENRY EL (CEP NOTE 2)</t>
  </si>
  <si>
    <t>0223</t>
  </si>
  <si>
    <t>BERKLEY/CAMP ECC (CEP NOTE 2)</t>
  </si>
  <si>
    <t>0510</t>
  </si>
  <si>
    <t>CHESTERFIELD ACAD EL (CEP NOTE 2)</t>
  </si>
  <si>
    <t>COLEMAN PLACE EL (CEP NOTE 2)</t>
  </si>
  <si>
    <t>FAIRLAWN ELEM (CEP NOTE 2)</t>
  </si>
  <si>
    <t>GRANBY ELEM (CEP NOTE 2)</t>
  </si>
  <si>
    <t>INGLESIDE ELEM (CEP NOTE 2)</t>
  </si>
  <si>
    <t>0610</t>
  </si>
  <si>
    <t>JACOX ELEM (CEP NOTE 2)</t>
  </si>
  <si>
    <t>0430</t>
  </si>
  <si>
    <t>JAMES MONROE EL (CEP NOTE 2)</t>
  </si>
  <si>
    <t>0131</t>
  </si>
  <si>
    <t>LARRYMORE EL(CEP NOTE 2)</t>
  </si>
  <si>
    <t>LINDENWOOD EL (CEP NOTE 2)</t>
  </si>
  <si>
    <t>LITTLE CREEK EL (CEP NOTE 2)</t>
  </si>
  <si>
    <t>0682</t>
  </si>
  <si>
    <t>NORVIEW ELEM (CEP NOTE 2)</t>
  </si>
  <si>
    <t>OCEANAIR ELEM (CEP NOTE 2)</t>
  </si>
  <si>
    <t>0630</t>
  </si>
  <si>
    <t>PB YOUNG SR EL (CEP NOTE 2)</t>
  </si>
  <si>
    <t>RICHARD BOWLING EL (CEP NOTE 2)</t>
  </si>
  <si>
    <t>SHERWOOD FOREST EL (CEP NOTE 2)</t>
  </si>
  <si>
    <t>ST. HELENA ELEM (CEP NOTE 2)</t>
  </si>
  <si>
    <t>0820</t>
  </si>
  <si>
    <t>SUBURBAN PARK EL (CEP NOTE 2)</t>
  </si>
  <si>
    <t>0500</t>
  </si>
  <si>
    <t>TANNERS CREEK EL (CEP NOTE 2)</t>
  </si>
  <si>
    <t>TIDEWATER PARK EL (CEP NOTE 2)</t>
  </si>
  <si>
    <t>WILLARD MODEL EL (CEP NOTE 2)</t>
  </si>
  <si>
    <t>0471</t>
  </si>
  <si>
    <t>CHATHAM EL (CEP NOTE 2)</t>
  </si>
  <si>
    <t>GRETNA ELEM (CEP NOTE 2)</t>
  </si>
  <si>
    <t>JOHN L. HURT EL (CEP NOTE 2)</t>
  </si>
  <si>
    <t>MT. AIRY ELEM (CEP NOTE 2)</t>
  </si>
  <si>
    <t>1750</t>
  </si>
  <si>
    <t>C.A. SINCLAIR ELEM</t>
  </si>
  <si>
    <t>MARUMSCO HILLS ELEM</t>
  </si>
  <si>
    <t>POTOMAC VIEW ELEM</t>
  </si>
  <si>
    <t>R. DEAN KILBY ELEM</t>
  </si>
  <si>
    <t>0440</t>
  </si>
  <si>
    <t>WEST GATE ELEM</t>
  </si>
  <si>
    <t>YORKSHIRE ELEM</t>
  </si>
  <si>
    <t>BARACK OBAMA EL (CEP NOTE 2)</t>
  </si>
  <si>
    <t>BELLEVUE ELEM (CEP NOTE 2)</t>
  </si>
  <si>
    <t>BLACKWELL ELEM (CEP NOTE 2)</t>
  </si>
  <si>
    <t>BROAD ROCK ELEM (CEP NOTE 2)</t>
  </si>
  <si>
    <t>1100</t>
  </si>
  <si>
    <t>CHIMBORAZO ELEM (CEP NOTE 2)</t>
  </si>
  <si>
    <t>0830</t>
  </si>
  <si>
    <t>E.S.H. GREENE EL (CEP NOTE 2)</t>
  </si>
  <si>
    <t>1440</t>
  </si>
  <si>
    <t>ELIZABETH D. REDD EL (CEP NOTE 2)</t>
  </si>
  <si>
    <t>FAIRFIELD COURT EL (CEP NOTE 2)</t>
  </si>
  <si>
    <t>G W CARVER ELEM (CEP NOTE 2)</t>
  </si>
  <si>
    <t>0311</t>
  </si>
  <si>
    <t>G.H. REID ELEM (CEP NOTE 2)</t>
  </si>
  <si>
    <t>1470</t>
  </si>
  <si>
    <t>GEORGE MASON EL (CEP NOTE 2)</t>
  </si>
  <si>
    <t>GINTER PARK EL (CEP NOTE 2)</t>
  </si>
  <si>
    <t>J.B. FISHER ELEM (CEP NOTE 2)</t>
  </si>
  <si>
    <t>J.L. FRANCIS ELEM (CEP NOTE 2)</t>
  </si>
  <si>
    <t>1710</t>
  </si>
  <si>
    <t>JOHN B. CARY EL (CEP NOTE 2)</t>
  </si>
  <si>
    <t>LINWOOD HOLTON EL (CEP NOTE 2)</t>
  </si>
  <si>
    <t>3106</t>
  </si>
  <si>
    <t>M L KING JR ELC (CEP NOTE 2)</t>
  </si>
  <si>
    <t>0771</t>
  </si>
  <si>
    <t>MARY MUNFORD EL (CEP NOTE 2)</t>
  </si>
  <si>
    <t>MAYMONT PRE-K (CEP NOTE 2)</t>
  </si>
  <si>
    <t>MILES JONES ELEM (CEP NOTE 2)</t>
  </si>
  <si>
    <t>3107</t>
  </si>
  <si>
    <t>OAK GROVE/BELLEMEADE (CEP NOTE 2)</t>
  </si>
  <si>
    <t>OVERBY-SHEPPARD EL (CEP NOTE 2)</t>
  </si>
  <si>
    <t>SOUTHAMPTON EL (CEP NOTE 2)</t>
  </si>
  <si>
    <t>1480</t>
  </si>
  <si>
    <t>SUMMER HILL PS (CEP NOTE 2)</t>
  </si>
  <si>
    <t>0511</t>
  </si>
  <si>
    <t>SWANSBORO ELEM (CEP NOTE 2)</t>
  </si>
  <si>
    <t>WESTOVER HILLS EL (CEP NOTE 2)</t>
  </si>
  <si>
    <t>WILLIAM FOX ELEM (CEP NOTE 2)</t>
  </si>
  <si>
    <t>WOODVILLE ELEM (CEP NOTE 2)</t>
  </si>
  <si>
    <t>E. WILSON MORRISON EL (CEP NOTE 2)</t>
  </si>
  <si>
    <t>AMHERST ELEM</t>
  </si>
  <si>
    <t>TEMPERANCE ELEM</t>
  </si>
  <si>
    <t>0740</t>
  </si>
  <si>
    <t>012</t>
  </si>
  <si>
    <t>Botetourt County Public Schools</t>
  </si>
  <si>
    <t>BUCHANAN ELEM</t>
  </si>
  <si>
    <t>EAGLE ROCK ELEM</t>
  </si>
  <si>
    <t>GLADESBORO ELEM</t>
  </si>
  <si>
    <t>1150</t>
  </si>
  <si>
    <t>GLADEVILLE ELEM</t>
  </si>
  <si>
    <t>1210</t>
  </si>
  <si>
    <t>HILLSVILLE ELEM</t>
  </si>
  <si>
    <t>1170</t>
  </si>
  <si>
    <t>LAUREL ELEM</t>
  </si>
  <si>
    <t>1160</t>
  </si>
  <si>
    <t>OAKLAND ELEM</t>
  </si>
  <si>
    <t>ST PAUL</t>
  </si>
  <si>
    <t>CRESTWOOD INTERMEDIATE</t>
  </si>
  <si>
    <t>LAKEVIEW ELEM</t>
  </si>
  <si>
    <t>NORTH ELEM1</t>
  </si>
  <si>
    <t>TUSSING ELEM</t>
  </si>
  <si>
    <t>ANNANDALE TERRACE EL (CEP NOTE 2)</t>
  </si>
  <si>
    <t>1360</t>
  </si>
  <si>
    <t>BEECH TREE ELEM</t>
  </si>
  <si>
    <t>1730</t>
  </si>
  <si>
    <t>BELVEDERE ELEM</t>
  </si>
  <si>
    <t>0720</t>
  </si>
  <si>
    <t>BREN MAR PARK ELEM</t>
  </si>
  <si>
    <t>0940</t>
  </si>
  <si>
    <t>BROOKFIELD ELEM</t>
  </si>
  <si>
    <t>1790</t>
  </si>
  <si>
    <t>BUCKNELL ELEM</t>
  </si>
  <si>
    <t>CAMERON ELEM</t>
  </si>
  <si>
    <t>CENTRE RIDGE ELEM</t>
  </si>
  <si>
    <t>2090</t>
  </si>
  <si>
    <t>COATES ELEM</t>
  </si>
  <si>
    <t>2347</t>
  </si>
  <si>
    <t>FORESTDALE ELEM</t>
  </si>
  <si>
    <t>1450</t>
  </si>
  <si>
    <t>GARFIELD ELEM (CEP NOTE 2)</t>
  </si>
  <si>
    <t>GLEN FOREST EL (CEP NOTE 2)</t>
  </si>
  <si>
    <t>HERNDON ELEM</t>
  </si>
  <si>
    <t>1250</t>
  </si>
  <si>
    <t>HOLLIN MEADOWS ELEM</t>
  </si>
  <si>
    <t>1330</t>
  </si>
  <si>
    <t>HUTCHISON ELEM (CEP NOTE 2)</t>
  </si>
  <si>
    <t>1980</t>
  </si>
  <si>
    <t>LONDON TOWNE ELEM</t>
  </si>
  <si>
    <t>1830</t>
  </si>
  <si>
    <t>MASON CREST ELEM</t>
  </si>
  <si>
    <t>2410</t>
  </si>
  <si>
    <t>PARKLAWN ELEM (CEP NOTE 2)</t>
  </si>
  <si>
    <t>1030</t>
  </si>
  <si>
    <t>PINE SPRING ELEM</t>
  </si>
  <si>
    <t>RIVERSIDE ELEM (CEP NOTE 2)</t>
  </si>
  <si>
    <t>1820</t>
  </si>
  <si>
    <t>SLEEPY HOLLOW ELEM</t>
  </si>
  <si>
    <t>TIMBER LANE ELEM</t>
  </si>
  <si>
    <t>WASHINGTON MILL ELEM</t>
  </si>
  <si>
    <t>1320</t>
  </si>
  <si>
    <t>WESTLAWN ELEM</t>
  </si>
  <si>
    <t>BURNT CHIMNEY ELEM</t>
  </si>
  <si>
    <t>EASTERN COMBINED</t>
  </si>
  <si>
    <t>MACY MCCLAUGHERTY COMBINED</t>
  </si>
  <si>
    <t>NARROWS ELEM/MID.</t>
  </si>
  <si>
    <t>FAIRVIEW ELEM1</t>
  </si>
  <si>
    <t>GRAYSON HIGHLANDS</t>
  </si>
  <si>
    <t>INDEPENDENCE ELEM</t>
  </si>
  <si>
    <t>0422</t>
  </si>
  <si>
    <t>039</t>
  </si>
  <si>
    <t>Greene County Public Schools</t>
  </si>
  <si>
    <t>NATHANAEL GREENE ELEM</t>
  </si>
  <si>
    <t>NATHANAEL GREENE PRIMARY</t>
  </si>
  <si>
    <t>BLUESTONE ELEMENTARY</t>
  </si>
  <si>
    <t>KEISTER ELEM</t>
  </si>
  <si>
    <t>WATERMAN ELEM</t>
  </si>
  <si>
    <t>COUGAR ELEM</t>
  </si>
  <si>
    <t>0522</t>
  </si>
  <si>
    <t>MANASSAS PARK ELEM</t>
  </si>
  <si>
    <t>DEER PARK ELEM (CEP NOTE 2)</t>
  </si>
  <si>
    <t>1398</t>
  </si>
  <si>
    <t>GEN. STANFORD EL (CEP NOTE 2)</t>
  </si>
  <si>
    <t>1407</t>
  </si>
  <si>
    <t>HILTON ELEM (CEP NOTE 2)</t>
  </si>
  <si>
    <t>1080</t>
  </si>
  <si>
    <t>BAY VIEW ELEM</t>
  </si>
  <si>
    <t>CAMP ALLEN ELEM</t>
  </si>
  <si>
    <t>MARY CALCOTT ELEM</t>
  </si>
  <si>
    <t>OCEAN VIEW ELEM</t>
  </si>
  <si>
    <t>SEWELLS POINT ELEM</t>
  </si>
  <si>
    <t>TARRALLTON ELEM</t>
  </si>
  <si>
    <t>0800</t>
  </si>
  <si>
    <t>WILLOUGHBY EARLY CHILDHOOD CENTER</t>
  </si>
  <si>
    <t>0860</t>
  </si>
  <si>
    <t>GORDON-BARBOUR ELEM</t>
  </si>
  <si>
    <t>LOCUST GROVE ELEM</t>
  </si>
  <si>
    <t>ORANGE ELEM</t>
  </si>
  <si>
    <t>UNIONVILLE ELEM</t>
  </si>
  <si>
    <t>BROSVILLE ELEM</t>
  </si>
  <si>
    <t>1853</t>
  </si>
  <si>
    <t>KENTUCK ELEM</t>
  </si>
  <si>
    <t>1690</t>
  </si>
  <si>
    <t>027</t>
  </si>
  <si>
    <t>SOUTHSIDE ELEM</t>
  </si>
  <si>
    <t>STONY MILL ELEM</t>
  </si>
  <si>
    <t>TWIN SPRINGS ELEM</t>
  </si>
  <si>
    <t>1851</t>
  </si>
  <si>
    <t>UNION HALL EL (CEP NOTE 2)</t>
  </si>
  <si>
    <t>1740</t>
  </si>
  <si>
    <t>BEL AIR ELEM</t>
  </si>
  <si>
    <t>BELMONT ELEM</t>
  </si>
  <si>
    <t>DALE CITY ELEM</t>
  </si>
  <si>
    <t>DUMFRIES ELEM</t>
  </si>
  <si>
    <t>ELIZABETH VAUGHAN ELEM</t>
  </si>
  <si>
    <t>ENTERPRISE ELEM</t>
  </si>
  <si>
    <t>FANNIE W. FITZGERALD ELEM</t>
  </si>
  <si>
    <t>FEATHERSTONE ELEM</t>
  </si>
  <si>
    <t>GEORGE P. MULLEN ELEM</t>
  </si>
  <si>
    <t>JOHN D. JENKINS ELEMENTARY</t>
  </si>
  <si>
    <t>0319</t>
  </si>
  <si>
    <t>KERRYDALE ELEM</t>
  </si>
  <si>
    <t>LEESYLVANIA ELEM</t>
  </si>
  <si>
    <t>LOCH LOMOND ELEM</t>
  </si>
  <si>
    <t>MARTIN LUTHER KING JR. ELEM</t>
  </si>
  <si>
    <t>0160</t>
  </si>
  <si>
    <t>MINNIEVILLE ELEM</t>
  </si>
  <si>
    <t>MONTCLAIR ELEM</t>
  </si>
  <si>
    <t>NEABSCO ELEM</t>
  </si>
  <si>
    <t>OCCOQUAN ELEM</t>
  </si>
  <si>
    <t>RIVER OAKS ELEM</t>
  </si>
  <si>
    <t>ROCKLEDGE ELEM</t>
  </si>
  <si>
    <t>SHARON C. MCAULIFFE ELEM</t>
  </si>
  <si>
    <t>SUDLEY ELEM</t>
  </si>
  <si>
    <t>SUELLA G. ELLIS ELEM</t>
  </si>
  <si>
    <t>SWANS CREEK ELEM</t>
  </si>
  <si>
    <t>TRIANGLE ELEM</t>
  </si>
  <si>
    <t>CRITZER ELEM (CEP NOTE 2)</t>
  </si>
  <si>
    <t>DUBLIN ELEM (CEP NOTE 2)</t>
  </si>
  <si>
    <t>PULASKI ELEM (CEP NOTE 2)</t>
  </si>
  <si>
    <t>RIVERLAWN ELEM (CEP NOTE 2)</t>
  </si>
  <si>
    <t>SNOWVILLE ELEM (CEP NOTE 2)</t>
  </si>
  <si>
    <t>RICHMOND CO EL (CEP NOTE 2)</t>
  </si>
  <si>
    <t>085</t>
  </si>
  <si>
    <t>Shenandoah County Public Schools</t>
  </si>
  <si>
    <t>NORTH FORK MIDDLE</t>
  </si>
  <si>
    <t>089</t>
  </si>
  <si>
    <t>Stafford County Public Schools</t>
  </si>
  <si>
    <t>ANNE E. MONCURE ELEM</t>
  </si>
  <si>
    <t>FALMOUTH ELEM</t>
  </si>
  <si>
    <t>KATE WALLER BARRETT ELEM</t>
  </si>
  <si>
    <t>0427</t>
  </si>
  <si>
    <t>WIDEWATER ELEM</t>
  </si>
  <si>
    <t>RESSIE JEFFRIES ELEM</t>
  </si>
  <si>
    <t>0240</t>
  </si>
  <si>
    <t>131</t>
  </si>
  <si>
    <t>Williamsburg</t>
  </si>
  <si>
    <t>NORGE ELEM</t>
  </si>
  <si>
    <t>BLAND COUNTY ELEMENTARY</t>
  </si>
  <si>
    <t>BOWLING GREEN ELEMENTARY</t>
  </si>
  <si>
    <t>LEWIS &amp; CLARK ELEMENTARY</t>
  </si>
  <si>
    <t>9020</t>
  </si>
  <si>
    <t>MADISON ELEMENTARY</t>
  </si>
  <si>
    <t xml:space="preserve">GALAX ELEMENTARY </t>
  </si>
  <si>
    <t>0075</t>
  </si>
  <si>
    <t>LANCASTER PRIMARY</t>
  </si>
  <si>
    <t>9010</t>
  </si>
  <si>
    <t>KIPTOPEKE ELEMENTARY</t>
  </si>
  <si>
    <t>OCCOHANNOCK ELEMENTARY</t>
  </si>
  <si>
    <t>0451</t>
  </si>
  <si>
    <t>DAVID HARRISON</t>
  </si>
  <si>
    <t>L.L. BEAZLEY</t>
  </si>
  <si>
    <t>0310</t>
  </si>
  <si>
    <t xml:space="preserve">NORTH </t>
  </si>
  <si>
    <t>WALTON</t>
  </si>
  <si>
    <t>122</t>
  </si>
  <si>
    <t>Radford County Schools</t>
  </si>
  <si>
    <t>BELLE HETH</t>
  </si>
  <si>
    <t>MCHARG ELEMENTARY</t>
  </si>
  <si>
    <t>CENTRAL ELEMENTARY</t>
  </si>
  <si>
    <t>FAIRFIELD ELEMENTARY</t>
  </si>
  <si>
    <t>NATURAL BRIDGE ELEMENTARY</t>
  </si>
  <si>
    <t>0641</t>
  </si>
  <si>
    <t>BERKLEY GLENN ELEMENTARY</t>
  </si>
  <si>
    <t>0751</t>
  </si>
  <si>
    <t>CORA KELLY ELEM (CEP NOTE 2)</t>
  </si>
  <si>
    <t>FERDINAND T. DAY ELEM</t>
  </si>
  <si>
    <t>Not-Funded</t>
  </si>
  <si>
    <t>JAMES K POLK ELEM</t>
  </si>
  <si>
    <t>JOHN ADAMS ELEM</t>
  </si>
  <si>
    <t>MOUNT VERNON ELEM</t>
  </si>
  <si>
    <t>SAMUEL W TUCKER ELEM</t>
  </si>
  <si>
    <t>0333</t>
  </si>
  <si>
    <t>WM RAMSAY ELEM (CEP NOTE 2)</t>
  </si>
  <si>
    <t>AMELON ELEM</t>
  </si>
  <si>
    <t>CENTRAL ELEM (CEP NOTE 2)</t>
  </si>
  <si>
    <t>MADISON HTS EL (CEP NOTE 2)</t>
  </si>
  <si>
    <t>008</t>
  </si>
  <si>
    <t xml:space="preserve">Augusta County Public Schools </t>
  </si>
  <si>
    <t>CASSELL ELEM</t>
  </si>
  <si>
    <t>CRAIGSVILLE ELEM (CEP NOTE 2)</t>
  </si>
  <si>
    <t>NORTH RIVER ELEM</t>
  </si>
  <si>
    <t>BATH COUNTY PUBLIC SCHOOLS</t>
  </si>
  <si>
    <t>MILLBORO ELEM</t>
  </si>
  <si>
    <t>VALLEY ELEM</t>
  </si>
  <si>
    <t>BEDFORD ELEM</t>
  </si>
  <si>
    <t>BEDFORD PRIMARY (CEP NOTE 2)</t>
  </si>
  <si>
    <t>1200</t>
  </si>
  <si>
    <t>1</t>
  </si>
  <si>
    <t>GOODVIEW ELEM</t>
  </si>
  <si>
    <t>1214</t>
  </si>
  <si>
    <t>HUDDLESTON ELEM</t>
  </si>
  <si>
    <t>MONETA ELEM</t>
  </si>
  <si>
    <t>MONTVALE ELEM</t>
  </si>
  <si>
    <t>0180</t>
  </si>
  <si>
    <t>STEWARTSVILLE ELEM</t>
  </si>
  <si>
    <t>ENDERLY HTS ELEM (CEP NOTE 2)</t>
  </si>
  <si>
    <t>FW KLING JR ELEM (CEP NOTE 2)</t>
  </si>
  <si>
    <t>PARRY MCCLUER MS (CEP NOTE 2)</t>
  </si>
  <si>
    <t>0061</t>
  </si>
  <si>
    <t>BACON DISTRICT ELEM</t>
  </si>
  <si>
    <t>EUREKA ELEM</t>
  </si>
  <si>
    <t>PHENIX ELEM</t>
  </si>
  <si>
    <t>B M WILLIAMS PRIMARY</t>
  </si>
  <si>
    <t>CAMELOT ELEM (CEP NOTE 2)</t>
  </si>
  <si>
    <t>G A TREAKLE EL (CEP NOTE 2)</t>
  </si>
  <si>
    <t>G W CARVER INT (CEP NOTE 2)</t>
  </si>
  <si>
    <t>GEORGETOWN PRIMARY</t>
  </si>
  <si>
    <t>NORFOLK HIGHLANDS PRIMARY</t>
  </si>
  <si>
    <t>PORTLOCK PRIM (CEP NOTE 2)</t>
  </si>
  <si>
    <t>RENA B WRIGHT PR (CEP NOTE 2)</t>
  </si>
  <si>
    <t>THURGOOD MARSHALL (CEP NOTE 2)</t>
  </si>
  <si>
    <t>TRUITT INT (CEP NOTE 2)</t>
  </si>
  <si>
    <t>0971</t>
  </si>
  <si>
    <t>A M DAVIS ELEM</t>
  </si>
  <si>
    <t>BELLWOOD ELEM (CEP NOTE 2)</t>
  </si>
  <si>
    <t>BENSLEY ELEM (CEP NOTE 2)</t>
  </si>
  <si>
    <t>BEULAH ELEM</t>
  </si>
  <si>
    <t>C E CURTIS ELEM</t>
  </si>
  <si>
    <t>0492</t>
  </si>
  <si>
    <t>CRESTWOOD ELEM</t>
  </si>
  <si>
    <t>ECOFF ELEM</t>
  </si>
  <si>
    <t>ELIZABETH SCOTT ELEM</t>
  </si>
  <si>
    <t>ETTRICK ELEM (CEP NOTE 2)</t>
  </si>
  <si>
    <t>FALLING CREEK EL (CEP NOTE 2)</t>
  </si>
  <si>
    <t>HARROWGATE ELEM (CEP NOTE 2)</t>
  </si>
  <si>
    <t>HOPKINS ROAD ELEM</t>
  </si>
  <si>
    <t>J A CHALKLEY ELEM (CEP NOTE 2)</t>
  </si>
  <si>
    <t>J G HENING ELEM</t>
  </si>
  <si>
    <t>MARGUERITE F CHRISTIAN ELEM</t>
  </si>
  <si>
    <t>MATOACA ELEM</t>
  </si>
  <si>
    <t>PROVIDENCE ELEM</t>
  </si>
  <si>
    <t>REAMS ROAD ELEM</t>
  </si>
  <si>
    <t>SALEM CHURCH ELEM</t>
  </si>
  <si>
    <t>THELMA CRENSHAW ELEM</t>
  </si>
  <si>
    <t>0410</t>
  </si>
  <si>
    <t>023</t>
  </si>
  <si>
    <t>Craig County Public Schools</t>
  </si>
  <si>
    <t>MCCLEARY ELEM</t>
  </si>
  <si>
    <t>CLINTWOOD ELEM (CEP NOTE 2)</t>
  </si>
  <si>
    <t>ERVINTON ELEM (CEP NOTE 2)</t>
  </si>
  <si>
    <t>SANDLICK ELEM (CEP NOTE 2)</t>
  </si>
  <si>
    <t>DOGWOOD ELEM (CEP NOTE 2)</t>
  </si>
  <si>
    <t>GROVETON ELEM (CEP NOTE 2)</t>
  </si>
  <si>
    <t>MOUNT EAGLE ELEM</t>
  </si>
  <si>
    <t>WOODLAWN ELEM</t>
  </si>
  <si>
    <t>CALLAWAY ELEM</t>
  </si>
  <si>
    <t>BELFIELD ELEM (CEP NOTE 2)</t>
  </si>
  <si>
    <t>GREENSVILLE EL (CEP NOTE 2)</t>
  </si>
  <si>
    <t>4</t>
  </si>
  <si>
    <t>A.W.E. BASSETTE EL (CEP NOTE 2)</t>
  </si>
  <si>
    <t>ABERDEEN ELEM (CEP NOTE 2)</t>
  </si>
  <si>
    <t>ALFRED S. FORREST ELEM</t>
  </si>
  <si>
    <t>BOOKER ELEM (CEP NOTE 2)</t>
  </si>
  <si>
    <t>CAPT JOHN SMITH EL (CEP NOTE 2)</t>
  </si>
  <si>
    <t>CHRISTOPHER C. KRAFT ELEM</t>
  </si>
  <si>
    <t>JANE H. BRYAN EL (CEP NOTE 2)</t>
  </si>
  <si>
    <t>LUTHER W. MACHEN EL (CEP NOTE 2)</t>
  </si>
  <si>
    <t>PAUL BURBANK ELEM</t>
  </si>
  <si>
    <t>PHILLIPS ELEM</t>
  </si>
  <si>
    <t>SAMUEL P. LANGLEY ELEM</t>
  </si>
  <si>
    <t>046</t>
  </si>
  <si>
    <t>Isle of Wight County Public Schools</t>
  </si>
  <si>
    <t>HARDY ELEM</t>
  </si>
  <si>
    <t>JOUETT ELEM</t>
  </si>
  <si>
    <t>THOMAS JEFFERSON ELEM1</t>
  </si>
  <si>
    <t>TREVILIANS ELEM</t>
  </si>
  <si>
    <t>AUBURN ELEM</t>
  </si>
  <si>
    <t>BELVIEW ELEM</t>
  </si>
  <si>
    <t>CHRISTIANSBURG ELEM</t>
  </si>
  <si>
    <t>EASTERN MONTGOMERY ELEM</t>
  </si>
  <si>
    <t>PRICES FORK ELEM</t>
  </si>
  <si>
    <t>ACHIEVABLE DREAM ACAD (CEP NOTE 2)</t>
  </si>
  <si>
    <t>1404</t>
  </si>
  <si>
    <t>B.C. CHARLES ELEM (CEP NOTE 2)</t>
  </si>
  <si>
    <t>CARVER ELEM (CEP NOTE 2)</t>
  </si>
  <si>
    <t>DAVID A. DUTROW EL (CEP NOTE 2)</t>
  </si>
  <si>
    <t>DENBIGH EC CTR (CEP NOTE 2)</t>
  </si>
  <si>
    <t>1402</t>
  </si>
  <si>
    <t>DISCOVERY STEM ACAD (CEP NOTE 2)</t>
  </si>
  <si>
    <t>GEORGE J. MCINTOSH EL (CEP NOTE 2)</t>
  </si>
  <si>
    <t>HIDENWOOD ELEM (CEP NOTE 2)</t>
  </si>
  <si>
    <t>HORACE H. EPES EL (CEP NOTE 2)</t>
  </si>
  <si>
    <t>1240</t>
  </si>
  <si>
    <t>JOHN MARSHALL EC CTR (CEP NOTE 2)</t>
  </si>
  <si>
    <t>1411</t>
  </si>
  <si>
    <t>JOSEPH H. SAUNDERS EL (CEP NOTE 2)</t>
  </si>
  <si>
    <t>KILN CREEK ELEM (CEP NOTE 2)</t>
  </si>
  <si>
    <t>1290</t>
  </si>
  <si>
    <t>L.F. PALMER EL (CEP NOTE 2)</t>
  </si>
  <si>
    <t>LEE HALL ELEM (CEP NOTE 2)</t>
  </si>
  <si>
    <t>NEWSOME PARK EL (CEP NOTE 2)</t>
  </si>
  <si>
    <t>1120</t>
  </si>
  <si>
    <t>OLIVER C. GREENWOOD EL (CEP NOTE 2)</t>
  </si>
  <si>
    <t>R.O. NELSON ELEM (CEP NOTE 2)</t>
  </si>
  <si>
    <t>RICHARD T. YATES EL (CEP NOTE 2)</t>
  </si>
  <si>
    <t>RICHNECK ELEM (CEP NOTE 2)</t>
  </si>
  <si>
    <t>RIVERSIDE ELEM1 (CEP NOTE 2)</t>
  </si>
  <si>
    <t>SEDGEFIELD EL (CEP NOTE 2)</t>
  </si>
  <si>
    <t>T. RYLAND SANFORD EL (CEP NOTE 2)</t>
  </si>
  <si>
    <t>WATKINS EC CTR (CEP NOTE 2)</t>
  </si>
  <si>
    <t>1410</t>
  </si>
  <si>
    <t>WILLIS A. JENKINS EL (CEP NOTE 2)</t>
  </si>
  <si>
    <t>LURAY ELEM</t>
  </si>
  <si>
    <t>SHENANDOAH ELEM</t>
  </si>
  <si>
    <t>SPRINGFIELD ELEM</t>
  </si>
  <si>
    <t>STANLEY ELEM</t>
  </si>
  <si>
    <t>COOL SPRING EL (CEP NOTE 2)</t>
  </si>
  <si>
    <t>LAKEMONT ELEM (CEP NOTE 2)</t>
  </si>
  <si>
    <t>PLEASANTS LANE EL (CEP NOTE 2)</t>
  </si>
  <si>
    <t>WALNUT HILL EL (CEP NOTE 2)</t>
  </si>
  <si>
    <t>WESTVIEW ECEC (CEP NOTE 2)</t>
  </si>
  <si>
    <t>FAIRVIEW ELEM (CEP NOTE 2)</t>
  </si>
  <si>
    <t>FALLON PARK EL (CEP NOTE 2)</t>
  </si>
  <si>
    <t>FISHBURN PARK EL (CEP NOTE 2)</t>
  </si>
  <si>
    <t>GARDEN CITY EL (CEP NOTE 2)</t>
  </si>
  <si>
    <t>HIGHLAND PARK EL (CEP NOTE 2)</t>
  </si>
  <si>
    <t>HURT PARK ELEM (CEP NOTE 2)</t>
  </si>
  <si>
    <t>LINCOLN TERRACE EL (CEP NOTE 2)</t>
  </si>
  <si>
    <t>MONTEREY ELEM (CEP NOTE 2)</t>
  </si>
  <si>
    <t>MORNINGSIDE EL (CEP NOTE 2)</t>
  </si>
  <si>
    <t>PRESTON PARK EL (CEP NOTE 2)</t>
  </si>
  <si>
    <t>ROANOKE ACAD M&amp;S (CEP NOTE 2)</t>
  </si>
  <si>
    <t>ROUND HILL ELEM (CEP NOTE 2)</t>
  </si>
  <si>
    <t>VIRGINIA HEIGHTS EL (CEP NOTE 2)</t>
  </si>
  <si>
    <t>WASENA ELEM (CEP NOTE 2)</t>
  </si>
  <si>
    <t>WESTSIDE ELEM (CEP NOTE 2)</t>
  </si>
  <si>
    <t>082</t>
  </si>
  <si>
    <t>Rockingham County Public Schools</t>
  </si>
  <si>
    <t>CUB RUN ELEM1</t>
  </si>
  <si>
    <t>0861</t>
  </si>
  <si>
    <t>FULKS RUN ELEM</t>
  </si>
  <si>
    <t>LACEY SPRING ELEM</t>
  </si>
  <si>
    <t>MOUNTAIN VIEW ELEM1</t>
  </si>
  <si>
    <t>OTTOBINE ELEM</t>
  </si>
  <si>
    <t>0920</t>
  </si>
  <si>
    <t>PLAINS ELEM</t>
  </si>
  <si>
    <t>PLEASANT VALLEY ELEM</t>
  </si>
  <si>
    <t>RIVER BEND ELEM</t>
  </si>
  <si>
    <t>139</t>
  </si>
  <si>
    <t>Salem City Public Schools</t>
  </si>
  <si>
    <t>EAST SALEM ELEM</t>
  </si>
  <si>
    <t>G.W. CARVER ELEM</t>
  </si>
  <si>
    <t>ATKINS ELEM (CEP NOTE 2)</t>
  </si>
  <si>
    <t>CHILHOWIE ELEM (CEP NOTE 2)</t>
  </si>
  <si>
    <t>MARION ELEM (CEP NOTE 2)</t>
  </si>
  <si>
    <t>OAK POINT ELEM (CEP NOTE 2)</t>
  </si>
  <si>
    <t>RICH VALLEY ELEM (CEP NOTE 2)</t>
  </si>
  <si>
    <t>SALTVILLE ELEM (CEP NOTE 2)</t>
  </si>
  <si>
    <t>SUGAR GROVE EL (CEP NOTE 2)</t>
  </si>
  <si>
    <t>0555</t>
  </si>
  <si>
    <t>ARROWHEAD ELEM</t>
  </si>
  <si>
    <t>BAYSIDE 6TH GRADE CAMPUS</t>
  </si>
  <si>
    <t>0115</t>
  </si>
  <si>
    <t>BAYSIDE ELEM</t>
  </si>
  <si>
    <t>BIRDNECK ELEM</t>
  </si>
  <si>
    <t>BROOKWOOD ELEM</t>
  </si>
  <si>
    <t>COLLEGE PARK ELEM</t>
  </si>
  <si>
    <t>CORPORATE LANDING ELEM</t>
  </si>
  <si>
    <t>DIAMOND SPRINGS (CEP NOTE 2)</t>
  </si>
  <si>
    <t>0106</t>
  </si>
  <si>
    <t>GREEN RUN ELEM</t>
  </si>
  <si>
    <t>HOLLAND ELEM (CEP NOTE 2)</t>
  </si>
  <si>
    <t>LUXFORD ELEM</t>
  </si>
  <si>
    <t>LYNNHAVEN ELEM</t>
  </si>
  <si>
    <t>NEWTOWN ELEM (CEP NOTE 2)</t>
  </si>
  <si>
    <t>PARKWAY ELEM (CEP NOTE 2)</t>
  </si>
  <si>
    <t>PEMBROKE ELEM</t>
  </si>
  <si>
    <t>POINT O' VIEW ELEM</t>
  </si>
  <si>
    <t>ROSEMONT ELEM</t>
  </si>
  <si>
    <t>0810</t>
  </si>
  <si>
    <t>SEATACK ACH DRM (CEP NOTE 2)</t>
  </si>
  <si>
    <t>THALIA ELEM</t>
  </si>
  <si>
    <t>WHITE OAKS ELEM a</t>
  </si>
  <si>
    <t>WILLIAMS ELEM (CEP NOTE 2)</t>
  </si>
  <si>
    <t>WINDSOR OAKS ELEM</t>
  </si>
  <si>
    <t>WINDSOR WOODS ELEM</t>
  </si>
  <si>
    <t>GREENDALE EL (CEP NOTE 2)</t>
  </si>
  <si>
    <t>HIGH POINT ELEM</t>
  </si>
  <si>
    <t>MEADOWVIEW EL (CEP NOTE 2)</t>
  </si>
  <si>
    <t>RHEA VALLEY EL (CEP NOTE 2)</t>
  </si>
  <si>
    <t>VALLEY INSTITUTE (CEP NOTE 2)</t>
  </si>
  <si>
    <t>JAMES RIVER ELEM</t>
  </si>
  <si>
    <t>0201</t>
  </si>
  <si>
    <t>MATTHEW WHALEY ELEM</t>
  </si>
  <si>
    <t>JACKSON MEMORIAL ELEM</t>
  </si>
  <si>
    <t>MAX MEADOWS ELEM</t>
  </si>
  <si>
    <t>RURAL RETREAT ELEM</t>
  </si>
  <si>
    <t>SHEFFEY ELEM</t>
  </si>
  <si>
    <t>SPEEDWELL ELEM</t>
  </si>
  <si>
    <t>SPILLER ELEM</t>
  </si>
  <si>
    <t>CHARLES CITY ELEMENTARY</t>
  </si>
  <si>
    <t>TREVVETT ELEM</t>
  </si>
  <si>
    <t>HIGHLAND ELEMENTARY</t>
  </si>
  <si>
    <t>NORTHUMBERLAND ELEMENTARY</t>
  </si>
  <si>
    <t>0331</t>
  </si>
  <si>
    <t>MT. VIEW ELEMENTARY</t>
  </si>
  <si>
    <t>BELFAST ELEMENTARY</t>
  </si>
  <si>
    <t>0792</t>
  </si>
  <si>
    <t>HONAKER ELEMENTARY</t>
  </si>
  <si>
    <t>LEBANON ELEMENTARY</t>
  </si>
  <si>
    <t>LEBANON PRIMARY SCHOOL</t>
  </si>
  <si>
    <t>SWORDS CREEK ELEMENTARY</t>
  </si>
  <si>
    <t>CHARLES BARRETT ELEM</t>
  </si>
  <si>
    <t>DOUGLAS MACARTHUR ELEM</t>
  </si>
  <si>
    <t>GEORGE MASON ELEM</t>
  </si>
  <si>
    <t>JEFFERSON-HOUSTON ELEM</t>
  </si>
  <si>
    <t>LYLES-CROUCH ELEM</t>
  </si>
  <si>
    <t>MAURY ELEM</t>
  </si>
  <si>
    <t>MINNIE HOWARD</t>
  </si>
  <si>
    <t>PATRICK HENRY ELEM</t>
  </si>
  <si>
    <t>BEVERLEY MANOR MIDDLE</t>
  </si>
  <si>
    <t>0212</t>
  </si>
  <si>
    <t>BUFFALO GAP HIGH</t>
  </si>
  <si>
    <t>CHURCHVILLE ELEM</t>
  </si>
  <si>
    <t>EDWARD G CLYMORE ELEM</t>
  </si>
  <si>
    <t>0842</t>
  </si>
  <si>
    <t>FT DEFIANCE HIGH</t>
  </si>
  <si>
    <t>GUY K STUMP ELEM</t>
  </si>
  <si>
    <t>0843</t>
  </si>
  <si>
    <t>RIVERHEADS ELEM</t>
  </si>
  <si>
    <t>RIVERHEADS HIGH</t>
  </si>
  <si>
    <t>S GORDON STEWART MIDDLE</t>
  </si>
  <si>
    <t>STUARTS DRAFT ELEM</t>
  </si>
  <si>
    <t>STUARTS DRAFT HIGH</t>
  </si>
  <si>
    <t>STUARTS DRAFT MIDDLE</t>
  </si>
  <si>
    <t>WILSON ELEM</t>
  </si>
  <si>
    <t>WILSON MEMORIAL HIGH</t>
  </si>
  <si>
    <t>WILSON MIDDLE</t>
  </si>
  <si>
    <t>0844</t>
  </si>
  <si>
    <t>JEFFERSON FOREST HIGH</t>
  </si>
  <si>
    <t>1212</t>
  </si>
  <si>
    <t>CHESAPEAKE CTR STUDENT SUCCESS</t>
  </si>
  <si>
    <t>GREAT BRIDGE MIDDLE</t>
  </si>
  <si>
    <t>HUGO A OWENS MIDDLE</t>
  </si>
  <si>
    <t>ALBERTA SMITH ELEM</t>
  </si>
  <si>
    <t>BAILEY BRIDGE MIDDLE</t>
  </si>
  <si>
    <t>0631</t>
  </si>
  <si>
    <t>BETTIE WEAVER ELEM</t>
  </si>
  <si>
    <t>BON AIR ELEM</t>
  </si>
  <si>
    <t>C C WELLS ELEM</t>
  </si>
  <si>
    <t>CLOVER HILL HIGH</t>
  </si>
  <si>
    <t>COSBY HIGH</t>
  </si>
  <si>
    <t>ELIZABETH DAVIS MIDDLE</t>
  </si>
  <si>
    <t>ENON ELEM</t>
  </si>
  <si>
    <t>EVERGREEN ELEM</t>
  </si>
  <si>
    <t>GRANGE HALL ELEM</t>
  </si>
  <si>
    <t>GREENFIELD ELEM1</t>
  </si>
  <si>
    <t>J B WATKINS ELEM</t>
  </si>
  <si>
    <t>JACOBS ROAD ELEM</t>
  </si>
  <si>
    <t>JAMES RIVER HIGH1</t>
  </si>
  <si>
    <t>MANCHESTER HIGH</t>
  </si>
  <si>
    <t>0632</t>
  </si>
  <si>
    <t>MATOACA HIGH</t>
  </si>
  <si>
    <t>MATOACA MIDDLE</t>
  </si>
  <si>
    <t>MIDLOTHIAN HIGH</t>
  </si>
  <si>
    <t>MIDLOTHIAN MIDDLE</t>
  </si>
  <si>
    <t>MONACAN HIGH</t>
  </si>
  <si>
    <t>O B GATES ELEM</t>
  </si>
  <si>
    <t>OLD HUNDRED ELEMENTARY</t>
  </si>
  <si>
    <t>ROBIOUS ELEM</t>
  </si>
  <si>
    <t>ROBIOUS MIDDLE</t>
  </si>
  <si>
    <t>SPRING RUN ELEM</t>
  </si>
  <si>
    <t>SWIFT CREEK ELEM</t>
  </si>
  <si>
    <t>SWIFT CREEK MIDDLE</t>
  </si>
  <si>
    <t>THOMAS DALE HIGH</t>
  </si>
  <si>
    <t>TOMAHAWK CREEK MIDDLE</t>
  </si>
  <si>
    <t>W W GORDON ELEM</t>
  </si>
  <si>
    <t>WINTERPOCK ELEM</t>
  </si>
  <si>
    <t>WOOLRIDGE ELEM</t>
  </si>
  <si>
    <t>GILES HIGH</t>
  </si>
  <si>
    <t>0461</t>
  </si>
  <si>
    <t>E W WYATT MID (CEP NOTE 2)</t>
  </si>
  <si>
    <t>H B ANDREWS (CEP NOTE 2)</t>
  </si>
  <si>
    <t>CARRSVILLE ELEM</t>
  </si>
  <si>
    <t>GEORGIE D. TYLER MIDDLE</t>
  </si>
  <si>
    <t>WINDSOR ELEM</t>
  </si>
  <si>
    <t>LOUISA COUNTY HIGH</t>
  </si>
  <si>
    <t>0602</t>
  </si>
  <si>
    <t>MOSS-NUCKOLS ELEM</t>
  </si>
  <si>
    <t>CARL B. HUTCHERSON (CEP NOTE 2)</t>
  </si>
  <si>
    <t>FORT HILL COMM (CEP NOTE 2)</t>
  </si>
  <si>
    <t>1203</t>
  </si>
  <si>
    <t>CHRISTIANSBURG MIDDLE</t>
  </si>
  <si>
    <t>0671</t>
  </si>
  <si>
    <t>FALLING BRANCH ELEM</t>
  </si>
  <si>
    <t>MONTGOMERY CENTRAL</t>
  </si>
  <si>
    <t>NEWPORT ACADEMY (CEP NOTE 2)</t>
  </si>
  <si>
    <t>ACADEMY DISCOVERY LAKEWOOD</t>
  </si>
  <si>
    <t>0185</t>
  </si>
  <si>
    <t>EASTON PRESCHOOL</t>
  </si>
  <si>
    <t>GHENT SCHOOL</t>
  </si>
  <si>
    <t>LAKE TAYLOR HS (CEP NOTE 2)</t>
  </si>
  <si>
    <t>LARCHMONT ELEM</t>
  </si>
  <si>
    <t>LITTLE CREEK EL ANNEX (CEP NOTE 2)</t>
  </si>
  <si>
    <t>2118</t>
  </si>
  <si>
    <t>NORFOLK RE-ED -SECEP-OAK</t>
  </si>
  <si>
    <t>2113</t>
  </si>
  <si>
    <t>SOUTHSIDE STEM CAMP. (CEP NOTE 2)</t>
  </si>
  <si>
    <t>WALTER HERRON TAYLOR EL</t>
  </si>
  <si>
    <t>LIGHTFOOT ELEM</t>
  </si>
  <si>
    <t>LOCUST GROVE MIDDLE</t>
  </si>
  <si>
    <t>LOCUST GROVE PRIMARY SCHOOL</t>
  </si>
  <si>
    <t>0051</t>
  </si>
  <si>
    <t>ORANGE CO. HIGH</t>
  </si>
  <si>
    <t>BLANDFORD ALT (CEP NOTE 2)</t>
  </si>
  <si>
    <t>TUNSTALL HIGH</t>
  </si>
  <si>
    <t>ANTHONY BURNS ELEM</t>
  </si>
  <si>
    <t>0433</t>
  </si>
  <si>
    <t>ROCKY RUN ELEM</t>
  </si>
  <si>
    <t>0425</t>
  </si>
  <si>
    <t>SHIRLEY C. HEIM MIDDLE</t>
  </si>
  <si>
    <t>STAFFORD MIDDLE</t>
  </si>
  <si>
    <t>0112</t>
  </si>
  <si>
    <t>KEMPSVILLE MEADOWS ELEM</t>
  </si>
  <si>
    <t>MALIBU ELEM</t>
  </si>
  <si>
    <t>PEMBROKE MEADOWS ELEM</t>
  </si>
  <si>
    <t>PLAZA MIDDLE</t>
  </si>
  <si>
    <t>A.S. RHODES ELEM</t>
  </si>
  <si>
    <t>HILDA J. BARBOUR ELEM</t>
  </si>
  <si>
    <t>0371</t>
  </si>
  <si>
    <t>LESLIE FOX KEYSER ELEM</t>
  </si>
  <si>
    <t>SKYLINE HIGH</t>
  </si>
  <si>
    <t>WARREN COUNTY HIGH</t>
  </si>
  <si>
    <t>WARREN COUNTY MIDDLE SCHOOL</t>
  </si>
  <si>
    <t>ABINGDON ELEM1</t>
  </si>
  <si>
    <t>WATAUGA ELEM</t>
  </si>
  <si>
    <t>BERKELEY MIDDLE</t>
  </si>
  <si>
    <t>D.J. MONTAGUE ELEM</t>
  </si>
  <si>
    <t>RURAL RETREAT HIGH</t>
  </si>
  <si>
    <t>0202</t>
  </si>
  <si>
    <t>022</t>
  </si>
  <si>
    <t>Clarke County Public Schools</t>
  </si>
  <si>
    <t>BOYCE ELEMENTARY</t>
  </si>
  <si>
    <t xml:space="preserve">CLARKE COUNTY HIGH </t>
  </si>
  <si>
    <t>DG COOLEY ELEMENTARY</t>
  </si>
  <si>
    <t xml:space="preserve">J-W MIDDLE SCHOOL </t>
  </si>
  <si>
    <t>037</t>
  </si>
  <si>
    <t>Goochland County Public Schools</t>
  </si>
  <si>
    <t>BYRD ELEMENTARY</t>
  </si>
  <si>
    <t>GOOCHLAND ELEMENTARY</t>
  </si>
  <si>
    <t>GOOCHLAND HIGH</t>
  </si>
  <si>
    <t>GOOCHLAND MIDDLE SCHOOL</t>
  </si>
  <si>
    <t>RANDOLPH ELEMENTARY</t>
  </si>
  <si>
    <t>COLONIAL TRAIL ELEMENTARY</t>
  </si>
  <si>
    <t>0093</t>
  </si>
  <si>
    <t>COVERVA REGIONAL HIGH</t>
  </si>
  <si>
    <t>GLEN ALLEN ELEMENTARY</t>
  </si>
  <si>
    <t>GLEN ALLEN HIGH</t>
  </si>
  <si>
    <t>0096</t>
  </si>
  <si>
    <t>HOLMAN MIDDLE</t>
  </si>
  <si>
    <t>0095</t>
  </si>
  <si>
    <t>HUNGARY CREEK MIDDLE</t>
  </si>
  <si>
    <t>KAECHELE ELEMENTARY</t>
  </si>
  <si>
    <t>SHORT PUMP ELEMENTARY</t>
  </si>
  <si>
    <t>SHORT PUMP MIDDLE</t>
  </si>
  <si>
    <t>THREE CHOPT ELEMENTARY</t>
  </si>
  <si>
    <t>PRINCE GEORGE HIGH SCHOOL</t>
  </si>
  <si>
    <t>SOUTH</t>
  </si>
  <si>
    <t>JOHN DALTON INTERMEDIATE</t>
  </si>
  <si>
    <t>0042</t>
  </si>
  <si>
    <t>RADFORD HIGH SCHOOL</t>
  </si>
  <si>
    <t>0041</t>
  </si>
  <si>
    <t xml:space="preserve">WAYNESBORO HIGH </t>
  </si>
  <si>
    <t>WESTWOOD HILLS ELEMENTARY</t>
  </si>
  <si>
    <t>CHINCOTEAGUE HIGH (CEP NOTE 2)</t>
  </si>
  <si>
    <t>TANGIER COMBINED (CEP NOTE 2)</t>
  </si>
  <si>
    <t>BATH COUNTY HIGH</t>
  </si>
  <si>
    <t>BRECKINRIDGE ELEM</t>
  </si>
  <si>
    <t>CENTRAL ACADEMY MIDDLE</t>
  </si>
  <si>
    <t>CLOVERDALE ELEM</t>
  </si>
  <si>
    <t>COLONIAL ELEM</t>
  </si>
  <si>
    <t>GREENFIELD ELEM</t>
  </si>
  <si>
    <t>JAMES RIVER HIGH</t>
  </si>
  <si>
    <t>LORD BOTETOURT HIGH</t>
  </si>
  <si>
    <t>READ MOUNTAIN MIDDLE</t>
  </si>
  <si>
    <t>TROUTVILLE ELEM</t>
  </si>
  <si>
    <t>CRAIG COUNTY HIGH</t>
  </si>
  <si>
    <t>FALLS CHURCH HIGH</t>
  </si>
  <si>
    <t>BOONES MILL ELEM</t>
  </si>
  <si>
    <t>1370</t>
  </si>
  <si>
    <t>FRANKLIN COUNTY HIGH</t>
  </si>
  <si>
    <t>1311</t>
  </si>
  <si>
    <t>RUCKERSVILLE ELEM</t>
  </si>
  <si>
    <t>WILLIAM MONROE HIGH</t>
  </si>
  <si>
    <t>0072</t>
  </si>
  <si>
    <t>WILLIAM MONROE MIDDLE</t>
  </si>
  <si>
    <t>0071</t>
  </si>
  <si>
    <t>ACAD INTL STUDIES ROSEMONT</t>
  </si>
  <si>
    <t>2127</t>
  </si>
  <si>
    <t>CROSSROADS ELEM</t>
  </si>
  <si>
    <t>MADISON ALT (CEP NOTE 2)</t>
  </si>
  <si>
    <t>MAURY HIGH</t>
  </si>
  <si>
    <t>NORFOLK TECHNICAL CTR</t>
  </si>
  <si>
    <t>BATTLEFIELD HIGH</t>
  </si>
  <si>
    <t>BRENTSVILLE DISTRICT HIGH</t>
  </si>
  <si>
    <t>C.D. HYLTON HIGH</t>
  </si>
  <si>
    <t>CHARLES J COLGAN SR HIGH</t>
  </si>
  <si>
    <t>5010</t>
  </si>
  <si>
    <t>FOREST PARK HIGH</t>
  </si>
  <si>
    <t>GRAHAM PARK MIDDLE</t>
  </si>
  <si>
    <t>INDEPENDENCE NONTRAD CTR</t>
  </si>
  <si>
    <t>OSBOURN PARK HIGH</t>
  </si>
  <si>
    <t>PACE WEST</t>
  </si>
  <si>
    <t>0910</t>
  </si>
  <si>
    <t>PARKSIDE MIDDLE</t>
  </si>
  <si>
    <t>0501</t>
  </si>
  <si>
    <t>PATRIOT HIGH</t>
  </si>
  <si>
    <t>POTOMAC HIGH</t>
  </si>
  <si>
    <t>WOODBRIDGE HIGH</t>
  </si>
  <si>
    <t>WOODBRIDGE MIDDLE</t>
  </si>
  <si>
    <t>078</t>
  </si>
  <si>
    <t>Rappahannock County Public Schools</t>
  </si>
  <si>
    <t>RAPPAHANNOCK CO. HIGH</t>
  </si>
  <si>
    <t>RAPPAHANNOCK COUNTY ELEM</t>
  </si>
  <si>
    <t>FOREST PARK ACAD (CEP NOTE 2)</t>
  </si>
  <si>
    <t>N C TAYLOR ACAD (CEP NOTE 2)</t>
  </si>
  <si>
    <t>0553</t>
  </si>
  <si>
    <t>ELKTON ELEM</t>
  </si>
  <si>
    <t>ELKTON MIDDLE</t>
  </si>
  <si>
    <t>0900</t>
  </si>
  <si>
    <t>J. FRANK HILLYARD MIDDLE</t>
  </si>
  <si>
    <t>LINVILLE-EDOM ELEM</t>
  </si>
  <si>
    <t>SOUTH RIVER ELEM</t>
  </si>
  <si>
    <t>CLARA BYRD BAKER ELEM</t>
  </si>
  <si>
    <t>J BLAINE BLAYTON ELEM</t>
  </si>
  <si>
    <t>JAMES BLAIR MIDDLE</t>
  </si>
  <si>
    <t>0025</t>
  </si>
  <si>
    <t>JAMESTOWN HIGH</t>
  </si>
  <si>
    <t>LAFAYETTE HIGH</t>
  </si>
  <si>
    <t>LAUREL LANE ELEM</t>
  </si>
  <si>
    <t>LOIS HORNSBY MIDDLE</t>
  </si>
  <si>
    <t>MATOAKA ELEM</t>
  </si>
  <si>
    <t>0205</t>
  </si>
  <si>
    <t>STONEHOUSE ELEM</t>
  </si>
  <si>
    <t>0203</t>
  </si>
  <si>
    <t>TOANO MIDDLE</t>
  </si>
  <si>
    <t>WARHILL HIGH</t>
  </si>
  <si>
    <t>0204</t>
  </si>
  <si>
    <t>BROOKLAND MIDDLE</t>
  </si>
  <si>
    <t>HENRICO HIGH</t>
  </si>
  <si>
    <t>HERMITAGE HIGH</t>
  </si>
  <si>
    <t>HIGHLAND SPRINGS HIGH</t>
  </si>
  <si>
    <t>QUIOCCASIN MIDDLE SCHOOL</t>
  </si>
  <si>
    <t>TUCKER HIGH</t>
  </si>
  <si>
    <t>VARINA HIGH</t>
  </si>
  <si>
    <t>CARVER ELEM</t>
  </si>
  <si>
    <t>DUMBARTON ELEM</t>
  </si>
  <si>
    <t>LAKESIDE ELEM</t>
  </si>
  <si>
    <t>PINCHBECK ELEM</t>
  </si>
  <si>
    <t>SEVEN PINES ELEM</t>
  </si>
  <si>
    <t>VARINA ELEM</t>
  </si>
  <si>
    <t>ADAMS ELEM</t>
  </si>
  <si>
    <t>ARTHUR ASHE JR. ELEM</t>
  </si>
  <si>
    <t>BAKER ELEM</t>
  </si>
  <si>
    <t>CHAMBERLAYNE ELEM</t>
  </si>
  <si>
    <t>CRESTVIEW ELEM</t>
  </si>
  <si>
    <t>LONGAN ELEM</t>
  </si>
  <si>
    <t>MEHFOUD ELEM</t>
  </si>
  <si>
    <t>SKIPWITH ELEM</t>
  </si>
  <si>
    <t>DAVIS ELEM</t>
  </si>
  <si>
    <t>DEEP RUN HIGH</t>
  </si>
  <si>
    <t>ECHO LAKE ELEM</t>
  </si>
  <si>
    <t>FREEMAN HIGH</t>
  </si>
  <si>
    <t>GAYTON ELEM</t>
  </si>
  <si>
    <t>GODWIN HIGH</t>
  </si>
  <si>
    <t>GREENWOOD ELEM</t>
  </si>
  <si>
    <t>MAYBEURY ELEM</t>
  </si>
  <si>
    <t>MOODY MIDDLE</t>
  </si>
  <si>
    <t>NUCKOLS FARM ELEM</t>
  </si>
  <si>
    <t>PEMBERTON ELEM</t>
  </si>
  <si>
    <t>POCAHONTAS MIDDLE</t>
  </si>
  <si>
    <t>RIVERS EDGE ELEM</t>
  </si>
  <si>
    <t>SHADY GROVE ELEM</t>
  </si>
  <si>
    <t>SPRINGFIELD PARK ELEM</t>
  </si>
  <si>
    <t>TUCKAHOE ELEM</t>
  </si>
  <si>
    <t>TUCKAHOE MIDDLE</t>
  </si>
  <si>
    <t>TWIN HICKORY ELEM</t>
  </si>
  <si>
    <t>VIRGINIA HIGH (CEP NOTE 2)</t>
  </si>
  <si>
    <t>VIRGINIA MIDDLE (CEP NOTE 2)</t>
  </si>
  <si>
    <t>HIGHLAND VIEW (CEP NOTE 2)</t>
  </si>
  <si>
    <t>JOSEPH VAN PELT (CEP NOTE 2)</t>
  </si>
  <si>
    <t>STONEWALL JACKSON (CEP NOTE 2)</t>
  </si>
  <si>
    <t>WASHINGTON LEE ELEMENTARY (CEP NOTE 2)</t>
  </si>
  <si>
    <t>BRUNSWICK HIGH SCHOOL (CEP NOTE 2)</t>
  </si>
  <si>
    <t>JAMES SOLOMON RUSSELL MIDDLE SCHOOL (CEP NOTE 2)</t>
  </si>
  <si>
    <t>MEHERRIN-POWELLTON ELEMENTARY (CEP NOTE 2)</t>
  </si>
  <si>
    <t>RED OAK-STURGEON ELEMENTARY (CEP NOTE 2)</t>
  </si>
  <si>
    <t>TOTARO ELEMENTARY (CEP NOTE 2)</t>
  </si>
  <si>
    <t>COUNCIL HIGH (CEP NOTE 2)</t>
  </si>
  <si>
    <t>GRUNDY HIGH (CEP NOTE 2)</t>
  </si>
  <si>
    <t>HURLEY ELEMENTARY/MID (CEP NOTE 2)</t>
  </si>
  <si>
    <t>HURLEY HIGH (CEP NOTE 2)</t>
  </si>
  <si>
    <t>COUNCIL ELEMENTARY (CEP NOTE 2)</t>
  </si>
  <si>
    <t>TWIN VALLEY ELEMENTARY/MID (CEP NOTE 2)</t>
  </si>
  <si>
    <t>RIVERVIEW ELEMENTARY/MID (CEP NOTE 2)</t>
  </si>
  <si>
    <t>TWIN VALLEY HIGH (CEP NOTE 2)</t>
  </si>
  <si>
    <t>FAIRFIELD MIDDLE (CEP NOTE 2)</t>
  </si>
  <si>
    <t>L. DOUGLAS WILDER MIDDLE (CEP NOTE 2)</t>
  </si>
  <si>
    <t>ROLFE MIDDLE (CEP NOTE 2)</t>
  </si>
  <si>
    <t>LONGDALE ELEMENTARY (CEP NOTE 2)</t>
  </si>
  <si>
    <t>NEW BRIDGE LEARNING CENTER (CEP NOTE 2)</t>
  </si>
  <si>
    <t>DONAHOE ELEM (CEP NOTE 2)</t>
  </si>
  <si>
    <t>FAIR OAKS ELEM (CEP NOTE 2)</t>
  </si>
  <si>
    <t>LABURNUM ELEM (CEP NOTE 2)</t>
  </si>
  <si>
    <t>RIDGE ELEMENTARY (CEP NOTE 2)</t>
  </si>
  <si>
    <t>051</t>
  </si>
  <si>
    <t>CHASE CITY ELEMENTARY (CEP NOTE 2)</t>
  </si>
  <si>
    <t>CLARKSVILLE ELEMENTARY (CEP NOTE 2)</t>
  </si>
  <si>
    <t>LACROSSE ELEMENTARY (CEP NOTE 2)</t>
  </si>
  <si>
    <t>SOUTH HILL ELEMENTARY (CEP NOTE 2)</t>
  </si>
  <si>
    <t>NORTHUMBERLAND HS (CEP NOTE 2)</t>
  </si>
  <si>
    <t>NORTHUMBERLAND MIDDLE (CEP NOTE 2)</t>
  </si>
  <si>
    <t>PATRICK COUNTY HIGH SCHOOL (CEP NOTE 2)</t>
  </si>
  <si>
    <t>BLUE RIDGE (CEP NOTE 2)</t>
  </si>
  <si>
    <t>HARDIN REYNOLDS (CEP NOTE 2)</t>
  </si>
  <si>
    <t>MEADOWS OF DAN (CEP NOTE 2)</t>
  </si>
  <si>
    <t>PATRICK SPRINGS (CEP NOTE 2)</t>
  </si>
  <si>
    <t>STUART (CEP NOTE 2)</t>
  </si>
  <si>
    <t>WOOLWINE (CEP NOTE 2)</t>
  </si>
  <si>
    <t>PRINCE EDWARD COUNTY MIDDLE SCHOOL (CEP NOTE 2)</t>
  </si>
  <si>
    <t>PRINCE EDWARD COUNTY ELEMENTARY (CEP NOTE 2)</t>
  </si>
  <si>
    <t>CASTLEWOOD ELEMENTARY (CEP NOTE 2)</t>
  </si>
  <si>
    <t>COPPER CREEK ELEMENTARY (CEP NOTE 2)</t>
  </si>
  <si>
    <t>WAYNE HILLS CENTER (CEP NOTE 2)</t>
  </si>
  <si>
    <t>WENONAH ELEMENTARY (CEP NOTE 2)</t>
  </si>
  <si>
    <t>WILLIAM PERRY ELEMENTARY (CEP NOTE 2)</t>
  </si>
  <si>
    <t>GLEN LEA ELEM (CEP NOTE 2)</t>
  </si>
  <si>
    <t>HARVIE ELEMENTARY (CEP NOTE 2)</t>
  </si>
  <si>
    <t>HIGHLAND SPRINGS ELEM (CEP NOTE 2)</t>
  </si>
  <si>
    <t>HOLLADAY ELEM (CEP NOTE 2)</t>
  </si>
  <si>
    <t>JOHNSON ELEM (CEP NOTE 2)</t>
  </si>
  <si>
    <t>MONTROSE ELEM (CEP NOTE 2)</t>
  </si>
  <si>
    <t>RATCLIFFE ELEM (CEP NOTE 2)</t>
  </si>
  <si>
    <t>SANDSTON ELEM (CEP NOTE 2)</t>
  </si>
  <si>
    <t>WARD ELEM (CEP NOTE 2)</t>
  </si>
  <si>
    <t>Virginia Department of Education</t>
  </si>
  <si>
    <t>Office of School Nutrition Programs</t>
  </si>
  <si>
    <t>Attachment A</t>
  </si>
  <si>
    <r>
      <t xml:space="preserve">List of Schools Approved and Not-Approved for BaB Funding - </t>
    </r>
    <r>
      <rPr>
        <b/>
        <i/>
        <sz val="20"/>
        <color theme="1"/>
        <rFont val="Times New Roman"/>
        <family val="1"/>
      </rPr>
      <t>REVISED</t>
    </r>
  </si>
  <si>
    <t>N/A</t>
  </si>
  <si>
    <t>*End of Worksheet*</t>
  </si>
  <si>
    <t>Superintendent's Memo #160-21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</si>
</sst>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\ %"/>
    <numFmt numFmtId="166" formatCode="[$-409]mmmm\ d\,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b/>
      <i/>
      <sz val="20"/>
      <color theme="1"/>
      <name val="Times New Roman"/>
      <family val="1"/>
    </font>
    <font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0" borderId="0" xfId="3" applyNumberFormat="1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44" fontId="2" fillId="0" borderId="0" xfId="2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9" fillId="0" borderId="0" xfId="0" applyFont="1" applyFill="1" applyBorder="1" applyAlignment="1">
      <alignment horizontal="right"/>
    </xf>
    <xf numFmtId="15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2" fontId="12" fillId="0" borderId="9" xfId="0" applyNumberFormat="1" applyFont="1" applyFill="1" applyBorder="1" applyAlignment="1">
      <alignment vertical="top" wrapText="1" readingOrder="1"/>
    </xf>
    <xf numFmtId="0" fontId="12" fillId="0" borderId="1" xfId="0" applyNumberFormat="1" applyFont="1" applyFill="1" applyBorder="1" applyAlignment="1">
      <alignment vertical="top" wrapText="1" readingOrder="1"/>
    </xf>
    <xf numFmtId="49" fontId="9" fillId="0" borderId="1" xfId="0" applyNumberFormat="1" applyFont="1" applyFill="1" applyBorder="1"/>
    <xf numFmtId="2" fontId="12" fillId="0" borderId="1" xfId="0" applyNumberFormat="1" applyFont="1" applyFill="1" applyBorder="1" applyAlignment="1">
      <alignment vertical="top" wrapText="1" readingOrder="1"/>
    </xf>
    <xf numFmtId="0" fontId="12" fillId="0" borderId="1" xfId="0" applyNumberFormat="1" applyFont="1" applyFill="1" applyBorder="1" applyAlignment="1">
      <alignment wrapText="1" readingOrder="1"/>
    </xf>
    <xf numFmtId="10" fontId="12" fillId="0" borderId="1" xfId="3" applyNumberFormat="1" applyFont="1" applyFill="1" applyBorder="1" applyAlignment="1">
      <alignment vertical="top" wrapText="1" readingOrder="1"/>
    </xf>
    <xf numFmtId="0" fontId="9" fillId="0" borderId="1" xfId="0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/>
    </xf>
    <xf numFmtId="43" fontId="9" fillId="0" borderId="1" xfId="0" applyNumberFormat="1" applyFont="1" applyFill="1" applyBorder="1"/>
    <xf numFmtId="44" fontId="13" fillId="0" borderId="1" xfId="2" applyFont="1" applyFill="1" applyBorder="1" applyAlignment="1">
      <alignment horizontal="center"/>
    </xf>
    <xf numFmtId="44" fontId="9" fillId="0" borderId="1" xfId="2" applyFont="1" applyFill="1" applyBorder="1"/>
    <xf numFmtId="43" fontId="9" fillId="0" borderId="1" xfId="1" applyFont="1" applyFill="1" applyBorder="1"/>
    <xf numFmtId="44" fontId="9" fillId="0" borderId="1" xfId="0" applyNumberFormat="1" applyFont="1" applyFill="1" applyBorder="1"/>
    <xf numFmtId="0" fontId="10" fillId="0" borderId="5" xfId="0" applyFont="1" applyFill="1" applyBorder="1" applyAlignment="1">
      <alignment horizontal="center" wrapText="1"/>
    </xf>
    <xf numFmtId="0" fontId="9" fillId="0" borderId="0" xfId="0" applyFont="1" applyFill="1"/>
    <xf numFmtId="44" fontId="9" fillId="0" borderId="1" xfId="2" applyFont="1" applyFill="1" applyBorder="1" applyAlignment="1">
      <alignment horizontal="center"/>
    </xf>
    <xf numFmtId="164" fontId="9" fillId="0" borderId="1" xfId="1" applyNumberFormat="1" applyFont="1" applyFill="1" applyBorder="1"/>
    <xf numFmtId="0" fontId="9" fillId="0" borderId="1" xfId="0" applyFont="1" applyFill="1" applyBorder="1"/>
    <xf numFmtId="43" fontId="9" fillId="0" borderId="1" xfId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vertical="top" wrapText="1" readingOrder="1"/>
    </xf>
    <xf numFmtId="0" fontId="9" fillId="0" borderId="1" xfId="0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left"/>
    </xf>
    <xf numFmtId="164" fontId="9" fillId="0" borderId="1" xfId="0" applyNumberFormat="1" applyFont="1" applyFill="1" applyBorder="1"/>
    <xf numFmtId="49" fontId="12" fillId="0" borderId="9" xfId="0" applyNumberFormat="1" applyFont="1" applyFill="1" applyBorder="1" applyAlignment="1">
      <alignment vertical="top" wrapText="1" readingOrder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left" vertical="top" shrinkToFit="1"/>
    </xf>
    <xf numFmtId="0" fontId="13" fillId="0" borderId="1" xfId="0" applyFont="1" applyFill="1" applyBorder="1" applyAlignment="1">
      <alignment wrapText="1"/>
    </xf>
    <xf numFmtId="165" fontId="12" fillId="0" borderId="1" xfId="0" applyNumberFormat="1" applyFont="1" applyFill="1" applyBorder="1" applyAlignment="1">
      <alignment horizontal="right" vertical="top" shrinkToFit="1"/>
    </xf>
    <xf numFmtId="10" fontId="9" fillId="0" borderId="1" xfId="3" applyNumberFormat="1" applyFont="1" applyFill="1" applyBorder="1" applyAlignment="1">
      <alignment horizontal="right"/>
    </xf>
    <xf numFmtId="0" fontId="12" fillId="0" borderId="1" xfId="0" applyNumberFormat="1" applyFont="1" applyFill="1" applyBorder="1" applyAlignment="1">
      <alignment horizontal="left" vertical="top" wrapText="1" readingOrder="1"/>
    </xf>
    <xf numFmtId="0" fontId="13" fillId="0" borderId="1" xfId="0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left"/>
    </xf>
    <xf numFmtId="2" fontId="12" fillId="0" borderId="3" xfId="0" applyNumberFormat="1" applyFont="1" applyFill="1" applyBorder="1" applyAlignment="1">
      <alignment vertical="top" wrapText="1" readingOrder="1"/>
    </xf>
    <xf numFmtId="0" fontId="12" fillId="0" borderId="2" xfId="0" applyNumberFormat="1" applyFont="1" applyFill="1" applyBorder="1" applyAlignment="1">
      <alignment vertical="top" wrapText="1" readingOrder="1"/>
    </xf>
    <xf numFmtId="49" fontId="9" fillId="0" borderId="2" xfId="0" applyNumberFormat="1" applyFont="1" applyFill="1" applyBorder="1"/>
    <xf numFmtId="2" fontId="12" fillId="0" borderId="2" xfId="0" applyNumberFormat="1" applyFont="1" applyFill="1" applyBorder="1" applyAlignment="1">
      <alignment vertical="top" wrapText="1" readingOrder="1"/>
    </xf>
    <xf numFmtId="0" fontId="12" fillId="0" borderId="2" xfId="0" applyNumberFormat="1" applyFont="1" applyFill="1" applyBorder="1" applyAlignment="1">
      <alignment wrapText="1" readingOrder="1"/>
    </xf>
    <xf numFmtId="10" fontId="12" fillId="0" borderId="2" xfId="3" applyNumberFormat="1" applyFont="1" applyFill="1" applyBorder="1" applyAlignment="1">
      <alignment vertical="top" wrapText="1" readingOrder="1"/>
    </xf>
    <xf numFmtId="0" fontId="9" fillId="0" borderId="2" xfId="0" applyFont="1" applyFill="1" applyBorder="1" applyAlignment="1">
      <alignment horizontal="center"/>
    </xf>
    <xf numFmtId="164" fontId="9" fillId="0" borderId="2" xfId="1" applyNumberFormat="1" applyFont="1" applyFill="1" applyBorder="1" applyAlignment="1">
      <alignment horizontal="center"/>
    </xf>
    <xf numFmtId="43" fontId="9" fillId="0" borderId="2" xfId="0" applyNumberFormat="1" applyFont="1" applyFill="1" applyBorder="1"/>
    <xf numFmtId="44" fontId="13" fillId="0" borderId="2" xfId="2" applyFont="1" applyFill="1" applyBorder="1" applyAlignment="1">
      <alignment horizontal="center"/>
    </xf>
    <xf numFmtId="44" fontId="9" fillId="0" borderId="2" xfId="2" applyFont="1" applyFill="1" applyBorder="1" applyAlignment="1">
      <alignment horizontal="center"/>
    </xf>
    <xf numFmtId="43" fontId="9" fillId="0" borderId="2" xfId="1" applyFont="1" applyFill="1" applyBorder="1" applyAlignment="1">
      <alignment horizontal="center"/>
    </xf>
    <xf numFmtId="43" fontId="9" fillId="0" borderId="2" xfId="1" applyFont="1" applyFill="1" applyBorder="1"/>
    <xf numFmtId="44" fontId="9" fillId="0" borderId="2" xfId="2" applyFont="1" applyFill="1" applyBorder="1"/>
    <xf numFmtId="44" fontId="9" fillId="0" borderId="2" xfId="0" applyNumberFormat="1" applyFont="1" applyFill="1" applyBorder="1"/>
    <xf numFmtId="0" fontId="10" fillId="0" borderId="4" xfId="0" applyFont="1" applyFill="1" applyBorder="1" applyAlignment="1">
      <alignment horizontal="center" wrapText="1"/>
    </xf>
    <xf numFmtId="0" fontId="9" fillId="0" borderId="0" xfId="0" applyFont="1" applyFill="1" applyAlignment="1">
      <alignment horizontal="left"/>
    </xf>
    <xf numFmtId="10" fontId="9" fillId="0" borderId="0" xfId="3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44" fontId="9" fillId="0" borderId="0" xfId="2" applyFont="1" applyFill="1" applyAlignment="1">
      <alignment horizontal="center"/>
    </xf>
    <xf numFmtId="43" fontId="9" fillId="0" borderId="0" xfId="1" applyFont="1" applyFill="1" applyAlignment="1">
      <alignment horizontal="center"/>
    </xf>
    <xf numFmtId="0" fontId="10" fillId="2" borderId="6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wrapText="1"/>
    </xf>
    <xf numFmtId="10" fontId="10" fillId="2" borderId="7" xfId="3" applyNumberFormat="1" applyFont="1" applyFill="1" applyBorder="1" applyAlignment="1">
      <alignment horizontal="left"/>
    </xf>
    <xf numFmtId="10" fontId="10" fillId="2" borderId="7" xfId="3" applyNumberFormat="1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left" wrapText="1"/>
    </xf>
    <xf numFmtId="44" fontId="10" fillId="2" borderId="7" xfId="2" applyFont="1" applyFill="1" applyBorder="1" applyAlignment="1">
      <alignment horizontal="left"/>
    </xf>
    <xf numFmtId="43" fontId="10" fillId="2" borderId="7" xfId="1" applyFont="1" applyFill="1" applyBorder="1" applyAlignment="1">
      <alignment horizontal="left" wrapText="1"/>
    </xf>
    <xf numFmtId="44" fontId="10" fillId="2" borderId="7" xfId="2" applyFont="1" applyFill="1" applyBorder="1" applyAlignment="1">
      <alignment horizontal="left" wrapText="1"/>
    </xf>
    <xf numFmtId="0" fontId="10" fillId="2" borderId="8" xfId="0" applyFont="1" applyFill="1" applyBorder="1" applyAlignment="1">
      <alignment horizontal="left" wrapText="1"/>
    </xf>
    <xf numFmtId="0" fontId="8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NP\A%20SNP%20New%20folder\Breakfast%20After%20the%20Bell\Reimbursements\SFSP_Breakfast_aug20-oct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NP\A%20SNP%20New%20folder\Breakfast%20After%20the%20Bell\Reimbursements\SSO_Breakfast_aug20-oct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NP\A%20SNP%20New%20folder\Breakfast%20After%20the%20Bell\Breakfast%20After%20the%20Bell%202020%20Master%20List%20final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"/>
      <sheetName val="Pivot"/>
      <sheetName val="DataDetail (56)"/>
    </sheetNames>
    <sheetDataSet>
      <sheetData sheetId="0">
        <row r="6">
          <cell r="A6" t="str">
            <v>0010070</v>
          </cell>
          <cell r="B6">
            <v>1</v>
          </cell>
          <cell r="C6" t="str">
            <v>Accomack County Public Schools</v>
          </cell>
          <cell r="D6">
            <v>70</v>
          </cell>
          <cell r="E6" t="str">
            <v>NANDUA HIGH</v>
          </cell>
          <cell r="F6">
            <v>2188</v>
          </cell>
        </row>
        <row r="7">
          <cell r="A7" t="str">
            <v>0010080</v>
          </cell>
          <cell r="B7">
            <v>1</v>
          </cell>
          <cell r="C7" t="str">
            <v>Accomack County Public Schools</v>
          </cell>
          <cell r="D7">
            <v>80</v>
          </cell>
          <cell r="E7" t="str">
            <v>CHINCOTEAGUE ELEM</v>
          </cell>
          <cell r="F7">
            <v>3793</v>
          </cell>
        </row>
        <row r="8">
          <cell r="A8" t="str">
            <v>0010530</v>
          </cell>
          <cell r="B8">
            <v>1</v>
          </cell>
          <cell r="C8" t="str">
            <v>Accomack County Public Schools</v>
          </cell>
          <cell r="D8">
            <v>530</v>
          </cell>
          <cell r="E8" t="str">
            <v>TANGIER COMBINED</v>
          </cell>
          <cell r="F8">
            <v>1267</v>
          </cell>
        </row>
        <row r="9">
          <cell r="A9" t="str">
            <v>0010540</v>
          </cell>
          <cell r="B9">
            <v>1</v>
          </cell>
          <cell r="C9" t="str">
            <v>Accomack County Public Schools</v>
          </cell>
          <cell r="D9">
            <v>540</v>
          </cell>
          <cell r="E9" t="str">
            <v>ARCADIA HIGH</v>
          </cell>
          <cell r="F9">
            <v>5593</v>
          </cell>
        </row>
        <row r="10">
          <cell r="A10" t="str">
            <v>0010580</v>
          </cell>
          <cell r="B10">
            <v>1</v>
          </cell>
          <cell r="C10" t="str">
            <v>Accomack County Public Schools</v>
          </cell>
          <cell r="D10">
            <v>580</v>
          </cell>
          <cell r="E10" t="str">
            <v>CHINCOTEAGUE HIGH</v>
          </cell>
          <cell r="F10">
            <v>2232</v>
          </cell>
        </row>
        <row r="11">
          <cell r="A11" t="str">
            <v>0010590</v>
          </cell>
          <cell r="B11">
            <v>1</v>
          </cell>
          <cell r="C11" t="str">
            <v>Accomack County Public Schools</v>
          </cell>
          <cell r="D11">
            <v>590</v>
          </cell>
          <cell r="E11" t="str">
            <v>PUNGOTEAGUE ELEM</v>
          </cell>
          <cell r="F11">
            <v>7624</v>
          </cell>
        </row>
        <row r="12">
          <cell r="A12" t="str">
            <v>0010600</v>
          </cell>
          <cell r="B12">
            <v>1</v>
          </cell>
          <cell r="C12" t="str">
            <v>Accomack County Public Schools</v>
          </cell>
          <cell r="D12">
            <v>600</v>
          </cell>
          <cell r="E12" t="str">
            <v>KEGOTANK ELEM</v>
          </cell>
          <cell r="F12">
            <v>9120</v>
          </cell>
        </row>
        <row r="13">
          <cell r="A13" t="str">
            <v>0010701</v>
          </cell>
          <cell r="B13">
            <v>1</v>
          </cell>
          <cell r="C13" t="str">
            <v>Accomack County Public Schools</v>
          </cell>
          <cell r="D13">
            <v>701</v>
          </cell>
          <cell r="E13" t="str">
            <v>ACCAWMACKE ELEM</v>
          </cell>
          <cell r="F13">
            <v>9049</v>
          </cell>
        </row>
        <row r="14">
          <cell r="A14" t="str">
            <v>0010702</v>
          </cell>
          <cell r="B14">
            <v>1</v>
          </cell>
          <cell r="C14" t="str">
            <v>Accomack County Public Schools</v>
          </cell>
          <cell r="D14">
            <v>702</v>
          </cell>
          <cell r="E14" t="str">
            <v>METOMPKIN ELEM</v>
          </cell>
          <cell r="F14">
            <v>15956</v>
          </cell>
        </row>
        <row r="15">
          <cell r="A15" t="str">
            <v>0010703</v>
          </cell>
          <cell r="B15">
            <v>1</v>
          </cell>
          <cell r="C15" t="str">
            <v>Accomack County Public Schools</v>
          </cell>
          <cell r="D15">
            <v>703</v>
          </cell>
          <cell r="E15" t="str">
            <v>NANDUA MIDDLE</v>
          </cell>
          <cell r="F15">
            <v>8098</v>
          </cell>
        </row>
        <row r="16">
          <cell r="A16" t="str">
            <v>0010704</v>
          </cell>
          <cell r="B16">
            <v>1</v>
          </cell>
          <cell r="C16" t="str">
            <v>Accomack County Public Schools</v>
          </cell>
          <cell r="D16">
            <v>704</v>
          </cell>
          <cell r="E16" t="str">
            <v>ARCADIA MIDDLE</v>
          </cell>
          <cell r="F16">
            <v>2822</v>
          </cell>
        </row>
        <row r="17">
          <cell r="A17" t="str">
            <v>0020030</v>
          </cell>
          <cell r="B17">
            <v>2</v>
          </cell>
          <cell r="C17" t="str">
            <v>Albemarle County Public Schools</v>
          </cell>
          <cell r="D17">
            <v>30</v>
          </cell>
          <cell r="E17" t="str">
            <v>SCOTTSVILLE ELEM</v>
          </cell>
          <cell r="F17">
            <v>9110</v>
          </cell>
        </row>
        <row r="18">
          <cell r="A18" t="str">
            <v>0020040</v>
          </cell>
          <cell r="B18">
            <v>2</v>
          </cell>
          <cell r="C18" t="str">
            <v>Albemarle County Public Schools</v>
          </cell>
          <cell r="D18">
            <v>40</v>
          </cell>
          <cell r="E18" t="str">
            <v>MARY CARR GREER ELEM</v>
          </cell>
          <cell r="F18">
            <v>7145</v>
          </cell>
        </row>
        <row r="19">
          <cell r="A19" t="str">
            <v>0020140</v>
          </cell>
          <cell r="B19">
            <v>2</v>
          </cell>
          <cell r="C19" t="str">
            <v>Albemarle County Public Schools</v>
          </cell>
          <cell r="D19">
            <v>140</v>
          </cell>
          <cell r="E19" t="str">
            <v>WESTERN ALBEMARLE HIGH</v>
          </cell>
          <cell r="F19">
            <v>23464</v>
          </cell>
        </row>
        <row r="20">
          <cell r="A20" t="str">
            <v>0020150</v>
          </cell>
          <cell r="B20">
            <v>2</v>
          </cell>
          <cell r="C20" t="str">
            <v>Albemarle County Public Schools</v>
          </cell>
          <cell r="D20">
            <v>150</v>
          </cell>
          <cell r="E20" t="str">
            <v>MOUNTAIN VIEW ELEM</v>
          </cell>
          <cell r="F20">
            <v>6660</v>
          </cell>
        </row>
        <row r="21">
          <cell r="A21" t="str">
            <v>0020160</v>
          </cell>
          <cell r="B21">
            <v>2</v>
          </cell>
          <cell r="C21" t="str">
            <v>Albemarle County Public Schools</v>
          </cell>
          <cell r="D21">
            <v>160</v>
          </cell>
          <cell r="E21" t="str">
            <v>AGNOR-HURT ELEM</v>
          </cell>
          <cell r="F21">
            <v>4940</v>
          </cell>
        </row>
        <row r="22">
          <cell r="A22" t="str">
            <v>0020880</v>
          </cell>
          <cell r="B22">
            <v>2</v>
          </cell>
          <cell r="C22" t="str">
            <v>Albemarle County Public Schools</v>
          </cell>
          <cell r="D22">
            <v>880</v>
          </cell>
          <cell r="E22" t="str">
            <v>ALBEMARLE HIGH</v>
          </cell>
          <cell r="F22">
            <v>14250</v>
          </cell>
        </row>
        <row r="23">
          <cell r="A23" t="str">
            <v>0020920</v>
          </cell>
          <cell r="B23">
            <v>2</v>
          </cell>
          <cell r="C23" t="str">
            <v>Albemarle County Public Schools</v>
          </cell>
          <cell r="D23">
            <v>920</v>
          </cell>
          <cell r="E23" t="str">
            <v>STONE ROBINSON ELEM</v>
          </cell>
          <cell r="F23">
            <v>5843</v>
          </cell>
        </row>
        <row r="24">
          <cell r="A24" t="str">
            <v>0020930</v>
          </cell>
          <cell r="B24">
            <v>2</v>
          </cell>
          <cell r="C24" t="str">
            <v>Albemarle County Public Schools</v>
          </cell>
          <cell r="D24">
            <v>930</v>
          </cell>
          <cell r="E24" t="str">
            <v>WOODBROOK ELEM</v>
          </cell>
          <cell r="F24">
            <v>5713</v>
          </cell>
        </row>
        <row r="25">
          <cell r="A25" t="str">
            <v>0020941</v>
          </cell>
          <cell r="B25">
            <v>2</v>
          </cell>
          <cell r="C25" t="str">
            <v>Albemarle County Public Schools</v>
          </cell>
          <cell r="D25">
            <v>941</v>
          </cell>
          <cell r="E25" t="str">
            <v>BROWNSVILLE ELEM</v>
          </cell>
          <cell r="F25">
            <v>1218</v>
          </cell>
        </row>
        <row r="26">
          <cell r="A26" t="str">
            <v>0020950</v>
          </cell>
          <cell r="B26">
            <v>2</v>
          </cell>
          <cell r="C26" t="str">
            <v>Albemarle County Public Schools</v>
          </cell>
          <cell r="D26">
            <v>950</v>
          </cell>
          <cell r="E26" t="str">
            <v>JACK JOUETT MIDDLE</v>
          </cell>
          <cell r="F26">
            <v>7457</v>
          </cell>
        </row>
        <row r="27">
          <cell r="A27" t="str">
            <v>0021051</v>
          </cell>
          <cell r="B27">
            <v>2</v>
          </cell>
          <cell r="C27" t="str">
            <v>Albemarle County Public Schools</v>
          </cell>
          <cell r="D27">
            <v>1051</v>
          </cell>
          <cell r="E27" t="str">
            <v>MORTIMER Y SUTHERLAND MIDDLE</v>
          </cell>
          <cell r="F27">
            <v>9460</v>
          </cell>
        </row>
        <row r="28">
          <cell r="A28" t="str">
            <v>0021052</v>
          </cell>
          <cell r="B28">
            <v>2</v>
          </cell>
          <cell r="C28" t="str">
            <v>Albemarle County Public Schools</v>
          </cell>
          <cell r="D28">
            <v>1052</v>
          </cell>
          <cell r="E28" t="str">
            <v>MONTICELLO HIGH</v>
          </cell>
          <cell r="F28">
            <v>18607</v>
          </cell>
        </row>
        <row r="29">
          <cell r="A29" t="str">
            <v>0021053</v>
          </cell>
          <cell r="B29">
            <v>2</v>
          </cell>
          <cell r="C29" t="str">
            <v>Albemarle County Public Schools</v>
          </cell>
          <cell r="D29">
            <v>1053</v>
          </cell>
          <cell r="E29" t="str">
            <v>BAKER-BUTLER ELEM</v>
          </cell>
          <cell r="F29">
            <v>10349</v>
          </cell>
        </row>
        <row r="30">
          <cell r="A30" t="str">
            <v>0030090</v>
          </cell>
          <cell r="B30">
            <v>3</v>
          </cell>
          <cell r="C30" t="str">
            <v>Alleghany County Public Schools</v>
          </cell>
          <cell r="D30">
            <v>90</v>
          </cell>
          <cell r="E30" t="str">
            <v>SHARON ELEM</v>
          </cell>
          <cell r="F30">
            <v>1819</v>
          </cell>
        </row>
        <row r="31">
          <cell r="A31" t="str">
            <v>0030110</v>
          </cell>
          <cell r="B31">
            <v>3</v>
          </cell>
          <cell r="C31" t="str">
            <v>Alleghany County Public Schools</v>
          </cell>
          <cell r="D31">
            <v>110</v>
          </cell>
          <cell r="E31" t="str">
            <v>CALLAGHAN ELEM</v>
          </cell>
          <cell r="F31">
            <v>2032</v>
          </cell>
        </row>
        <row r="32">
          <cell r="A32" t="str">
            <v>0030310</v>
          </cell>
          <cell r="B32">
            <v>3</v>
          </cell>
          <cell r="C32" t="str">
            <v>Alleghany County Public Schools</v>
          </cell>
          <cell r="D32">
            <v>310</v>
          </cell>
          <cell r="E32" t="str">
            <v>ALLEGHANY HIGH</v>
          </cell>
          <cell r="F32">
            <v>611</v>
          </cell>
        </row>
        <row r="33">
          <cell r="A33" t="str">
            <v>0031040</v>
          </cell>
          <cell r="B33">
            <v>3</v>
          </cell>
          <cell r="C33" t="str">
            <v>Alleghany County Public Schools</v>
          </cell>
          <cell r="D33">
            <v>1040</v>
          </cell>
          <cell r="E33" t="str">
            <v>CLIFTON MIDDLE</v>
          </cell>
          <cell r="F33">
            <v>686</v>
          </cell>
        </row>
        <row r="34">
          <cell r="A34" t="str">
            <v>0031041</v>
          </cell>
          <cell r="B34">
            <v>3</v>
          </cell>
          <cell r="C34" t="str">
            <v>Alleghany County Public Schools</v>
          </cell>
          <cell r="D34">
            <v>1041</v>
          </cell>
          <cell r="E34" t="str">
            <v>MT VIEW ELEM</v>
          </cell>
          <cell r="F34">
            <v>2310</v>
          </cell>
        </row>
        <row r="35">
          <cell r="A35" t="str">
            <v>0034003</v>
          </cell>
          <cell r="B35">
            <v>3</v>
          </cell>
          <cell r="C35" t="str">
            <v>Alleghany County Public Schools</v>
          </cell>
          <cell r="D35">
            <v>4003</v>
          </cell>
          <cell r="E35" t="str">
            <v>Clifton Forge Fire Department</v>
          </cell>
          <cell r="F35">
            <v>507</v>
          </cell>
        </row>
        <row r="36">
          <cell r="A36" t="str">
            <v>0040010</v>
          </cell>
          <cell r="B36">
            <v>4</v>
          </cell>
          <cell r="C36" t="str">
            <v>Amelia County Public Schools</v>
          </cell>
          <cell r="D36">
            <v>10</v>
          </cell>
          <cell r="E36" t="str">
            <v>AMELIA COUNTY HIGH</v>
          </cell>
          <cell r="F36">
            <v>8467</v>
          </cell>
        </row>
        <row r="37">
          <cell r="A37" t="str">
            <v>0040210</v>
          </cell>
          <cell r="B37">
            <v>4</v>
          </cell>
          <cell r="C37" t="str">
            <v>Amelia County Public Schools</v>
          </cell>
          <cell r="D37">
            <v>210</v>
          </cell>
          <cell r="E37" t="str">
            <v>AMELIA COUNTY MIDDLE</v>
          </cell>
          <cell r="F37">
            <v>3926</v>
          </cell>
        </row>
        <row r="38">
          <cell r="A38" t="str">
            <v>0040220</v>
          </cell>
          <cell r="B38">
            <v>4</v>
          </cell>
          <cell r="C38" t="str">
            <v>Amelia County Public Schools</v>
          </cell>
          <cell r="D38">
            <v>220</v>
          </cell>
          <cell r="E38" t="str">
            <v>AMELIA COUNTY ELEM</v>
          </cell>
          <cell r="F38">
            <v>16963</v>
          </cell>
        </row>
        <row r="39">
          <cell r="A39" t="str">
            <v>00410004</v>
          </cell>
          <cell r="B39">
            <v>4</v>
          </cell>
          <cell r="C39" t="str">
            <v>Amelia County Public Schools</v>
          </cell>
          <cell r="D39">
            <v>10004</v>
          </cell>
          <cell r="E39" t="str">
            <v>Amelia County School Board</v>
          </cell>
          <cell r="F39">
            <v>3203</v>
          </cell>
        </row>
        <row r="40">
          <cell r="A40" t="str">
            <v>0050020</v>
          </cell>
          <cell r="B40">
            <v>5</v>
          </cell>
          <cell r="C40" t="str">
            <v>Amherst County Public Schools</v>
          </cell>
          <cell r="D40">
            <v>20</v>
          </cell>
          <cell r="E40" t="str">
            <v>MONELISON MIDDLE</v>
          </cell>
          <cell r="F40">
            <v>16752</v>
          </cell>
        </row>
        <row r="41">
          <cell r="A41" t="str">
            <v>0050030</v>
          </cell>
          <cell r="B41">
            <v>5</v>
          </cell>
          <cell r="C41" t="str">
            <v>Amherst County Public Schools</v>
          </cell>
          <cell r="D41">
            <v>30</v>
          </cell>
          <cell r="E41" t="str">
            <v>AMHERST ED CTR</v>
          </cell>
          <cell r="F41">
            <v>387</v>
          </cell>
        </row>
        <row r="42">
          <cell r="A42" t="str">
            <v>0050500</v>
          </cell>
          <cell r="B42">
            <v>5</v>
          </cell>
          <cell r="C42" t="str">
            <v>Amherst County Public Schools</v>
          </cell>
          <cell r="D42">
            <v>500</v>
          </cell>
          <cell r="E42" t="str">
            <v>MADISON HEIGHTS ELEM</v>
          </cell>
          <cell r="F42">
            <v>5807</v>
          </cell>
        </row>
        <row r="43">
          <cell r="A43" t="str">
            <v>0050670</v>
          </cell>
          <cell r="B43">
            <v>5</v>
          </cell>
          <cell r="C43" t="str">
            <v>Amherst County Public Schools</v>
          </cell>
          <cell r="D43">
            <v>670</v>
          </cell>
          <cell r="E43" t="str">
            <v>AMHERST MIDDLE</v>
          </cell>
          <cell r="F43">
            <v>3277</v>
          </cell>
        </row>
        <row r="44">
          <cell r="A44" t="str">
            <v>0050740</v>
          </cell>
          <cell r="B44">
            <v>5</v>
          </cell>
          <cell r="C44" t="str">
            <v>Amherst County Public Schools</v>
          </cell>
          <cell r="D44">
            <v>740</v>
          </cell>
          <cell r="E44" t="str">
            <v>TEMPERANCE ELEM</v>
          </cell>
          <cell r="F44">
            <v>2252</v>
          </cell>
        </row>
        <row r="45">
          <cell r="A45" t="str">
            <v>0050750</v>
          </cell>
          <cell r="B45">
            <v>5</v>
          </cell>
          <cell r="C45" t="str">
            <v>Amherst County Public Schools</v>
          </cell>
          <cell r="D45">
            <v>750</v>
          </cell>
          <cell r="E45" t="str">
            <v>AMHERST COUNTY HIGH</v>
          </cell>
          <cell r="F45">
            <v>12704</v>
          </cell>
        </row>
        <row r="46">
          <cell r="A46" t="str">
            <v>0050760</v>
          </cell>
          <cell r="B46">
            <v>5</v>
          </cell>
          <cell r="C46" t="str">
            <v>Amherst County Public Schools</v>
          </cell>
          <cell r="D46">
            <v>760</v>
          </cell>
          <cell r="E46" t="str">
            <v>ELON ELEM</v>
          </cell>
          <cell r="F46">
            <v>4419</v>
          </cell>
        </row>
        <row r="47">
          <cell r="A47" t="str">
            <v>0050770</v>
          </cell>
          <cell r="B47">
            <v>5</v>
          </cell>
          <cell r="C47" t="str">
            <v>Amherst County Public Schools</v>
          </cell>
          <cell r="D47">
            <v>770</v>
          </cell>
          <cell r="E47" t="str">
            <v>CENTRAL ELEM</v>
          </cell>
          <cell r="F47">
            <v>6703</v>
          </cell>
        </row>
        <row r="48">
          <cell r="A48" t="str">
            <v>0050780</v>
          </cell>
          <cell r="B48">
            <v>5</v>
          </cell>
          <cell r="C48" t="str">
            <v>Amherst County Public Schools</v>
          </cell>
          <cell r="D48">
            <v>780</v>
          </cell>
          <cell r="E48" t="str">
            <v>AMELON ELEM</v>
          </cell>
          <cell r="F48">
            <v>8323</v>
          </cell>
        </row>
        <row r="49">
          <cell r="A49" t="str">
            <v>0050790</v>
          </cell>
          <cell r="B49">
            <v>5</v>
          </cell>
          <cell r="C49" t="str">
            <v>Amherst County Public Schools</v>
          </cell>
          <cell r="D49">
            <v>790</v>
          </cell>
          <cell r="E49" t="str">
            <v>AMHERST ELEM</v>
          </cell>
          <cell r="F49">
            <v>3717</v>
          </cell>
        </row>
        <row r="50">
          <cell r="A50" t="str">
            <v>0060110</v>
          </cell>
          <cell r="B50">
            <v>6</v>
          </cell>
          <cell r="C50" t="str">
            <v>Appomattox County Public Schools</v>
          </cell>
          <cell r="D50">
            <v>110</v>
          </cell>
          <cell r="E50" t="str">
            <v>APPOMATTOX ELEM</v>
          </cell>
          <cell r="F50">
            <v>14313</v>
          </cell>
        </row>
        <row r="51">
          <cell r="A51" t="str">
            <v>0060160</v>
          </cell>
          <cell r="B51">
            <v>6</v>
          </cell>
          <cell r="C51" t="str">
            <v>Appomattox County Public Schools</v>
          </cell>
          <cell r="D51">
            <v>160</v>
          </cell>
          <cell r="E51" t="str">
            <v>APPOMATTOX MIDDLE</v>
          </cell>
          <cell r="F51">
            <v>589</v>
          </cell>
        </row>
        <row r="52">
          <cell r="A52" t="str">
            <v>0060250</v>
          </cell>
          <cell r="B52">
            <v>6</v>
          </cell>
          <cell r="C52" t="str">
            <v>Appomattox County Public Schools</v>
          </cell>
          <cell r="D52">
            <v>250</v>
          </cell>
          <cell r="E52" t="str">
            <v>APPOMATTOX PRIMARY</v>
          </cell>
          <cell r="F52">
            <v>11550</v>
          </cell>
        </row>
        <row r="53">
          <cell r="A53" t="str">
            <v>0060260</v>
          </cell>
          <cell r="B53">
            <v>6</v>
          </cell>
          <cell r="C53" t="str">
            <v>Appomattox County Public Schools</v>
          </cell>
          <cell r="D53">
            <v>260</v>
          </cell>
          <cell r="E53" t="str">
            <v>APPOMATTOX COUNTY HIGH</v>
          </cell>
          <cell r="F53">
            <v>342</v>
          </cell>
        </row>
        <row r="54">
          <cell r="A54" t="str">
            <v>0070080</v>
          </cell>
          <cell r="B54">
            <v>7</v>
          </cell>
          <cell r="C54" t="str">
            <v>Arlington County Public Schools</v>
          </cell>
          <cell r="D54">
            <v>80</v>
          </cell>
          <cell r="E54" t="str">
            <v>WASHINGTON LIBERTY HIGH</v>
          </cell>
          <cell r="F54">
            <v>9245</v>
          </cell>
        </row>
        <row r="55">
          <cell r="A55" t="str">
            <v>0070090</v>
          </cell>
          <cell r="B55">
            <v>7</v>
          </cell>
          <cell r="C55" t="str">
            <v>Arlington County Public Schools</v>
          </cell>
          <cell r="D55">
            <v>90</v>
          </cell>
          <cell r="E55" t="str">
            <v>CARLIN SPRINGS ELEM</v>
          </cell>
          <cell r="F55">
            <v>4821</v>
          </cell>
        </row>
        <row r="56">
          <cell r="A56" t="str">
            <v>0070100</v>
          </cell>
          <cell r="B56">
            <v>7</v>
          </cell>
          <cell r="C56" t="str">
            <v>Arlington County Public Schools</v>
          </cell>
          <cell r="D56">
            <v>100</v>
          </cell>
          <cell r="E56" t="str">
            <v>GLEBE ELEM</v>
          </cell>
          <cell r="F56">
            <v>12570</v>
          </cell>
        </row>
        <row r="57">
          <cell r="A57" t="str">
            <v>0070111</v>
          </cell>
          <cell r="B57">
            <v>7</v>
          </cell>
          <cell r="C57" t="str">
            <v>Arlington County Public Schools</v>
          </cell>
          <cell r="D57">
            <v>111</v>
          </cell>
          <cell r="E57" t="str">
            <v>FRANCIS SCOTT KEY ELEM</v>
          </cell>
          <cell r="F57">
            <v>12252</v>
          </cell>
        </row>
        <row r="58">
          <cell r="A58" t="str">
            <v>0070150</v>
          </cell>
          <cell r="B58">
            <v>7</v>
          </cell>
          <cell r="C58" t="str">
            <v>Arlington County Public Schools</v>
          </cell>
          <cell r="D58">
            <v>150</v>
          </cell>
          <cell r="E58" t="str">
            <v>BARCROFT ELEM</v>
          </cell>
          <cell r="F58">
            <v>11080</v>
          </cell>
        </row>
        <row r="59">
          <cell r="A59" t="str">
            <v>0070162</v>
          </cell>
          <cell r="B59">
            <v>7</v>
          </cell>
          <cell r="C59" t="str">
            <v>Arlington County Public Schools</v>
          </cell>
          <cell r="D59">
            <v>162</v>
          </cell>
          <cell r="E59" t="str">
            <v>TECH. ED. &amp; CAREER CTR.</v>
          </cell>
          <cell r="F59">
            <v>10237</v>
          </cell>
        </row>
        <row r="60">
          <cell r="A60" t="str">
            <v>0070180</v>
          </cell>
          <cell r="B60">
            <v>7</v>
          </cell>
          <cell r="C60" t="str">
            <v>Arlington County Public Schools</v>
          </cell>
          <cell r="D60">
            <v>180</v>
          </cell>
          <cell r="E60" t="str">
            <v>JEFFERSON MIDDLE</v>
          </cell>
          <cell r="F60">
            <v>8707</v>
          </cell>
        </row>
        <row r="61">
          <cell r="A61" t="str">
            <v>0070200</v>
          </cell>
          <cell r="B61">
            <v>7</v>
          </cell>
          <cell r="C61" t="str">
            <v>Arlington County Public Schools</v>
          </cell>
          <cell r="D61">
            <v>200</v>
          </cell>
          <cell r="E61" t="str">
            <v>DR. CHARLES R. DREW ELEMENTARY</v>
          </cell>
          <cell r="F61">
            <v>19319</v>
          </cell>
        </row>
        <row r="62">
          <cell r="A62" t="str">
            <v>0070240</v>
          </cell>
          <cell r="B62">
            <v>7</v>
          </cell>
          <cell r="C62" t="str">
            <v>Arlington County Public Schools</v>
          </cell>
          <cell r="D62">
            <v>240</v>
          </cell>
          <cell r="E62" t="str">
            <v>SWANSON MIDDLE</v>
          </cell>
          <cell r="F62">
            <v>9019</v>
          </cell>
        </row>
        <row r="63">
          <cell r="A63" t="str">
            <v>0070250</v>
          </cell>
          <cell r="B63">
            <v>7</v>
          </cell>
          <cell r="C63" t="str">
            <v>Arlington County Public Schools</v>
          </cell>
          <cell r="D63">
            <v>250</v>
          </cell>
          <cell r="E63" t="str">
            <v>BARRETT ELEM</v>
          </cell>
          <cell r="F63">
            <v>27197</v>
          </cell>
        </row>
        <row r="64">
          <cell r="A64" t="str">
            <v>0070330</v>
          </cell>
          <cell r="B64">
            <v>7</v>
          </cell>
          <cell r="C64" t="str">
            <v>Arlington County Public Schools</v>
          </cell>
          <cell r="D64">
            <v>330</v>
          </cell>
          <cell r="E64" t="str">
            <v>YORKTOWN HIGH</v>
          </cell>
          <cell r="F64">
            <v>15431</v>
          </cell>
        </row>
        <row r="65">
          <cell r="A65" t="str">
            <v>0070350</v>
          </cell>
          <cell r="B65">
            <v>7</v>
          </cell>
          <cell r="C65" t="str">
            <v>Arlington County Public Schools</v>
          </cell>
          <cell r="D65">
            <v>350</v>
          </cell>
          <cell r="E65" t="str">
            <v>ABINGDON ELEM</v>
          </cell>
          <cell r="F65">
            <v>13191</v>
          </cell>
        </row>
        <row r="66">
          <cell r="A66" t="str">
            <v>0070450</v>
          </cell>
          <cell r="B66">
            <v>7</v>
          </cell>
          <cell r="C66" t="str">
            <v>Arlington County Public Schools</v>
          </cell>
          <cell r="D66">
            <v>450</v>
          </cell>
          <cell r="E66" t="str">
            <v>WAKEFIELD HIGH</v>
          </cell>
          <cell r="F66">
            <v>18414</v>
          </cell>
        </row>
        <row r="67">
          <cell r="A67" t="str">
            <v>0070460</v>
          </cell>
          <cell r="B67">
            <v>7</v>
          </cell>
          <cell r="C67" t="str">
            <v>Arlington County Public Schools</v>
          </cell>
          <cell r="D67">
            <v>460</v>
          </cell>
          <cell r="E67" t="str">
            <v>LONG BRANCH ELEM</v>
          </cell>
          <cell r="F67">
            <v>1530</v>
          </cell>
        </row>
        <row r="68">
          <cell r="A68" t="str">
            <v>0070470</v>
          </cell>
          <cell r="B68">
            <v>7</v>
          </cell>
          <cell r="C68" t="str">
            <v>Arlington County Public Schools</v>
          </cell>
          <cell r="D68">
            <v>470</v>
          </cell>
          <cell r="E68" t="str">
            <v>ARLINGTON TRADITIONAL</v>
          </cell>
          <cell r="F68">
            <v>7578</v>
          </cell>
        </row>
        <row r="69">
          <cell r="A69" t="str">
            <v>0070490</v>
          </cell>
          <cell r="B69">
            <v>7</v>
          </cell>
          <cell r="C69" t="str">
            <v>Arlington County Public Schools</v>
          </cell>
          <cell r="D69">
            <v>490</v>
          </cell>
          <cell r="E69" t="str">
            <v>ASHLAWN ELEM</v>
          </cell>
          <cell r="F69">
            <v>6615</v>
          </cell>
        </row>
        <row r="70">
          <cell r="A70" t="str">
            <v>0070500</v>
          </cell>
          <cell r="B70">
            <v>7</v>
          </cell>
          <cell r="C70" t="str">
            <v>Arlington County Public Schools</v>
          </cell>
          <cell r="D70">
            <v>500</v>
          </cell>
          <cell r="E70" t="str">
            <v>KENMORE MIDDLE</v>
          </cell>
          <cell r="F70">
            <v>24103</v>
          </cell>
        </row>
        <row r="71">
          <cell r="A71" t="str">
            <v>0070510</v>
          </cell>
          <cell r="B71">
            <v>7</v>
          </cell>
          <cell r="C71" t="str">
            <v>Arlington County Public Schools</v>
          </cell>
          <cell r="D71">
            <v>510</v>
          </cell>
          <cell r="E71" t="str">
            <v>RANDOLPH ELEM</v>
          </cell>
          <cell r="F71">
            <v>20823</v>
          </cell>
        </row>
        <row r="72">
          <cell r="A72" t="str">
            <v>0070611</v>
          </cell>
          <cell r="B72">
            <v>7</v>
          </cell>
          <cell r="C72" t="str">
            <v>Arlington County Public Schools</v>
          </cell>
          <cell r="D72">
            <v>611</v>
          </cell>
          <cell r="E72" t="str">
            <v>GUNSTON MIDDLE</v>
          </cell>
          <cell r="F72">
            <v>12466</v>
          </cell>
        </row>
        <row r="73">
          <cell r="A73" t="str">
            <v>0070614</v>
          </cell>
          <cell r="B73">
            <v>7</v>
          </cell>
          <cell r="C73" t="str">
            <v>Arlington County Public Schools</v>
          </cell>
          <cell r="D73">
            <v>614</v>
          </cell>
          <cell r="E73" t="str">
            <v>HOFFMAN-BOSTON ELEM</v>
          </cell>
          <cell r="F73">
            <v>13507</v>
          </cell>
        </row>
        <row r="74">
          <cell r="A74" t="str">
            <v>0070615</v>
          </cell>
          <cell r="B74">
            <v>7</v>
          </cell>
          <cell r="C74" t="str">
            <v>Arlington County Public Schools</v>
          </cell>
          <cell r="D74">
            <v>615</v>
          </cell>
          <cell r="E74" t="str">
            <v>CAMPBELL ELEM</v>
          </cell>
          <cell r="F74">
            <v>30466</v>
          </cell>
        </row>
        <row r="75">
          <cell r="A75" t="str">
            <v>0070616</v>
          </cell>
          <cell r="B75">
            <v>7</v>
          </cell>
          <cell r="C75" t="str">
            <v>Arlington County Public Schools</v>
          </cell>
          <cell r="D75">
            <v>616</v>
          </cell>
          <cell r="E75" t="str">
            <v>HB WOODLAWN SECONDARY PRGM.</v>
          </cell>
          <cell r="F75">
            <v>8802</v>
          </cell>
        </row>
        <row r="76">
          <cell r="A76" t="str">
            <v>0090120</v>
          </cell>
          <cell r="B76">
            <v>9</v>
          </cell>
          <cell r="C76" t="str">
            <v>Bath County Public Schools</v>
          </cell>
          <cell r="D76">
            <v>120</v>
          </cell>
          <cell r="E76" t="str">
            <v>MILLBORO ELEM</v>
          </cell>
          <cell r="F76">
            <v>4666</v>
          </cell>
        </row>
        <row r="77">
          <cell r="A77" t="str">
            <v>0090140</v>
          </cell>
          <cell r="B77">
            <v>9</v>
          </cell>
          <cell r="C77" t="str">
            <v>Bath County Public Schools</v>
          </cell>
          <cell r="D77">
            <v>140</v>
          </cell>
          <cell r="E77" t="str">
            <v>BATH COUNTY HIGH</v>
          </cell>
          <cell r="F77">
            <v>3511</v>
          </cell>
        </row>
        <row r="78">
          <cell r="A78" t="str">
            <v>0090150</v>
          </cell>
          <cell r="B78">
            <v>9</v>
          </cell>
          <cell r="C78" t="str">
            <v>Bath County Public Schools</v>
          </cell>
          <cell r="D78">
            <v>150</v>
          </cell>
          <cell r="E78" t="str">
            <v>VALLEY ELEM</v>
          </cell>
          <cell r="F78">
            <v>6557</v>
          </cell>
        </row>
        <row r="79">
          <cell r="A79" t="str">
            <v>0100010</v>
          </cell>
          <cell r="B79">
            <v>10</v>
          </cell>
          <cell r="C79" t="str">
            <v>Bedford County Public Schools</v>
          </cell>
          <cell r="D79">
            <v>10</v>
          </cell>
          <cell r="E79" t="str">
            <v>SUSIE G. GIBSON SCIENCE AND TECHNOLOGY CENTER</v>
          </cell>
          <cell r="F79">
            <v>525</v>
          </cell>
        </row>
        <row r="80">
          <cell r="A80" t="str">
            <v>0100030</v>
          </cell>
          <cell r="B80">
            <v>10</v>
          </cell>
          <cell r="C80" t="str">
            <v>Bedford County Public Schools</v>
          </cell>
          <cell r="D80">
            <v>30</v>
          </cell>
          <cell r="E80" t="str">
            <v>BIG ISLAND ELEM</v>
          </cell>
          <cell r="F80">
            <v>1819</v>
          </cell>
        </row>
        <row r="81">
          <cell r="A81" t="str">
            <v>0100160</v>
          </cell>
          <cell r="B81">
            <v>10</v>
          </cell>
          <cell r="C81" t="str">
            <v>Bedford County Public Schools</v>
          </cell>
          <cell r="D81">
            <v>160</v>
          </cell>
          <cell r="E81" t="str">
            <v>BOONSBORO ELEM</v>
          </cell>
          <cell r="F81">
            <v>2397</v>
          </cell>
        </row>
        <row r="82">
          <cell r="A82" t="str">
            <v>0100180</v>
          </cell>
          <cell r="B82">
            <v>10</v>
          </cell>
          <cell r="C82" t="str">
            <v>Bedford County Public Schools</v>
          </cell>
          <cell r="D82">
            <v>180</v>
          </cell>
          <cell r="E82" t="str">
            <v>MONTVALE ELEM</v>
          </cell>
          <cell r="F82">
            <v>3748</v>
          </cell>
        </row>
        <row r="83">
          <cell r="A83" t="str">
            <v>0100480</v>
          </cell>
          <cell r="B83">
            <v>10</v>
          </cell>
          <cell r="C83" t="str">
            <v>Bedford County Public Schools</v>
          </cell>
          <cell r="D83">
            <v>480</v>
          </cell>
          <cell r="E83" t="str">
            <v>BEDFORD ELEM</v>
          </cell>
          <cell r="F83">
            <v>4544</v>
          </cell>
        </row>
        <row r="84">
          <cell r="A84" t="str">
            <v>0100490</v>
          </cell>
          <cell r="B84">
            <v>10</v>
          </cell>
          <cell r="C84" t="str">
            <v>Bedford County Public Schools</v>
          </cell>
          <cell r="D84">
            <v>490</v>
          </cell>
          <cell r="E84" t="str">
            <v>LIBERTY MIDDLE</v>
          </cell>
          <cell r="F84">
            <v>7080</v>
          </cell>
        </row>
        <row r="85">
          <cell r="A85" t="str">
            <v>0100500</v>
          </cell>
          <cell r="B85">
            <v>10</v>
          </cell>
          <cell r="C85" t="str">
            <v>Bedford County Public Schools</v>
          </cell>
          <cell r="D85">
            <v>500</v>
          </cell>
          <cell r="E85" t="str">
            <v>FOREST ELEM</v>
          </cell>
          <cell r="F85">
            <v>2231</v>
          </cell>
        </row>
        <row r="86">
          <cell r="A86" t="str">
            <v>0100610</v>
          </cell>
          <cell r="B86">
            <v>10</v>
          </cell>
          <cell r="C86" t="str">
            <v>Bedford County Public Schools</v>
          </cell>
          <cell r="D86">
            <v>610</v>
          </cell>
          <cell r="E86" t="str">
            <v>NEW LONDON ACADEMY ELEM</v>
          </cell>
          <cell r="F86">
            <v>2980</v>
          </cell>
        </row>
        <row r="87">
          <cell r="A87" t="str">
            <v>0100640</v>
          </cell>
          <cell r="B87">
            <v>10</v>
          </cell>
          <cell r="C87" t="str">
            <v>Bedford County Public Schools</v>
          </cell>
          <cell r="D87">
            <v>640</v>
          </cell>
          <cell r="E87" t="str">
            <v>STEWARTSVILLE ELEM</v>
          </cell>
          <cell r="F87">
            <v>6091</v>
          </cell>
        </row>
        <row r="88">
          <cell r="A88" t="str">
            <v>0100970</v>
          </cell>
          <cell r="B88">
            <v>10</v>
          </cell>
          <cell r="C88" t="str">
            <v>Bedford County Public Schools</v>
          </cell>
          <cell r="D88">
            <v>970</v>
          </cell>
          <cell r="E88" t="str">
            <v>MONETA ELEM</v>
          </cell>
          <cell r="F88">
            <v>2355</v>
          </cell>
        </row>
        <row r="89">
          <cell r="A89" t="str">
            <v>0100980</v>
          </cell>
          <cell r="B89">
            <v>10</v>
          </cell>
          <cell r="C89" t="str">
            <v>Bedford County Public Schools</v>
          </cell>
          <cell r="D89">
            <v>980</v>
          </cell>
          <cell r="E89" t="str">
            <v>HUDDLESTON ELEM</v>
          </cell>
          <cell r="F89">
            <v>2766</v>
          </cell>
        </row>
        <row r="90">
          <cell r="A90" t="str">
            <v>0101170</v>
          </cell>
          <cell r="B90">
            <v>10</v>
          </cell>
          <cell r="C90" t="str">
            <v>Bedford County Public Schools</v>
          </cell>
          <cell r="D90">
            <v>1170</v>
          </cell>
          <cell r="E90" t="str">
            <v>OTTER RIVER ELEM</v>
          </cell>
          <cell r="F90">
            <v>2028</v>
          </cell>
        </row>
        <row r="91">
          <cell r="A91" t="str">
            <v>0101180</v>
          </cell>
          <cell r="B91">
            <v>10</v>
          </cell>
          <cell r="C91" t="str">
            <v>Bedford County Public Schools</v>
          </cell>
          <cell r="D91">
            <v>1180</v>
          </cell>
          <cell r="E91" t="str">
            <v>LIBERTY HIGH</v>
          </cell>
          <cell r="F91">
            <v>2231</v>
          </cell>
        </row>
        <row r="92">
          <cell r="A92" t="str">
            <v>0101190</v>
          </cell>
          <cell r="B92">
            <v>10</v>
          </cell>
          <cell r="C92" t="str">
            <v>Bedford County Public Schools</v>
          </cell>
          <cell r="D92">
            <v>1190</v>
          </cell>
          <cell r="E92" t="str">
            <v>STAUNTON RIVER HIGH</v>
          </cell>
          <cell r="F92">
            <v>2969</v>
          </cell>
        </row>
        <row r="93">
          <cell r="A93" t="str">
            <v>0101191</v>
          </cell>
          <cell r="B93">
            <v>10</v>
          </cell>
          <cell r="C93" t="str">
            <v>Bedford County Public Schools</v>
          </cell>
          <cell r="D93">
            <v>1191</v>
          </cell>
          <cell r="E93" t="str">
            <v>STAUNTON RIVER MIDDLE</v>
          </cell>
          <cell r="F93">
            <v>5943</v>
          </cell>
        </row>
        <row r="94">
          <cell r="A94" t="str">
            <v>0101200</v>
          </cell>
          <cell r="B94">
            <v>10</v>
          </cell>
          <cell r="C94" t="str">
            <v>Bedford County Public Schools</v>
          </cell>
          <cell r="D94">
            <v>1200</v>
          </cell>
          <cell r="E94" t="str">
            <v>BEDFORD PRIMARY</v>
          </cell>
          <cell r="F94">
            <v>2910</v>
          </cell>
        </row>
        <row r="95">
          <cell r="A95" t="str">
            <v>0101211</v>
          </cell>
          <cell r="B95">
            <v>10</v>
          </cell>
          <cell r="C95" t="str">
            <v>Bedford County Public Schools</v>
          </cell>
          <cell r="D95">
            <v>1211</v>
          </cell>
          <cell r="E95" t="str">
            <v>FOREST MIDDLE</v>
          </cell>
          <cell r="F95">
            <v>5467</v>
          </cell>
        </row>
        <row r="96">
          <cell r="A96" t="str">
            <v>0101212</v>
          </cell>
          <cell r="B96">
            <v>10</v>
          </cell>
          <cell r="C96" t="str">
            <v>Bedford County Public Schools</v>
          </cell>
          <cell r="D96">
            <v>1212</v>
          </cell>
          <cell r="E96" t="str">
            <v>JEFFERSON FOREST HIGH</v>
          </cell>
          <cell r="F96">
            <v>2429</v>
          </cell>
        </row>
        <row r="97">
          <cell r="A97" t="str">
            <v>0101213</v>
          </cell>
          <cell r="B97">
            <v>10</v>
          </cell>
          <cell r="C97" t="str">
            <v>Bedford County Public Schools</v>
          </cell>
          <cell r="D97">
            <v>1213</v>
          </cell>
          <cell r="E97" t="str">
            <v>THOMAS JEFFERSON ELEM</v>
          </cell>
          <cell r="F97">
            <v>3285</v>
          </cell>
        </row>
        <row r="98">
          <cell r="A98" t="str">
            <v>0101214</v>
          </cell>
          <cell r="B98">
            <v>10</v>
          </cell>
          <cell r="C98" t="str">
            <v>Bedford County Public Schools</v>
          </cell>
          <cell r="D98">
            <v>1214</v>
          </cell>
          <cell r="E98" t="str">
            <v>GOODVIEW ELEM</v>
          </cell>
          <cell r="F98">
            <v>8035</v>
          </cell>
        </row>
        <row r="99">
          <cell r="A99" t="str">
            <v>0110250</v>
          </cell>
          <cell r="B99">
            <v>11</v>
          </cell>
          <cell r="C99" t="str">
            <v>Bland County Public Schools</v>
          </cell>
          <cell r="D99">
            <v>250</v>
          </cell>
          <cell r="E99" t="str">
            <v>BLAND COUNTY ELEM</v>
          </cell>
          <cell r="F99">
            <v>5885</v>
          </cell>
        </row>
        <row r="100">
          <cell r="A100" t="str">
            <v>0110260</v>
          </cell>
          <cell r="B100">
            <v>11</v>
          </cell>
          <cell r="C100" t="str">
            <v>Bland County Public Schools</v>
          </cell>
          <cell r="D100">
            <v>260</v>
          </cell>
          <cell r="E100" t="str">
            <v>BLAND COUNTY HIGH</v>
          </cell>
          <cell r="F100">
            <v>3008</v>
          </cell>
        </row>
        <row r="101">
          <cell r="A101" t="str">
            <v>0120020</v>
          </cell>
          <cell r="B101">
            <v>12</v>
          </cell>
          <cell r="C101" t="str">
            <v>Botetourt County Public Schools</v>
          </cell>
          <cell r="D101">
            <v>20</v>
          </cell>
          <cell r="E101" t="str">
            <v>BUCHANAN ELEM</v>
          </cell>
          <cell r="F101">
            <v>2398</v>
          </cell>
        </row>
        <row r="102">
          <cell r="A102" t="str">
            <v>0120030</v>
          </cell>
          <cell r="B102">
            <v>12</v>
          </cell>
          <cell r="C102" t="str">
            <v>Botetourt County Public Schools</v>
          </cell>
          <cell r="D102">
            <v>30</v>
          </cell>
          <cell r="E102" t="str">
            <v>EAGLE ROCK ELEM</v>
          </cell>
          <cell r="F102">
            <v>1861</v>
          </cell>
        </row>
        <row r="103">
          <cell r="A103" t="str">
            <v>0120040</v>
          </cell>
          <cell r="B103">
            <v>12</v>
          </cell>
          <cell r="C103" t="str">
            <v>Botetourt County Public Schools</v>
          </cell>
          <cell r="D103">
            <v>40</v>
          </cell>
          <cell r="E103" t="str">
            <v>TROUTVILLE ELEM</v>
          </cell>
          <cell r="F103">
            <v>2168</v>
          </cell>
        </row>
        <row r="104">
          <cell r="A104" t="str">
            <v>0120220</v>
          </cell>
          <cell r="B104">
            <v>12</v>
          </cell>
          <cell r="C104" t="str">
            <v>Botetourt County Public Schools</v>
          </cell>
          <cell r="D104">
            <v>220</v>
          </cell>
          <cell r="E104" t="str">
            <v>BRECKINRIDGE ELEM</v>
          </cell>
          <cell r="F104">
            <v>1682</v>
          </cell>
        </row>
        <row r="105">
          <cell r="A105" t="str">
            <v>0120390</v>
          </cell>
          <cell r="B105">
            <v>12</v>
          </cell>
          <cell r="C105" t="str">
            <v>Botetourt County Public Schools</v>
          </cell>
          <cell r="D105">
            <v>390</v>
          </cell>
          <cell r="E105" t="str">
            <v>CLOVERDALE ELEM</v>
          </cell>
          <cell r="F105">
            <v>943</v>
          </cell>
        </row>
        <row r="106">
          <cell r="A106" t="str">
            <v>0120400</v>
          </cell>
          <cell r="B106">
            <v>12</v>
          </cell>
          <cell r="C106" t="str">
            <v>Botetourt County Public Schools</v>
          </cell>
          <cell r="D106">
            <v>400</v>
          </cell>
          <cell r="E106" t="str">
            <v>COLONIAL ELEM</v>
          </cell>
          <cell r="F106">
            <v>3392</v>
          </cell>
        </row>
        <row r="107">
          <cell r="A107" t="str">
            <v>0120420</v>
          </cell>
          <cell r="B107">
            <v>12</v>
          </cell>
          <cell r="C107" t="str">
            <v>Botetourt County Public Schools</v>
          </cell>
          <cell r="D107">
            <v>420</v>
          </cell>
          <cell r="E107" t="str">
            <v>CENTRAL ACADEMY MIDDLE</v>
          </cell>
          <cell r="F107">
            <v>396</v>
          </cell>
        </row>
        <row r="108">
          <cell r="A108" t="str">
            <v>0120430</v>
          </cell>
          <cell r="B108">
            <v>12</v>
          </cell>
          <cell r="C108" t="str">
            <v>Botetourt County Public Schools</v>
          </cell>
          <cell r="D108">
            <v>430</v>
          </cell>
          <cell r="E108" t="str">
            <v>JAMES RIVER HIGH</v>
          </cell>
          <cell r="F108">
            <v>669</v>
          </cell>
        </row>
        <row r="109">
          <cell r="A109" t="str">
            <v>0120440</v>
          </cell>
          <cell r="B109">
            <v>12</v>
          </cell>
          <cell r="C109" t="str">
            <v>Botetourt County Public Schools</v>
          </cell>
          <cell r="D109">
            <v>440</v>
          </cell>
          <cell r="E109" t="str">
            <v>LORD BOTETOURT HIGH</v>
          </cell>
          <cell r="F109">
            <v>1057</v>
          </cell>
        </row>
        <row r="110">
          <cell r="A110" t="str">
            <v>0120450</v>
          </cell>
          <cell r="B110">
            <v>12</v>
          </cell>
          <cell r="C110" t="str">
            <v>Botetourt County Public Schools</v>
          </cell>
          <cell r="D110">
            <v>450</v>
          </cell>
          <cell r="E110" t="str">
            <v>READ MOUNTAIN MIDDLE</v>
          </cell>
          <cell r="F110">
            <v>2583</v>
          </cell>
        </row>
        <row r="111">
          <cell r="A111" t="str">
            <v>0120460</v>
          </cell>
          <cell r="B111">
            <v>12</v>
          </cell>
          <cell r="C111" t="str">
            <v>Botetourt County Public Schools</v>
          </cell>
          <cell r="D111">
            <v>460</v>
          </cell>
          <cell r="E111" t="str">
            <v>GREENFIELD ELEM</v>
          </cell>
          <cell r="F111">
            <v>2376</v>
          </cell>
        </row>
        <row r="112">
          <cell r="A112" t="str">
            <v>0130650</v>
          </cell>
          <cell r="B112">
            <v>13</v>
          </cell>
          <cell r="C112" t="str">
            <v>Brunswick County Public Schools</v>
          </cell>
          <cell r="D112">
            <v>650</v>
          </cell>
          <cell r="E112" t="str">
            <v>BRUNSWICK HIGH</v>
          </cell>
          <cell r="F112">
            <v>4021</v>
          </cell>
        </row>
        <row r="113">
          <cell r="A113" t="str">
            <v>0130660</v>
          </cell>
          <cell r="B113">
            <v>13</v>
          </cell>
          <cell r="C113" t="str">
            <v>Brunswick County Public Schools</v>
          </cell>
          <cell r="D113">
            <v>660</v>
          </cell>
          <cell r="E113" t="str">
            <v>JAMES S RUSSELL MIDDLE</v>
          </cell>
          <cell r="F113">
            <v>3511</v>
          </cell>
        </row>
        <row r="114">
          <cell r="A114" t="str">
            <v>0130690</v>
          </cell>
          <cell r="B114">
            <v>13</v>
          </cell>
          <cell r="C114" t="str">
            <v>Brunswick County Public Schools</v>
          </cell>
          <cell r="D114">
            <v>690</v>
          </cell>
          <cell r="E114" t="str">
            <v>MEHERRIN POWELLTON ELEM</v>
          </cell>
          <cell r="F114">
            <v>3512</v>
          </cell>
        </row>
        <row r="115">
          <cell r="A115" t="str">
            <v>0130700</v>
          </cell>
          <cell r="B115">
            <v>13</v>
          </cell>
          <cell r="C115" t="str">
            <v>Brunswick County Public Schools</v>
          </cell>
          <cell r="D115">
            <v>700</v>
          </cell>
          <cell r="E115" t="str">
            <v>RED OAK-STURGEON ELEM</v>
          </cell>
          <cell r="F115">
            <v>2369</v>
          </cell>
        </row>
        <row r="116">
          <cell r="A116" t="str">
            <v>0130720</v>
          </cell>
          <cell r="B116">
            <v>13</v>
          </cell>
          <cell r="C116" t="str">
            <v>Brunswick County Public Schools</v>
          </cell>
          <cell r="D116">
            <v>720</v>
          </cell>
          <cell r="E116" t="str">
            <v>TOTARO ELEM</v>
          </cell>
          <cell r="F116">
            <v>2850</v>
          </cell>
        </row>
        <row r="117">
          <cell r="A117" t="str">
            <v>0140090</v>
          </cell>
          <cell r="B117">
            <v>14</v>
          </cell>
          <cell r="C117" t="str">
            <v>Buchanan County Public Schools</v>
          </cell>
          <cell r="D117">
            <v>90</v>
          </cell>
          <cell r="E117" t="str">
            <v>COUNCIL ELEMENTARY/MIDDLE SCHOOL</v>
          </cell>
          <cell r="F117">
            <v>6747</v>
          </cell>
        </row>
        <row r="118">
          <cell r="A118" t="str">
            <v>0140120</v>
          </cell>
          <cell r="B118">
            <v>14</v>
          </cell>
          <cell r="C118" t="str">
            <v>Buchanan County Public Schools</v>
          </cell>
          <cell r="D118">
            <v>120</v>
          </cell>
          <cell r="E118" t="str">
            <v>HURLEY ELEMENTARY/MIDDLE</v>
          </cell>
          <cell r="F118">
            <v>16553</v>
          </cell>
        </row>
        <row r="119">
          <cell r="A119" t="str">
            <v>0140990</v>
          </cell>
          <cell r="B119">
            <v>14</v>
          </cell>
          <cell r="C119" t="str">
            <v>Buchanan County Public Schools</v>
          </cell>
          <cell r="D119">
            <v>990</v>
          </cell>
          <cell r="E119" t="str">
            <v>GRUNDY HIGH</v>
          </cell>
          <cell r="F119">
            <v>9622</v>
          </cell>
        </row>
        <row r="120">
          <cell r="A120" t="str">
            <v>0141000</v>
          </cell>
          <cell r="B120">
            <v>14</v>
          </cell>
          <cell r="C120" t="str">
            <v>Buchanan County Public Schools</v>
          </cell>
          <cell r="D120">
            <v>1000</v>
          </cell>
          <cell r="E120" t="str">
            <v>COUNCIL HIGH</v>
          </cell>
          <cell r="F120">
            <v>1465</v>
          </cell>
        </row>
        <row r="121">
          <cell r="A121" t="str">
            <v>0141020</v>
          </cell>
          <cell r="B121">
            <v>14</v>
          </cell>
          <cell r="C121" t="str">
            <v>Buchanan County Public Schools</v>
          </cell>
          <cell r="D121">
            <v>1020</v>
          </cell>
          <cell r="E121" t="str">
            <v>HURLEY HIGH</v>
          </cell>
          <cell r="F121">
            <v>4038</v>
          </cell>
        </row>
        <row r="122">
          <cell r="A122" t="str">
            <v>0141040</v>
          </cell>
          <cell r="B122">
            <v>14</v>
          </cell>
          <cell r="C122" t="str">
            <v>Buchanan County Public Schools</v>
          </cell>
          <cell r="D122">
            <v>1040</v>
          </cell>
          <cell r="E122" t="str">
            <v>RIVERVIEW ELEMENTARY/MIDDLE</v>
          </cell>
          <cell r="F122">
            <v>20125</v>
          </cell>
        </row>
        <row r="123">
          <cell r="A123" t="str">
            <v>0141041</v>
          </cell>
          <cell r="B123">
            <v>14</v>
          </cell>
          <cell r="C123" t="str">
            <v>Buchanan County Public Schools</v>
          </cell>
          <cell r="D123">
            <v>1041</v>
          </cell>
          <cell r="E123" t="str">
            <v>TWIN VALLEY ELEMENTARY/MIDDLE</v>
          </cell>
          <cell r="F123">
            <v>8737</v>
          </cell>
        </row>
        <row r="124">
          <cell r="A124" t="str">
            <v>0141042</v>
          </cell>
          <cell r="B124">
            <v>14</v>
          </cell>
          <cell r="C124" t="str">
            <v>Buchanan County Public Schools</v>
          </cell>
          <cell r="D124">
            <v>1042</v>
          </cell>
          <cell r="E124" t="str">
            <v>TWIN VALLEY HIGH</v>
          </cell>
          <cell r="F124">
            <v>2751</v>
          </cell>
        </row>
        <row r="125">
          <cell r="A125" t="str">
            <v>0150700</v>
          </cell>
          <cell r="B125">
            <v>15</v>
          </cell>
          <cell r="C125" t="str">
            <v>Buckingham County Public Schools</v>
          </cell>
          <cell r="D125">
            <v>700</v>
          </cell>
          <cell r="E125" t="str">
            <v>BUCKINGHAM COUNTY HIGH</v>
          </cell>
          <cell r="F125">
            <v>6614</v>
          </cell>
        </row>
        <row r="126">
          <cell r="A126" t="str">
            <v>0150721</v>
          </cell>
          <cell r="B126">
            <v>15</v>
          </cell>
          <cell r="C126" t="str">
            <v>Buckingham County Public Schools</v>
          </cell>
          <cell r="D126">
            <v>721</v>
          </cell>
          <cell r="E126" t="str">
            <v>BUCKINGHAM CO. MIDDLE</v>
          </cell>
          <cell r="F126">
            <v>15223</v>
          </cell>
        </row>
        <row r="127">
          <cell r="A127" t="str">
            <v>0150723</v>
          </cell>
          <cell r="B127">
            <v>15</v>
          </cell>
          <cell r="C127" t="str">
            <v>Buckingham County Public Schools</v>
          </cell>
          <cell r="D127">
            <v>723</v>
          </cell>
          <cell r="E127" t="str">
            <v>BUCKINGHAM CO PRIMARY</v>
          </cell>
          <cell r="F127">
            <v>6858</v>
          </cell>
        </row>
        <row r="128">
          <cell r="A128" t="str">
            <v>0150724</v>
          </cell>
          <cell r="B128">
            <v>15</v>
          </cell>
          <cell r="C128" t="str">
            <v>Buckingham County Public Schools</v>
          </cell>
          <cell r="D128">
            <v>724</v>
          </cell>
          <cell r="E128" t="str">
            <v>BUCKINGHAM CO ELEM</v>
          </cell>
          <cell r="F128">
            <v>6117</v>
          </cell>
        </row>
        <row r="129">
          <cell r="A129" t="str">
            <v>0160020</v>
          </cell>
          <cell r="B129">
            <v>16</v>
          </cell>
          <cell r="C129" t="str">
            <v>Campbell County Public Schools</v>
          </cell>
          <cell r="D129">
            <v>20</v>
          </cell>
          <cell r="E129" t="str">
            <v>BROOKVILLE MIDDLE</v>
          </cell>
          <cell r="F129">
            <v>3215</v>
          </cell>
        </row>
        <row r="130">
          <cell r="A130" t="str">
            <v>0160030</v>
          </cell>
          <cell r="B130">
            <v>16</v>
          </cell>
          <cell r="C130" t="str">
            <v>Campbell County Public Schools</v>
          </cell>
          <cell r="D130">
            <v>30</v>
          </cell>
          <cell r="E130" t="str">
            <v>CAMPBELL CO TECH  CTR</v>
          </cell>
          <cell r="F130">
            <v>1286</v>
          </cell>
        </row>
        <row r="131">
          <cell r="A131" t="str">
            <v>0160060</v>
          </cell>
          <cell r="B131">
            <v>16</v>
          </cell>
          <cell r="C131" t="str">
            <v>Campbell County Public Schools</v>
          </cell>
          <cell r="D131">
            <v>60</v>
          </cell>
          <cell r="E131" t="str">
            <v>TOMAHAWK ELEM</v>
          </cell>
          <cell r="F131">
            <v>6958</v>
          </cell>
        </row>
        <row r="132">
          <cell r="A132" t="str">
            <v>0160130</v>
          </cell>
          <cell r="B132">
            <v>16</v>
          </cell>
          <cell r="C132" t="str">
            <v>Campbell County Public Schools</v>
          </cell>
          <cell r="D132">
            <v>130</v>
          </cell>
          <cell r="E132" t="str">
            <v>CONCORD ELEM</v>
          </cell>
          <cell r="F132">
            <v>6318</v>
          </cell>
        </row>
        <row r="133">
          <cell r="A133" t="str">
            <v>0160200</v>
          </cell>
          <cell r="B133">
            <v>16</v>
          </cell>
          <cell r="C133" t="str">
            <v>Campbell County Public Schools</v>
          </cell>
          <cell r="D133">
            <v>200</v>
          </cell>
          <cell r="E133" t="str">
            <v>ALTAVISTA HIGH</v>
          </cell>
          <cell r="F133">
            <v>2553</v>
          </cell>
        </row>
        <row r="134">
          <cell r="A134" t="str">
            <v>0160210</v>
          </cell>
          <cell r="B134">
            <v>16</v>
          </cell>
          <cell r="C134" t="str">
            <v>Campbell County Public Schools</v>
          </cell>
          <cell r="D134">
            <v>210</v>
          </cell>
          <cell r="E134" t="str">
            <v>RUSTBURG MIDDLE</v>
          </cell>
          <cell r="F134">
            <v>3824</v>
          </cell>
        </row>
        <row r="135">
          <cell r="A135" t="str">
            <v>0160222</v>
          </cell>
          <cell r="B135">
            <v>16</v>
          </cell>
          <cell r="C135" t="str">
            <v>Campbell County Public Schools</v>
          </cell>
          <cell r="D135">
            <v>222</v>
          </cell>
          <cell r="E135" t="str">
            <v>RUSTBURG HIGH</v>
          </cell>
          <cell r="F135">
            <v>2390</v>
          </cell>
        </row>
        <row r="136">
          <cell r="A136" t="str">
            <v>0160542</v>
          </cell>
          <cell r="B136">
            <v>16</v>
          </cell>
          <cell r="C136" t="str">
            <v>Campbell County Public Schools</v>
          </cell>
          <cell r="D136">
            <v>542</v>
          </cell>
          <cell r="E136" t="str">
            <v>WILLIAM CAMPBELL HIGH</v>
          </cell>
          <cell r="F136">
            <v>1925</v>
          </cell>
        </row>
        <row r="137">
          <cell r="A137" t="str">
            <v>0160560</v>
          </cell>
          <cell r="B137">
            <v>16</v>
          </cell>
          <cell r="C137" t="str">
            <v>Campbell County Public Schools</v>
          </cell>
          <cell r="D137">
            <v>560</v>
          </cell>
          <cell r="E137" t="str">
            <v>ALTAVISTA ELEM</v>
          </cell>
          <cell r="F137">
            <v>11841</v>
          </cell>
        </row>
        <row r="138">
          <cell r="A138" t="str">
            <v>0160650</v>
          </cell>
          <cell r="B138">
            <v>16</v>
          </cell>
          <cell r="C138" t="str">
            <v>Campbell County Public Schools</v>
          </cell>
          <cell r="D138">
            <v>650</v>
          </cell>
          <cell r="E138" t="str">
            <v>BROOKNEAL ELEM</v>
          </cell>
          <cell r="F138">
            <v>8060</v>
          </cell>
        </row>
        <row r="139">
          <cell r="A139" t="str">
            <v>0160690</v>
          </cell>
          <cell r="B139">
            <v>16</v>
          </cell>
          <cell r="C139" t="str">
            <v>Campbell County Public Schools</v>
          </cell>
          <cell r="D139">
            <v>690</v>
          </cell>
          <cell r="E139" t="str">
            <v>LEESVILLE ROAD ELEM</v>
          </cell>
          <cell r="F139">
            <v>6159</v>
          </cell>
        </row>
        <row r="140">
          <cell r="A140" t="str">
            <v>0160710</v>
          </cell>
          <cell r="B140">
            <v>16</v>
          </cell>
          <cell r="C140" t="str">
            <v>Campbell County Public Schools</v>
          </cell>
          <cell r="D140">
            <v>710</v>
          </cell>
          <cell r="E140" t="str">
            <v>YELLOW BRANCH ELEM</v>
          </cell>
          <cell r="F140">
            <v>8895</v>
          </cell>
        </row>
        <row r="141">
          <cell r="A141" t="str">
            <v>0160720</v>
          </cell>
          <cell r="B141">
            <v>16</v>
          </cell>
          <cell r="C141" t="str">
            <v>Campbell County Public Schools</v>
          </cell>
          <cell r="D141">
            <v>720</v>
          </cell>
          <cell r="E141" t="str">
            <v>BROOKVILLE HIGH</v>
          </cell>
          <cell r="F141">
            <v>1134</v>
          </cell>
        </row>
        <row r="142">
          <cell r="A142" t="str">
            <v>0160821</v>
          </cell>
          <cell r="B142">
            <v>16</v>
          </cell>
          <cell r="C142" t="str">
            <v>Campbell County Public Schools</v>
          </cell>
          <cell r="D142">
            <v>821</v>
          </cell>
          <cell r="E142" t="str">
            <v>RUSTBURG ELEM</v>
          </cell>
          <cell r="F142">
            <v>9383</v>
          </cell>
        </row>
        <row r="143">
          <cell r="A143" t="str">
            <v>0164008</v>
          </cell>
          <cell r="B143">
            <v>16</v>
          </cell>
          <cell r="C143" t="str">
            <v>Campbell County Public Schools</v>
          </cell>
          <cell r="D143">
            <v>4008</v>
          </cell>
          <cell r="E143" t="str">
            <v>Altavista YMCA</v>
          </cell>
          <cell r="F143">
            <v>2254</v>
          </cell>
        </row>
        <row r="144">
          <cell r="A144" t="str">
            <v>0170450</v>
          </cell>
          <cell r="B144">
            <v>17</v>
          </cell>
          <cell r="C144" t="str">
            <v>Caroline County Public Schools</v>
          </cell>
          <cell r="D144">
            <v>450</v>
          </cell>
          <cell r="E144" t="str">
            <v>CAROLINE MIDDLE</v>
          </cell>
          <cell r="F144">
            <v>3759</v>
          </cell>
        </row>
        <row r="145">
          <cell r="A145" t="str">
            <v>0170460</v>
          </cell>
          <cell r="B145">
            <v>17</v>
          </cell>
          <cell r="C145" t="str">
            <v>Caroline County Public Schools</v>
          </cell>
          <cell r="D145">
            <v>460</v>
          </cell>
          <cell r="E145" t="str">
            <v>CAROLINE HIGH</v>
          </cell>
          <cell r="F145">
            <v>6773</v>
          </cell>
        </row>
        <row r="146">
          <cell r="A146" t="str">
            <v>0170620</v>
          </cell>
          <cell r="B146">
            <v>17</v>
          </cell>
          <cell r="C146" t="str">
            <v>Caroline County Public Schools</v>
          </cell>
          <cell r="D146">
            <v>620</v>
          </cell>
          <cell r="E146" t="str">
            <v>BOWLING GREEN ELEM</v>
          </cell>
          <cell r="F146">
            <v>9133</v>
          </cell>
        </row>
        <row r="147">
          <cell r="A147" t="str">
            <v>0170630</v>
          </cell>
          <cell r="B147">
            <v>17</v>
          </cell>
          <cell r="C147" t="str">
            <v>Caroline County Public Schools</v>
          </cell>
          <cell r="D147">
            <v>630</v>
          </cell>
          <cell r="E147" t="str">
            <v>MADISON ELEM</v>
          </cell>
          <cell r="F147">
            <v>5431</v>
          </cell>
        </row>
        <row r="148">
          <cell r="A148" t="str">
            <v>0179020</v>
          </cell>
          <cell r="B148">
            <v>17</v>
          </cell>
          <cell r="C148" t="str">
            <v>Caroline County Public Schools</v>
          </cell>
          <cell r="D148">
            <v>9020</v>
          </cell>
          <cell r="E148" t="str">
            <v>LEWIS &amp; CLARK ELEM</v>
          </cell>
          <cell r="F148">
            <v>12826</v>
          </cell>
        </row>
        <row r="149">
          <cell r="A149" t="str">
            <v>0180450</v>
          </cell>
          <cell r="B149">
            <v>18</v>
          </cell>
          <cell r="C149" t="str">
            <v>Carroll County Public Schools</v>
          </cell>
          <cell r="D149">
            <v>450</v>
          </cell>
          <cell r="E149" t="str">
            <v>CARROLL COUNTY MIDDLE</v>
          </cell>
          <cell r="F149">
            <v>8371</v>
          </cell>
        </row>
        <row r="150">
          <cell r="A150" t="str">
            <v>0181110</v>
          </cell>
          <cell r="B150">
            <v>18</v>
          </cell>
          <cell r="C150" t="str">
            <v>Carroll County Public Schools</v>
          </cell>
          <cell r="D150">
            <v>1110</v>
          </cell>
          <cell r="E150" t="str">
            <v>ST PAUL</v>
          </cell>
          <cell r="F150">
            <v>10534</v>
          </cell>
        </row>
        <row r="151">
          <cell r="A151" t="str">
            <v>0181130</v>
          </cell>
          <cell r="B151">
            <v>18</v>
          </cell>
          <cell r="C151" t="str">
            <v>Carroll County Public Schools</v>
          </cell>
          <cell r="D151">
            <v>1130</v>
          </cell>
          <cell r="E151" t="str">
            <v>OAKLAND ELEM</v>
          </cell>
          <cell r="F151">
            <v>6702</v>
          </cell>
        </row>
        <row r="152">
          <cell r="A152" t="str">
            <v>0181150</v>
          </cell>
          <cell r="B152">
            <v>18</v>
          </cell>
          <cell r="C152" t="str">
            <v>Carroll County Public Schools</v>
          </cell>
          <cell r="D152">
            <v>1150</v>
          </cell>
          <cell r="E152" t="str">
            <v>GLADESBORO ELEM</v>
          </cell>
          <cell r="F152">
            <v>3297</v>
          </cell>
        </row>
        <row r="153">
          <cell r="A153" t="str">
            <v>0181160</v>
          </cell>
          <cell r="B153">
            <v>18</v>
          </cell>
          <cell r="C153" t="str">
            <v>Carroll County Public Schools</v>
          </cell>
          <cell r="D153">
            <v>1160</v>
          </cell>
          <cell r="E153" t="str">
            <v>LAUREL ELEM</v>
          </cell>
          <cell r="F153">
            <v>7121</v>
          </cell>
        </row>
        <row r="154">
          <cell r="A154" t="str">
            <v>0181170</v>
          </cell>
          <cell r="B154">
            <v>18</v>
          </cell>
          <cell r="C154" t="str">
            <v>Carroll County Public Schools</v>
          </cell>
          <cell r="D154">
            <v>1170</v>
          </cell>
          <cell r="E154" t="str">
            <v>HILLSVILLE ELEM</v>
          </cell>
          <cell r="F154">
            <v>13541</v>
          </cell>
        </row>
        <row r="155">
          <cell r="A155" t="str">
            <v>0181180</v>
          </cell>
          <cell r="B155">
            <v>18</v>
          </cell>
          <cell r="C155" t="str">
            <v>Carroll County Public Schools</v>
          </cell>
          <cell r="D155">
            <v>1180</v>
          </cell>
          <cell r="E155" t="str">
            <v>FANCY GAP ELEM</v>
          </cell>
          <cell r="F155">
            <v>4593</v>
          </cell>
        </row>
        <row r="156">
          <cell r="A156" t="str">
            <v>0181210</v>
          </cell>
          <cell r="B156">
            <v>18</v>
          </cell>
          <cell r="C156" t="str">
            <v>Carroll County Public Schools</v>
          </cell>
          <cell r="D156">
            <v>1210</v>
          </cell>
          <cell r="E156" t="str">
            <v>GLADEVILLE ELEM</v>
          </cell>
          <cell r="F156">
            <v>9297</v>
          </cell>
        </row>
        <row r="157">
          <cell r="A157" t="str">
            <v>0181230</v>
          </cell>
          <cell r="B157">
            <v>18</v>
          </cell>
          <cell r="C157" t="str">
            <v>Carroll County Public Schools</v>
          </cell>
          <cell r="D157">
            <v>1230</v>
          </cell>
          <cell r="E157" t="str">
            <v>CARROLL COUNTY HIGH</v>
          </cell>
          <cell r="F157">
            <v>5211</v>
          </cell>
        </row>
        <row r="158">
          <cell r="A158" t="str">
            <v>0190100</v>
          </cell>
          <cell r="B158">
            <v>19</v>
          </cell>
          <cell r="C158" t="str">
            <v>Charles City County Public Schools</v>
          </cell>
          <cell r="D158">
            <v>100</v>
          </cell>
          <cell r="E158" t="str">
            <v>CHARLES CITY CO HIGH</v>
          </cell>
          <cell r="F158">
            <v>7714</v>
          </cell>
        </row>
        <row r="159">
          <cell r="A159" t="str">
            <v>0200100</v>
          </cell>
          <cell r="B159">
            <v>20</v>
          </cell>
          <cell r="C159" t="str">
            <v>Charlotte County Public Schools</v>
          </cell>
          <cell r="D159">
            <v>100</v>
          </cell>
          <cell r="E159" t="str">
            <v>EUREKA ELEM</v>
          </cell>
          <cell r="F159">
            <v>5406</v>
          </cell>
        </row>
        <row r="160">
          <cell r="A160" t="str">
            <v>0200210</v>
          </cell>
          <cell r="B160">
            <v>20</v>
          </cell>
          <cell r="C160" t="str">
            <v>Charlotte County Public Schools</v>
          </cell>
          <cell r="D160">
            <v>210</v>
          </cell>
          <cell r="E160" t="str">
            <v>CENTRAL MIDDLE</v>
          </cell>
          <cell r="F160">
            <v>5038</v>
          </cell>
        </row>
        <row r="161">
          <cell r="A161" t="str">
            <v>0200450</v>
          </cell>
          <cell r="B161">
            <v>20</v>
          </cell>
          <cell r="C161" t="str">
            <v>Charlotte County Public Schools</v>
          </cell>
          <cell r="D161">
            <v>450</v>
          </cell>
          <cell r="E161" t="str">
            <v>PHENIX ELEM</v>
          </cell>
          <cell r="F161">
            <v>4333</v>
          </cell>
        </row>
        <row r="162">
          <cell r="A162" t="str">
            <v>0200460</v>
          </cell>
          <cell r="B162">
            <v>20</v>
          </cell>
          <cell r="C162" t="str">
            <v>Charlotte County Public Schools</v>
          </cell>
          <cell r="D162">
            <v>460</v>
          </cell>
          <cell r="E162" t="str">
            <v>RANDOLPH-HENRY HIGH</v>
          </cell>
          <cell r="F162">
            <v>5537</v>
          </cell>
        </row>
        <row r="163">
          <cell r="A163" t="str">
            <v>0200470</v>
          </cell>
          <cell r="B163">
            <v>20</v>
          </cell>
          <cell r="C163" t="str">
            <v>Charlotte County Public Schools</v>
          </cell>
          <cell r="D163">
            <v>470</v>
          </cell>
          <cell r="E163" t="str">
            <v>BACON DISTRICT ELEM</v>
          </cell>
          <cell r="F163">
            <v>3056</v>
          </cell>
        </row>
        <row r="164">
          <cell r="A164" t="str">
            <v>0210010</v>
          </cell>
          <cell r="B164">
            <v>21</v>
          </cell>
          <cell r="C164" t="str">
            <v>Chesterfield County Public Schools</v>
          </cell>
          <cell r="D164">
            <v>10</v>
          </cell>
          <cell r="E164" t="str">
            <v>LLOYD C BIRD HIGH</v>
          </cell>
          <cell r="F164">
            <v>8963</v>
          </cell>
        </row>
        <row r="165">
          <cell r="A165" t="str">
            <v>0210020</v>
          </cell>
          <cell r="B165">
            <v>21</v>
          </cell>
          <cell r="C165" t="str">
            <v>Chesterfield County Public Schools</v>
          </cell>
          <cell r="D165">
            <v>20</v>
          </cell>
          <cell r="E165" t="str">
            <v>BON AIR ELEM</v>
          </cell>
          <cell r="F165">
            <v>2051</v>
          </cell>
        </row>
        <row r="166">
          <cell r="A166" t="str">
            <v>0210030</v>
          </cell>
          <cell r="B166">
            <v>21</v>
          </cell>
          <cell r="C166" t="str">
            <v>Chesterfield County Public Schools</v>
          </cell>
          <cell r="D166">
            <v>30</v>
          </cell>
          <cell r="E166" t="str">
            <v>CARVER COLLEGE AND CAREER ACADEMY</v>
          </cell>
          <cell r="F166">
            <v>2457</v>
          </cell>
        </row>
        <row r="167">
          <cell r="A167" t="str">
            <v>0210040</v>
          </cell>
          <cell r="B167">
            <v>21</v>
          </cell>
          <cell r="C167" t="str">
            <v>Chesterfield County Public Schools</v>
          </cell>
          <cell r="D167">
            <v>40</v>
          </cell>
          <cell r="E167" t="str">
            <v>MIDLOTHIAN MIDDLE</v>
          </cell>
          <cell r="F167">
            <v>1950</v>
          </cell>
        </row>
        <row r="168">
          <cell r="A168" t="str">
            <v>0210050</v>
          </cell>
          <cell r="B168">
            <v>21</v>
          </cell>
          <cell r="C168" t="str">
            <v>Chesterfield County Public Schools</v>
          </cell>
          <cell r="D168">
            <v>50</v>
          </cell>
          <cell r="E168" t="str">
            <v>C C WELLS ELEM</v>
          </cell>
          <cell r="F168">
            <v>4524</v>
          </cell>
        </row>
        <row r="169">
          <cell r="A169" t="str">
            <v>0210060</v>
          </cell>
          <cell r="B169">
            <v>21</v>
          </cell>
          <cell r="C169" t="str">
            <v>Chesterfield County Public Schools</v>
          </cell>
          <cell r="D169">
            <v>60</v>
          </cell>
          <cell r="E169" t="str">
            <v>HOPKINS ROAD ELEM</v>
          </cell>
          <cell r="F169">
            <v>9975</v>
          </cell>
        </row>
        <row r="170">
          <cell r="A170" t="str">
            <v>0210070</v>
          </cell>
          <cell r="B170">
            <v>21</v>
          </cell>
          <cell r="C170" t="str">
            <v>Chesterfield County Public Schools</v>
          </cell>
          <cell r="D170">
            <v>70</v>
          </cell>
          <cell r="E170" t="str">
            <v>GREENFIELD ELEM</v>
          </cell>
          <cell r="F170">
            <v>3271</v>
          </cell>
        </row>
        <row r="171">
          <cell r="A171" t="str">
            <v>0210089</v>
          </cell>
          <cell r="B171">
            <v>21</v>
          </cell>
          <cell r="C171" t="str">
            <v>Chesterfield County Public Schools</v>
          </cell>
          <cell r="D171">
            <v>89</v>
          </cell>
          <cell r="E171" t="str">
            <v>CHESTERFIELD CAREER &amp; TECHNICAL CENTER AT HULL</v>
          </cell>
          <cell r="F171">
            <v>4394</v>
          </cell>
        </row>
        <row r="172">
          <cell r="A172" t="str">
            <v>0210090</v>
          </cell>
          <cell r="B172">
            <v>21</v>
          </cell>
          <cell r="C172" t="str">
            <v>Chesterfield County Public Schools</v>
          </cell>
          <cell r="D172">
            <v>90</v>
          </cell>
          <cell r="E172" t="str">
            <v>OLD HUNDRED ELEMENTARY</v>
          </cell>
          <cell r="F172">
            <v>1722</v>
          </cell>
        </row>
        <row r="173">
          <cell r="A173" t="str">
            <v>0210110</v>
          </cell>
          <cell r="B173">
            <v>21</v>
          </cell>
          <cell r="C173" t="str">
            <v>Chesterfield County Public Schools</v>
          </cell>
          <cell r="D173">
            <v>110</v>
          </cell>
          <cell r="E173" t="str">
            <v>MATOACA MIDDLE</v>
          </cell>
          <cell r="F173">
            <v>6024</v>
          </cell>
        </row>
        <row r="174">
          <cell r="A174" t="str">
            <v>0210130</v>
          </cell>
          <cell r="B174">
            <v>21</v>
          </cell>
          <cell r="C174" t="str">
            <v>Chesterfield County Public Schools</v>
          </cell>
          <cell r="D174">
            <v>130</v>
          </cell>
          <cell r="E174" t="str">
            <v>BEULAH ELEM</v>
          </cell>
          <cell r="F174">
            <v>4894</v>
          </cell>
        </row>
        <row r="175">
          <cell r="A175" t="str">
            <v>0210140</v>
          </cell>
          <cell r="B175">
            <v>21</v>
          </cell>
          <cell r="C175" t="str">
            <v>Chesterfield County Public Schools</v>
          </cell>
          <cell r="D175">
            <v>140</v>
          </cell>
          <cell r="E175" t="str">
            <v>CHESTERFIELD CAREER AND TECHNICAL CENTER AT COURTHOUSE</v>
          </cell>
          <cell r="F175">
            <v>1721</v>
          </cell>
        </row>
        <row r="176">
          <cell r="A176" t="str">
            <v>0210150</v>
          </cell>
          <cell r="B176">
            <v>21</v>
          </cell>
          <cell r="C176" t="str">
            <v>Chesterfield County Public Schools</v>
          </cell>
          <cell r="D176">
            <v>150</v>
          </cell>
          <cell r="E176" t="str">
            <v>CLOVER HILL ELEM</v>
          </cell>
          <cell r="F176">
            <v>4250</v>
          </cell>
        </row>
        <row r="177">
          <cell r="A177" t="str">
            <v>0210180</v>
          </cell>
          <cell r="B177">
            <v>21</v>
          </cell>
          <cell r="C177" t="str">
            <v>Chesterfield County Public Schools</v>
          </cell>
          <cell r="D177">
            <v>180</v>
          </cell>
          <cell r="E177" t="str">
            <v>GRANGE HALL ELEM</v>
          </cell>
          <cell r="F177">
            <v>3825</v>
          </cell>
        </row>
        <row r="178">
          <cell r="A178" t="str">
            <v>0210270</v>
          </cell>
          <cell r="B178">
            <v>21</v>
          </cell>
          <cell r="C178" t="str">
            <v>Chesterfield County Public Schools</v>
          </cell>
          <cell r="D178">
            <v>270</v>
          </cell>
          <cell r="E178" t="str">
            <v>SWIFT CREEK MIDDLE</v>
          </cell>
          <cell r="F178">
            <v>3486</v>
          </cell>
        </row>
        <row r="179">
          <cell r="A179" t="str">
            <v>0210280</v>
          </cell>
          <cell r="B179">
            <v>21</v>
          </cell>
          <cell r="C179" t="str">
            <v>Chesterfield County Public Schools</v>
          </cell>
          <cell r="D179">
            <v>280</v>
          </cell>
          <cell r="E179" t="str">
            <v>MONACAN HIGH</v>
          </cell>
          <cell r="F179">
            <v>4304</v>
          </cell>
        </row>
        <row r="180">
          <cell r="A180" t="str">
            <v>0210290</v>
          </cell>
          <cell r="B180">
            <v>21</v>
          </cell>
          <cell r="C180" t="str">
            <v>Chesterfield County Public Schools</v>
          </cell>
          <cell r="D180">
            <v>290</v>
          </cell>
          <cell r="E180" t="str">
            <v>W W GORDON ELEM</v>
          </cell>
          <cell r="F180">
            <v>1841</v>
          </cell>
        </row>
        <row r="181">
          <cell r="A181" t="str">
            <v>0210300</v>
          </cell>
          <cell r="B181">
            <v>21</v>
          </cell>
          <cell r="C181" t="str">
            <v>Chesterfield County Public Schools</v>
          </cell>
          <cell r="D181">
            <v>300</v>
          </cell>
          <cell r="E181" t="str">
            <v>EVERGREEN ELEM</v>
          </cell>
          <cell r="F181">
            <v>3268</v>
          </cell>
        </row>
        <row r="182">
          <cell r="A182" t="str">
            <v>0210320</v>
          </cell>
          <cell r="B182">
            <v>21</v>
          </cell>
          <cell r="C182" t="str">
            <v>Chesterfield County Public Schools</v>
          </cell>
          <cell r="D182">
            <v>320</v>
          </cell>
          <cell r="E182" t="str">
            <v>MIDLOTHIAN HIGH</v>
          </cell>
          <cell r="F182">
            <v>3852</v>
          </cell>
        </row>
        <row r="183">
          <cell r="A183" t="str">
            <v>0210340</v>
          </cell>
          <cell r="B183">
            <v>21</v>
          </cell>
          <cell r="C183" t="str">
            <v>Chesterfield County Public Schools</v>
          </cell>
          <cell r="D183">
            <v>340</v>
          </cell>
          <cell r="E183" t="str">
            <v>SWIFT CREEK ELEM</v>
          </cell>
          <cell r="F183">
            <v>4071</v>
          </cell>
        </row>
        <row r="184">
          <cell r="A184" t="str">
            <v>0210350</v>
          </cell>
          <cell r="B184">
            <v>21</v>
          </cell>
          <cell r="C184" t="str">
            <v>Chesterfield County Public Schools</v>
          </cell>
          <cell r="D184">
            <v>350</v>
          </cell>
          <cell r="E184" t="str">
            <v>ETTRICK ELEM</v>
          </cell>
          <cell r="F184">
            <v>2768</v>
          </cell>
        </row>
        <row r="185">
          <cell r="A185" t="str">
            <v>0210360</v>
          </cell>
          <cell r="B185">
            <v>21</v>
          </cell>
          <cell r="C185" t="str">
            <v>Chesterfield County Public Schools</v>
          </cell>
          <cell r="D185">
            <v>360</v>
          </cell>
          <cell r="E185" t="str">
            <v>O B GATES ELEM</v>
          </cell>
          <cell r="F185">
            <v>2138</v>
          </cell>
        </row>
        <row r="186">
          <cell r="A186" t="str">
            <v>0210370</v>
          </cell>
          <cell r="B186">
            <v>21</v>
          </cell>
          <cell r="C186" t="str">
            <v>Chesterfield County Public Schools</v>
          </cell>
          <cell r="D186">
            <v>370</v>
          </cell>
          <cell r="E186" t="str">
            <v>MATOACA ELEM</v>
          </cell>
          <cell r="F186">
            <v>2820</v>
          </cell>
        </row>
        <row r="187">
          <cell r="A187" t="str">
            <v>0210380</v>
          </cell>
          <cell r="B187">
            <v>21</v>
          </cell>
          <cell r="C187" t="str">
            <v>Chesterfield County Public Schools</v>
          </cell>
          <cell r="D187">
            <v>380</v>
          </cell>
          <cell r="E187" t="str">
            <v>PROVIDENCE ELEM</v>
          </cell>
          <cell r="F187">
            <v>11188</v>
          </cell>
        </row>
        <row r="188">
          <cell r="A188" t="str">
            <v>0210390</v>
          </cell>
          <cell r="B188">
            <v>21</v>
          </cell>
          <cell r="C188" t="str">
            <v>Chesterfield County Public Schools</v>
          </cell>
          <cell r="D188">
            <v>390</v>
          </cell>
          <cell r="E188" t="str">
            <v>ENON ELEM</v>
          </cell>
          <cell r="F188">
            <v>7757</v>
          </cell>
        </row>
        <row r="189">
          <cell r="A189" t="str">
            <v>0210400</v>
          </cell>
          <cell r="B189">
            <v>21</v>
          </cell>
          <cell r="C189" t="str">
            <v>Chesterfield County Public Schools</v>
          </cell>
          <cell r="D189">
            <v>400</v>
          </cell>
          <cell r="E189" t="str">
            <v>JACOBS ROAD ELEM</v>
          </cell>
          <cell r="F189">
            <v>8116</v>
          </cell>
        </row>
        <row r="190">
          <cell r="A190" t="str">
            <v>0210410</v>
          </cell>
          <cell r="B190">
            <v>21</v>
          </cell>
          <cell r="C190" t="str">
            <v>Chesterfield County Public Schools</v>
          </cell>
          <cell r="D190">
            <v>410</v>
          </cell>
          <cell r="E190" t="str">
            <v>THELMA CRENSHAW ELEM</v>
          </cell>
          <cell r="F190">
            <v>17991</v>
          </cell>
        </row>
        <row r="191">
          <cell r="A191" t="str">
            <v>0210420</v>
          </cell>
          <cell r="B191">
            <v>21</v>
          </cell>
          <cell r="C191" t="str">
            <v>Chesterfield County Public Schools</v>
          </cell>
          <cell r="D191">
            <v>420</v>
          </cell>
          <cell r="E191" t="str">
            <v>CARVER MIDDLE</v>
          </cell>
          <cell r="F191">
            <v>8272</v>
          </cell>
        </row>
        <row r="192">
          <cell r="A192" t="str">
            <v>0210430</v>
          </cell>
          <cell r="B192">
            <v>21</v>
          </cell>
          <cell r="C192" t="str">
            <v>Chesterfield County Public Schools</v>
          </cell>
          <cell r="D192">
            <v>430</v>
          </cell>
          <cell r="E192" t="str">
            <v>BENSLEY ELEM</v>
          </cell>
          <cell r="F192">
            <v>8244</v>
          </cell>
        </row>
        <row r="193">
          <cell r="A193" t="str">
            <v>0210440</v>
          </cell>
          <cell r="B193">
            <v>21</v>
          </cell>
          <cell r="C193" t="str">
            <v>Chesterfield County Public Schools</v>
          </cell>
          <cell r="D193">
            <v>440</v>
          </cell>
          <cell r="E193" t="str">
            <v>WOOLRIDGE ELEM</v>
          </cell>
          <cell r="F193">
            <v>2013</v>
          </cell>
        </row>
        <row r="194">
          <cell r="A194" t="str">
            <v>0210460</v>
          </cell>
          <cell r="B194">
            <v>21</v>
          </cell>
          <cell r="C194" t="str">
            <v>Chesterfield County Public Schools</v>
          </cell>
          <cell r="D194">
            <v>460</v>
          </cell>
          <cell r="E194" t="str">
            <v>HARROWGATE ELEM</v>
          </cell>
          <cell r="F194">
            <v>3612</v>
          </cell>
        </row>
        <row r="195">
          <cell r="A195" t="str">
            <v>0210480</v>
          </cell>
          <cell r="B195">
            <v>21</v>
          </cell>
          <cell r="C195" t="str">
            <v>Chesterfield County Public Schools</v>
          </cell>
          <cell r="D195">
            <v>480</v>
          </cell>
          <cell r="E195" t="str">
            <v>ECOFF ELEM</v>
          </cell>
          <cell r="F195">
            <v>3259</v>
          </cell>
        </row>
        <row r="196">
          <cell r="A196" t="str">
            <v>0210492</v>
          </cell>
          <cell r="B196">
            <v>21</v>
          </cell>
          <cell r="C196" t="str">
            <v>Chesterfield County Public Schools</v>
          </cell>
          <cell r="D196">
            <v>492</v>
          </cell>
          <cell r="E196" t="str">
            <v>C E CURTIS ELEM</v>
          </cell>
          <cell r="F196">
            <v>3489</v>
          </cell>
        </row>
        <row r="197">
          <cell r="A197" t="str">
            <v>0210500</v>
          </cell>
          <cell r="B197">
            <v>21</v>
          </cell>
          <cell r="C197" t="str">
            <v>Chesterfield County Public Schools</v>
          </cell>
          <cell r="D197">
            <v>500</v>
          </cell>
          <cell r="E197" t="str">
            <v>J G HENING ELEM</v>
          </cell>
          <cell r="F197">
            <v>6973</v>
          </cell>
        </row>
        <row r="198">
          <cell r="A198" t="str">
            <v>0210510</v>
          </cell>
          <cell r="B198">
            <v>21</v>
          </cell>
          <cell r="C198" t="str">
            <v>Chesterfield County Public Schools</v>
          </cell>
          <cell r="D198">
            <v>510</v>
          </cell>
          <cell r="E198" t="str">
            <v>BETTIE WEAVER ELEM</v>
          </cell>
          <cell r="F198">
            <v>993</v>
          </cell>
        </row>
        <row r="199">
          <cell r="A199" t="str">
            <v>0210530</v>
          </cell>
          <cell r="B199">
            <v>21</v>
          </cell>
          <cell r="C199" t="str">
            <v>Chesterfield County Public Schools</v>
          </cell>
          <cell r="D199">
            <v>530</v>
          </cell>
          <cell r="E199" t="str">
            <v>MATOACA HIGH</v>
          </cell>
          <cell r="F199">
            <v>3981</v>
          </cell>
        </row>
        <row r="200">
          <cell r="A200" t="str">
            <v>0210550</v>
          </cell>
          <cell r="B200">
            <v>21</v>
          </cell>
          <cell r="C200" t="str">
            <v>Chesterfield County Public Schools</v>
          </cell>
          <cell r="D200">
            <v>550</v>
          </cell>
          <cell r="E200" t="str">
            <v>J A CHALKLEY ELEM</v>
          </cell>
          <cell r="F200">
            <v>7435</v>
          </cell>
        </row>
        <row r="201">
          <cell r="A201" t="str">
            <v>0210560</v>
          </cell>
          <cell r="B201">
            <v>21</v>
          </cell>
          <cell r="C201" t="str">
            <v>Chesterfield County Public Schools</v>
          </cell>
          <cell r="D201">
            <v>560</v>
          </cell>
          <cell r="E201" t="str">
            <v>CRESTWOOD ELEM</v>
          </cell>
          <cell r="F201">
            <v>6815</v>
          </cell>
        </row>
        <row r="202">
          <cell r="A202" t="str">
            <v>0210580</v>
          </cell>
          <cell r="B202">
            <v>21</v>
          </cell>
          <cell r="C202" t="str">
            <v>Chesterfield County Public Schools</v>
          </cell>
          <cell r="D202">
            <v>580</v>
          </cell>
          <cell r="E202" t="str">
            <v>MEADOWBROOK HIGH</v>
          </cell>
          <cell r="F202">
            <v>8511</v>
          </cell>
        </row>
        <row r="203">
          <cell r="A203" t="str">
            <v>0210590</v>
          </cell>
          <cell r="B203">
            <v>21</v>
          </cell>
          <cell r="C203" t="str">
            <v>Chesterfield County Public Schools</v>
          </cell>
          <cell r="D203">
            <v>590</v>
          </cell>
          <cell r="E203" t="str">
            <v>FALLING CREEK ELEM</v>
          </cell>
          <cell r="F203">
            <v>5794</v>
          </cell>
        </row>
        <row r="204">
          <cell r="A204" t="str">
            <v>0210600</v>
          </cell>
          <cell r="B204">
            <v>21</v>
          </cell>
          <cell r="C204" t="str">
            <v>Chesterfield County Public Schools</v>
          </cell>
          <cell r="D204">
            <v>600</v>
          </cell>
          <cell r="E204" t="str">
            <v>MANCHESTER MIDDLE</v>
          </cell>
          <cell r="F204">
            <v>4521</v>
          </cell>
        </row>
        <row r="205">
          <cell r="A205" t="str">
            <v>0210610</v>
          </cell>
          <cell r="B205">
            <v>21</v>
          </cell>
          <cell r="C205" t="str">
            <v>Chesterfield County Public Schools</v>
          </cell>
          <cell r="D205">
            <v>610</v>
          </cell>
          <cell r="E205" t="str">
            <v>THOMAS DALE HIGH</v>
          </cell>
          <cell r="F205">
            <v>14320</v>
          </cell>
        </row>
        <row r="206">
          <cell r="A206" t="str">
            <v>0210620</v>
          </cell>
          <cell r="B206">
            <v>21</v>
          </cell>
          <cell r="C206" t="str">
            <v>Chesterfield County Public Schools</v>
          </cell>
          <cell r="D206">
            <v>620</v>
          </cell>
          <cell r="E206" t="str">
            <v>A M DAVIS ELEM</v>
          </cell>
          <cell r="F206">
            <v>10524</v>
          </cell>
        </row>
        <row r="207">
          <cell r="A207" t="str">
            <v>0210631</v>
          </cell>
          <cell r="B207">
            <v>21</v>
          </cell>
          <cell r="C207" t="str">
            <v>Chesterfield County Public Schools</v>
          </cell>
          <cell r="D207">
            <v>631</v>
          </cell>
          <cell r="E207" t="str">
            <v>BAILEY BRIDGE MIDDLE</v>
          </cell>
          <cell r="F207">
            <v>1161</v>
          </cell>
        </row>
        <row r="208">
          <cell r="A208" t="str">
            <v>0210632</v>
          </cell>
          <cell r="B208">
            <v>21</v>
          </cell>
          <cell r="C208" t="str">
            <v>Chesterfield County Public Schools</v>
          </cell>
          <cell r="D208">
            <v>632</v>
          </cell>
          <cell r="E208" t="str">
            <v>MANCHESTER HIGH</v>
          </cell>
          <cell r="F208">
            <v>1962</v>
          </cell>
        </row>
        <row r="209">
          <cell r="A209" t="str">
            <v>0210650</v>
          </cell>
          <cell r="B209">
            <v>21</v>
          </cell>
          <cell r="C209" t="str">
            <v>Chesterfield County Public Schools</v>
          </cell>
          <cell r="D209">
            <v>650</v>
          </cell>
          <cell r="E209" t="str">
            <v>J B WATKINS ELEM</v>
          </cell>
          <cell r="F209">
            <v>2490</v>
          </cell>
        </row>
        <row r="210">
          <cell r="A210" t="str">
            <v>0210660</v>
          </cell>
          <cell r="B210">
            <v>21</v>
          </cell>
          <cell r="C210" t="str">
            <v>Chesterfield County Public Schools</v>
          </cell>
          <cell r="D210">
            <v>660</v>
          </cell>
          <cell r="E210" t="str">
            <v>BELLWOOD ELEM</v>
          </cell>
          <cell r="F210">
            <v>8918</v>
          </cell>
        </row>
        <row r="211">
          <cell r="A211" t="str">
            <v>0210670</v>
          </cell>
          <cell r="B211">
            <v>21</v>
          </cell>
          <cell r="C211" t="str">
            <v>Chesterfield County Public Schools</v>
          </cell>
          <cell r="D211">
            <v>670</v>
          </cell>
          <cell r="E211" t="str">
            <v>FALLING CREEK MIDDLE</v>
          </cell>
          <cell r="F211">
            <v>6718</v>
          </cell>
        </row>
        <row r="212">
          <cell r="A212" t="str">
            <v>0210690</v>
          </cell>
          <cell r="B212">
            <v>21</v>
          </cell>
          <cell r="C212" t="str">
            <v>Chesterfield County Public Schools</v>
          </cell>
          <cell r="D212">
            <v>690</v>
          </cell>
          <cell r="E212" t="str">
            <v>PROVIDENCE MIDDLE</v>
          </cell>
          <cell r="F212">
            <v>12450</v>
          </cell>
        </row>
        <row r="213">
          <cell r="A213" t="str">
            <v>0210700</v>
          </cell>
          <cell r="B213">
            <v>21</v>
          </cell>
          <cell r="C213" t="str">
            <v>Chesterfield County Public Schools</v>
          </cell>
          <cell r="D213">
            <v>700</v>
          </cell>
          <cell r="E213" t="str">
            <v>REAMS ROAD ELEM</v>
          </cell>
          <cell r="F213">
            <v>1046</v>
          </cell>
        </row>
        <row r="214">
          <cell r="A214" t="str">
            <v>0210720</v>
          </cell>
          <cell r="B214">
            <v>21</v>
          </cell>
          <cell r="C214" t="str">
            <v>Chesterfield County Public Schools</v>
          </cell>
          <cell r="D214">
            <v>720</v>
          </cell>
          <cell r="E214" t="str">
            <v>SALEM CHURCH ELEM</v>
          </cell>
          <cell r="F214">
            <v>3240</v>
          </cell>
        </row>
        <row r="215">
          <cell r="A215" t="str">
            <v>0210722</v>
          </cell>
          <cell r="B215">
            <v>21</v>
          </cell>
          <cell r="C215" t="str">
            <v>Chesterfield County Public Schools</v>
          </cell>
          <cell r="D215">
            <v>722</v>
          </cell>
          <cell r="E215" t="str">
            <v>SALEM CHURCH MIDDLE</v>
          </cell>
          <cell r="F215">
            <v>4016</v>
          </cell>
        </row>
        <row r="216">
          <cell r="A216" t="str">
            <v>0210730</v>
          </cell>
          <cell r="B216">
            <v>21</v>
          </cell>
          <cell r="C216" t="str">
            <v>Chesterfield County Public Schools</v>
          </cell>
          <cell r="D216">
            <v>730</v>
          </cell>
          <cell r="E216" t="str">
            <v>ROBIOUS ELEM</v>
          </cell>
          <cell r="F216">
            <v>1687</v>
          </cell>
        </row>
        <row r="217">
          <cell r="A217" t="str">
            <v>0210740</v>
          </cell>
          <cell r="B217">
            <v>21</v>
          </cell>
          <cell r="C217" t="str">
            <v>Chesterfield County Public Schools</v>
          </cell>
          <cell r="D217">
            <v>740</v>
          </cell>
          <cell r="E217" t="str">
            <v>CLOVER HILL HIGH</v>
          </cell>
          <cell r="F217">
            <v>2099</v>
          </cell>
        </row>
        <row r="218">
          <cell r="A218" t="str">
            <v>0210760</v>
          </cell>
          <cell r="B218">
            <v>21</v>
          </cell>
          <cell r="C218" t="str">
            <v>Chesterfield County Public Schools</v>
          </cell>
          <cell r="D218">
            <v>760</v>
          </cell>
          <cell r="E218" t="str">
            <v>ROBIOUS MIDDLE</v>
          </cell>
          <cell r="F218">
            <v>966</v>
          </cell>
        </row>
        <row r="219">
          <cell r="A219" t="str">
            <v>0210770</v>
          </cell>
          <cell r="B219">
            <v>21</v>
          </cell>
          <cell r="C219" t="str">
            <v>Chesterfield County Public Schools</v>
          </cell>
          <cell r="D219">
            <v>770</v>
          </cell>
          <cell r="E219" t="str">
            <v>JAMES RIVER HIGH</v>
          </cell>
          <cell r="F219">
            <v>1370</v>
          </cell>
        </row>
        <row r="220">
          <cell r="A220" t="str">
            <v>0210780</v>
          </cell>
          <cell r="B220">
            <v>21</v>
          </cell>
          <cell r="C220" t="str">
            <v>Chesterfield County Public Schools</v>
          </cell>
          <cell r="D220">
            <v>780</v>
          </cell>
          <cell r="E220" t="str">
            <v>MARGUERITE F CHRISTIAN ELEM</v>
          </cell>
          <cell r="F220">
            <v>8106</v>
          </cell>
        </row>
        <row r="221">
          <cell r="A221" t="str">
            <v>0210800</v>
          </cell>
          <cell r="B221">
            <v>21</v>
          </cell>
          <cell r="C221" t="str">
            <v>Chesterfield County Public Schools</v>
          </cell>
          <cell r="D221">
            <v>800</v>
          </cell>
          <cell r="E221" t="str">
            <v>SPRING RUN ELEM</v>
          </cell>
          <cell r="F221">
            <v>2975</v>
          </cell>
        </row>
        <row r="222">
          <cell r="A222" t="str">
            <v>0210840</v>
          </cell>
          <cell r="B222">
            <v>21</v>
          </cell>
          <cell r="C222" t="str">
            <v>Chesterfield County Public Schools</v>
          </cell>
          <cell r="D222">
            <v>840</v>
          </cell>
          <cell r="E222" t="str">
            <v>COSBY HIGH</v>
          </cell>
          <cell r="F222">
            <v>8771</v>
          </cell>
        </row>
        <row r="223">
          <cell r="A223" t="str">
            <v>0210850</v>
          </cell>
          <cell r="B223">
            <v>21</v>
          </cell>
          <cell r="C223" t="str">
            <v>Chesterfield County Public Schools</v>
          </cell>
          <cell r="D223">
            <v>850</v>
          </cell>
          <cell r="E223" t="str">
            <v>ELIZABETH SCOTT ELEM</v>
          </cell>
          <cell r="F223">
            <v>6237</v>
          </cell>
        </row>
        <row r="224">
          <cell r="A224" t="str">
            <v>0210860</v>
          </cell>
          <cell r="B224">
            <v>21</v>
          </cell>
          <cell r="C224" t="str">
            <v>Chesterfield County Public Schools</v>
          </cell>
          <cell r="D224">
            <v>860</v>
          </cell>
          <cell r="E224" t="str">
            <v>WINTERPOCK ELEM</v>
          </cell>
          <cell r="F224">
            <v>4606</v>
          </cell>
        </row>
        <row r="225">
          <cell r="A225" t="str">
            <v>0210861</v>
          </cell>
          <cell r="B225">
            <v>21</v>
          </cell>
          <cell r="C225" t="str">
            <v>Chesterfield County Public Schools</v>
          </cell>
          <cell r="D225">
            <v>861</v>
          </cell>
          <cell r="E225" t="str">
            <v>ALBERTA SMITH ELEM</v>
          </cell>
          <cell r="F225">
            <v>2406</v>
          </cell>
        </row>
        <row r="226">
          <cell r="A226" t="str">
            <v>0210870</v>
          </cell>
          <cell r="B226">
            <v>21</v>
          </cell>
          <cell r="C226" t="str">
            <v>Chesterfield County Public Schools</v>
          </cell>
          <cell r="D226">
            <v>870</v>
          </cell>
          <cell r="E226" t="str">
            <v>ELIZABETH DAVIS MIDDLE</v>
          </cell>
          <cell r="F226">
            <v>4113</v>
          </cell>
        </row>
        <row r="227">
          <cell r="A227" t="str">
            <v>0210880</v>
          </cell>
          <cell r="B227">
            <v>21</v>
          </cell>
          <cell r="C227" t="str">
            <v>Chesterfield County Public Schools</v>
          </cell>
          <cell r="D227">
            <v>880</v>
          </cell>
          <cell r="E227" t="str">
            <v>TOMAHAWK CREEK MIDDLE</v>
          </cell>
          <cell r="F227">
            <v>3275</v>
          </cell>
        </row>
        <row r="228">
          <cell r="A228" t="str">
            <v>0220010</v>
          </cell>
          <cell r="B228">
            <v>22</v>
          </cell>
          <cell r="C228" t="str">
            <v>Clarke County Public Schools</v>
          </cell>
          <cell r="D228">
            <v>10</v>
          </cell>
          <cell r="E228" t="str">
            <v>CLARKE COUNTY HIGH</v>
          </cell>
          <cell r="F228">
            <v>32246</v>
          </cell>
        </row>
        <row r="229">
          <cell r="A229" t="str">
            <v>0220250</v>
          </cell>
          <cell r="B229">
            <v>22</v>
          </cell>
          <cell r="C229" t="str">
            <v>Clarke County Public Schools</v>
          </cell>
          <cell r="D229">
            <v>250</v>
          </cell>
          <cell r="E229" t="str">
            <v>BOYCE ELEM</v>
          </cell>
          <cell r="F229">
            <v>1764</v>
          </cell>
        </row>
        <row r="230">
          <cell r="A230" t="str">
            <v>0220290</v>
          </cell>
          <cell r="B230">
            <v>22</v>
          </cell>
          <cell r="C230" t="str">
            <v>Clarke County Public Schools</v>
          </cell>
          <cell r="D230">
            <v>290</v>
          </cell>
          <cell r="E230" t="str">
            <v>D G COOLEY ELEM</v>
          </cell>
          <cell r="F230">
            <v>2772</v>
          </cell>
        </row>
        <row r="231">
          <cell r="A231" t="str">
            <v>0230010</v>
          </cell>
          <cell r="B231">
            <v>23</v>
          </cell>
          <cell r="C231" t="str">
            <v>Craig County Public Schools</v>
          </cell>
          <cell r="D231">
            <v>10</v>
          </cell>
          <cell r="E231" t="str">
            <v>MCCLEARY ELEM</v>
          </cell>
          <cell r="F231">
            <v>6554</v>
          </cell>
        </row>
        <row r="232">
          <cell r="A232" t="str">
            <v>0250140</v>
          </cell>
          <cell r="B232">
            <v>25</v>
          </cell>
          <cell r="C232" t="str">
            <v>Cumberland County Public Schools</v>
          </cell>
          <cell r="D232">
            <v>140</v>
          </cell>
          <cell r="E232" t="str">
            <v>CUMBERLAND ELEM</v>
          </cell>
          <cell r="F232">
            <v>1749</v>
          </cell>
        </row>
        <row r="233">
          <cell r="A233" t="str">
            <v>0250151</v>
          </cell>
          <cell r="B233">
            <v>25</v>
          </cell>
          <cell r="C233" t="str">
            <v>Cumberland County Public Schools</v>
          </cell>
          <cell r="D233">
            <v>151</v>
          </cell>
          <cell r="E233" t="str">
            <v>CUMBERLAND HIGH</v>
          </cell>
          <cell r="F233">
            <v>18544</v>
          </cell>
        </row>
        <row r="234">
          <cell r="A234" t="str">
            <v>0260020</v>
          </cell>
          <cell r="B234">
            <v>26</v>
          </cell>
          <cell r="C234" t="str">
            <v>Dickenson County Public Schools</v>
          </cell>
          <cell r="D234">
            <v>20</v>
          </cell>
          <cell r="E234" t="str">
            <v>CLINTWOOD ELEM</v>
          </cell>
          <cell r="F234">
            <v>15589</v>
          </cell>
        </row>
        <row r="235">
          <cell r="A235" t="str">
            <v>0260280</v>
          </cell>
          <cell r="B235">
            <v>26</v>
          </cell>
          <cell r="C235" t="str">
            <v>Dickenson County Public Schools</v>
          </cell>
          <cell r="D235">
            <v>280</v>
          </cell>
          <cell r="E235" t="str">
            <v>RIDGEVIEW MIDDLE</v>
          </cell>
          <cell r="F235">
            <v>25442</v>
          </cell>
        </row>
        <row r="236">
          <cell r="A236" t="str">
            <v>0260530</v>
          </cell>
          <cell r="B236">
            <v>26</v>
          </cell>
          <cell r="C236" t="str">
            <v>Dickenson County Public Schools</v>
          </cell>
          <cell r="D236">
            <v>530</v>
          </cell>
          <cell r="E236" t="str">
            <v>ERVINTON ELEM</v>
          </cell>
          <cell r="F236">
            <v>6867</v>
          </cell>
        </row>
        <row r="237">
          <cell r="A237" t="str">
            <v>0260860</v>
          </cell>
          <cell r="B237">
            <v>26</v>
          </cell>
          <cell r="C237" t="str">
            <v>Dickenson County Public Schools</v>
          </cell>
          <cell r="D237">
            <v>860</v>
          </cell>
          <cell r="E237" t="str">
            <v>SANDLICK ELEM</v>
          </cell>
          <cell r="F237">
            <v>15990</v>
          </cell>
        </row>
        <row r="238">
          <cell r="A238" t="str">
            <v>0270010</v>
          </cell>
          <cell r="B238">
            <v>27</v>
          </cell>
          <cell r="C238" t="str">
            <v>Dinwiddie County Public Schools</v>
          </cell>
          <cell r="D238">
            <v>10</v>
          </cell>
          <cell r="E238" t="str">
            <v>SOUTHSIDE ELEM</v>
          </cell>
          <cell r="F238">
            <v>5916</v>
          </cell>
        </row>
        <row r="239">
          <cell r="A239" t="str">
            <v>0270180</v>
          </cell>
          <cell r="B239">
            <v>27</v>
          </cell>
          <cell r="C239" t="str">
            <v>Dinwiddie County Public Schools</v>
          </cell>
          <cell r="D239">
            <v>180</v>
          </cell>
          <cell r="E239" t="str">
            <v>SUNNYSIDE ELEM</v>
          </cell>
          <cell r="F239">
            <v>5884</v>
          </cell>
        </row>
        <row r="240">
          <cell r="A240" t="str">
            <v>0270250</v>
          </cell>
          <cell r="B240">
            <v>27</v>
          </cell>
          <cell r="C240" t="str">
            <v>Dinwiddie County Public Schools</v>
          </cell>
          <cell r="D240">
            <v>250</v>
          </cell>
          <cell r="E240" t="str">
            <v>MIDWAY ELEM</v>
          </cell>
          <cell r="F240">
            <v>6006</v>
          </cell>
        </row>
        <row r="241">
          <cell r="A241" t="str">
            <v>0270310</v>
          </cell>
          <cell r="B241">
            <v>27</v>
          </cell>
          <cell r="C241" t="str">
            <v>Dinwiddie County Public Schools</v>
          </cell>
          <cell r="D241">
            <v>310</v>
          </cell>
          <cell r="E241" t="str">
            <v>DINWIDDIE ELEM</v>
          </cell>
          <cell r="F241">
            <v>5711</v>
          </cell>
        </row>
        <row r="242">
          <cell r="A242" t="str">
            <v>0270471</v>
          </cell>
          <cell r="B242">
            <v>27</v>
          </cell>
          <cell r="C242" t="str">
            <v>Dinwiddie County Public Schools</v>
          </cell>
          <cell r="D242">
            <v>471</v>
          </cell>
          <cell r="E242" t="str">
            <v>DINWIDDIE MIDDLE</v>
          </cell>
          <cell r="F242">
            <v>2055</v>
          </cell>
        </row>
        <row r="243">
          <cell r="A243" t="str">
            <v>0270500</v>
          </cell>
          <cell r="B243">
            <v>27</v>
          </cell>
          <cell r="C243" t="str">
            <v>Dinwiddie County Public Schools</v>
          </cell>
          <cell r="D243">
            <v>500</v>
          </cell>
          <cell r="E243" t="str">
            <v>DINWIDDIE HIGH</v>
          </cell>
          <cell r="F243">
            <v>2325</v>
          </cell>
        </row>
        <row r="244">
          <cell r="A244" t="str">
            <v>0270520</v>
          </cell>
          <cell r="B244">
            <v>27</v>
          </cell>
          <cell r="C244" t="str">
            <v>Dinwiddie County Public Schools</v>
          </cell>
          <cell r="D244">
            <v>520</v>
          </cell>
          <cell r="E244" t="str">
            <v>SUTHERLAND ELEM</v>
          </cell>
          <cell r="F244">
            <v>11646</v>
          </cell>
        </row>
        <row r="245">
          <cell r="A245" t="str">
            <v>02710005</v>
          </cell>
          <cell r="B245">
            <v>27</v>
          </cell>
          <cell r="C245" t="str">
            <v>Dinwiddie County Public Schools</v>
          </cell>
          <cell r="D245">
            <v>10005</v>
          </cell>
          <cell r="E245" t="str">
            <v>Ragsdale Community Center</v>
          </cell>
          <cell r="F245">
            <v>351</v>
          </cell>
        </row>
        <row r="246">
          <cell r="A246" t="str">
            <v>02710006</v>
          </cell>
          <cell r="B246">
            <v>27</v>
          </cell>
          <cell r="C246" t="str">
            <v>Dinwiddie County Public Schools</v>
          </cell>
          <cell r="D246">
            <v>10006</v>
          </cell>
          <cell r="E246" t="str">
            <v>Eastside Community Center</v>
          </cell>
          <cell r="F246">
            <v>420</v>
          </cell>
        </row>
        <row r="247">
          <cell r="A247" t="str">
            <v>02710007</v>
          </cell>
          <cell r="B247">
            <v>27</v>
          </cell>
          <cell r="C247" t="str">
            <v>Dinwiddie County Public Schools</v>
          </cell>
          <cell r="D247">
            <v>10007</v>
          </cell>
          <cell r="E247" t="str">
            <v>Smyrna Baptist Church</v>
          </cell>
          <cell r="F247">
            <v>486</v>
          </cell>
        </row>
        <row r="248">
          <cell r="A248" t="str">
            <v>02710008</v>
          </cell>
          <cell r="B248">
            <v>27</v>
          </cell>
          <cell r="C248" t="str">
            <v>Dinwiddie County Public Schools</v>
          </cell>
          <cell r="D248">
            <v>10008</v>
          </cell>
          <cell r="E248" t="str">
            <v>Angels at play</v>
          </cell>
          <cell r="F248">
            <v>812</v>
          </cell>
        </row>
        <row r="249">
          <cell r="A249" t="str">
            <v>02710009</v>
          </cell>
          <cell r="B249">
            <v>27</v>
          </cell>
          <cell r="C249" t="str">
            <v>Dinwiddie County Public Schools</v>
          </cell>
          <cell r="D249">
            <v>10009</v>
          </cell>
          <cell r="E249" t="str">
            <v>Greenhouse</v>
          </cell>
          <cell r="F249">
            <v>124</v>
          </cell>
        </row>
        <row r="250">
          <cell r="A250" t="str">
            <v>02710010</v>
          </cell>
          <cell r="B250">
            <v>27</v>
          </cell>
          <cell r="C250" t="str">
            <v>Dinwiddie County Public Schools</v>
          </cell>
          <cell r="D250">
            <v>10010</v>
          </cell>
          <cell r="E250" t="str">
            <v>Stepping Stone Academy</v>
          </cell>
          <cell r="F250">
            <v>32</v>
          </cell>
        </row>
        <row r="251">
          <cell r="A251" t="str">
            <v>0290020</v>
          </cell>
          <cell r="B251">
            <v>29</v>
          </cell>
          <cell r="C251" t="str">
            <v>Fairfax County Public Schools</v>
          </cell>
          <cell r="D251">
            <v>20</v>
          </cell>
          <cell r="E251" t="str">
            <v>FAIRFAX HIGH</v>
          </cell>
          <cell r="F251">
            <v>11550</v>
          </cell>
        </row>
        <row r="252">
          <cell r="A252" t="str">
            <v>0290032</v>
          </cell>
          <cell r="B252">
            <v>29</v>
          </cell>
          <cell r="C252" t="str">
            <v>Fairfax County Public Schools</v>
          </cell>
          <cell r="D252">
            <v>32</v>
          </cell>
          <cell r="E252" t="str">
            <v>HERNDON HIGH</v>
          </cell>
          <cell r="F252">
            <v>3300</v>
          </cell>
        </row>
        <row r="253">
          <cell r="A253" t="str">
            <v>0290033</v>
          </cell>
          <cell r="B253">
            <v>29</v>
          </cell>
          <cell r="C253" t="str">
            <v>Fairfax County Public Schools</v>
          </cell>
          <cell r="D253">
            <v>33</v>
          </cell>
          <cell r="E253" t="str">
            <v>HERNDON MIDDLE</v>
          </cell>
          <cell r="F253">
            <v>15312</v>
          </cell>
        </row>
        <row r="254">
          <cell r="A254" t="str">
            <v>0290070</v>
          </cell>
          <cell r="B254">
            <v>29</v>
          </cell>
          <cell r="C254" t="str">
            <v>Fairfax County Public Schools</v>
          </cell>
          <cell r="D254">
            <v>70</v>
          </cell>
          <cell r="E254" t="str">
            <v>FOREST EDGE ELEM</v>
          </cell>
          <cell r="F254">
            <v>12013</v>
          </cell>
        </row>
        <row r="255">
          <cell r="A255" t="str">
            <v>0290080</v>
          </cell>
          <cell r="B255">
            <v>29</v>
          </cell>
          <cell r="C255" t="str">
            <v>Fairfax County Public Schools</v>
          </cell>
          <cell r="D255">
            <v>80</v>
          </cell>
          <cell r="E255" t="str">
            <v>SHERMAN ELEM</v>
          </cell>
          <cell r="F255">
            <v>9</v>
          </cell>
        </row>
        <row r="256">
          <cell r="A256" t="str">
            <v>0290090</v>
          </cell>
          <cell r="B256">
            <v>29</v>
          </cell>
          <cell r="C256" t="str">
            <v>Fairfax County Public Schools</v>
          </cell>
          <cell r="D256">
            <v>90</v>
          </cell>
          <cell r="E256" t="str">
            <v>LAKE BRADDOCK SECONDARY</v>
          </cell>
          <cell r="F256">
            <v>5444</v>
          </cell>
        </row>
        <row r="257">
          <cell r="A257" t="str">
            <v>0290100</v>
          </cell>
          <cell r="B257">
            <v>29</v>
          </cell>
          <cell r="C257" t="str">
            <v>Fairfax County Public Schools</v>
          </cell>
          <cell r="D257">
            <v>100</v>
          </cell>
          <cell r="E257" t="str">
            <v>CHESTERBROOK ELEM</v>
          </cell>
          <cell r="F257">
            <v>6</v>
          </cell>
        </row>
        <row r="258">
          <cell r="A258" t="str">
            <v>0290110</v>
          </cell>
          <cell r="B258">
            <v>29</v>
          </cell>
          <cell r="C258" t="str">
            <v>Fairfax County Public Schools</v>
          </cell>
          <cell r="D258">
            <v>110</v>
          </cell>
          <cell r="E258" t="str">
            <v>LOUISE ARCHER ELEM</v>
          </cell>
          <cell r="F258">
            <v>837</v>
          </cell>
        </row>
        <row r="259">
          <cell r="A259" t="str">
            <v>0290120</v>
          </cell>
          <cell r="B259">
            <v>29</v>
          </cell>
          <cell r="C259" t="str">
            <v>Fairfax County Public Schools</v>
          </cell>
          <cell r="D259">
            <v>120</v>
          </cell>
          <cell r="E259" t="str">
            <v>VIENNA ELEM</v>
          </cell>
          <cell r="F259">
            <v>2074</v>
          </cell>
        </row>
        <row r="260">
          <cell r="A260" t="str">
            <v>0290131</v>
          </cell>
          <cell r="B260">
            <v>29</v>
          </cell>
          <cell r="C260" t="str">
            <v>Fairfax County Public Schools</v>
          </cell>
          <cell r="D260">
            <v>131</v>
          </cell>
          <cell r="E260" t="str">
            <v>CHANTILLY HIGH</v>
          </cell>
          <cell r="F260">
            <v>2518</v>
          </cell>
        </row>
        <row r="261">
          <cell r="A261" t="str">
            <v>0290140</v>
          </cell>
          <cell r="B261">
            <v>29</v>
          </cell>
          <cell r="C261" t="str">
            <v>Fairfax County Public Schools</v>
          </cell>
          <cell r="D261">
            <v>140</v>
          </cell>
          <cell r="E261" t="str">
            <v>OAKTON ELEM</v>
          </cell>
          <cell r="F261">
            <v>21</v>
          </cell>
        </row>
        <row r="262">
          <cell r="A262" t="str">
            <v>0290170</v>
          </cell>
          <cell r="B262">
            <v>29</v>
          </cell>
          <cell r="C262" t="str">
            <v>Fairfax County Public Schools</v>
          </cell>
          <cell r="D262">
            <v>170</v>
          </cell>
          <cell r="E262" t="str">
            <v>TERRA CENTRE ELEM</v>
          </cell>
          <cell r="F262">
            <v>1384</v>
          </cell>
        </row>
        <row r="263">
          <cell r="A263" t="str">
            <v>0290200</v>
          </cell>
          <cell r="B263">
            <v>29</v>
          </cell>
          <cell r="C263" t="str">
            <v>Fairfax County Public Schools</v>
          </cell>
          <cell r="D263">
            <v>200</v>
          </cell>
          <cell r="E263" t="str">
            <v>CENTREVILLE HIGH</v>
          </cell>
          <cell r="F263">
            <v>3585</v>
          </cell>
        </row>
        <row r="264">
          <cell r="A264" t="str">
            <v>0290220</v>
          </cell>
          <cell r="B264">
            <v>29</v>
          </cell>
          <cell r="C264" t="str">
            <v>Fairfax County Public Schools</v>
          </cell>
          <cell r="D264">
            <v>220</v>
          </cell>
          <cell r="E264" t="str">
            <v>DOGWOOD ELEM</v>
          </cell>
          <cell r="F264">
            <v>25668</v>
          </cell>
        </row>
        <row r="265">
          <cell r="A265" t="str">
            <v>0290250</v>
          </cell>
          <cell r="B265">
            <v>29</v>
          </cell>
          <cell r="C265" t="str">
            <v>Fairfax County Public Schools</v>
          </cell>
          <cell r="D265">
            <v>250</v>
          </cell>
          <cell r="E265" t="str">
            <v>TERRASET ELEM</v>
          </cell>
          <cell r="F265">
            <v>1808</v>
          </cell>
        </row>
        <row r="266">
          <cell r="A266" t="str">
            <v>0290260</v>
          </cell>
          <cell r="B266">
            <v>29</v>
          </cell>
          <cell r="C266" t="str">
            <v>Fairfax County Public Schools</v>
          </cell>
          <cell r="D266">
            <v>260</v>
          </cell>
          <cell r="E266" t="str">
            <v>CLEARVIEW ELEM</v>
          </cell>
          <cell r="F266">
            <v>3416</v>
          </cell>
        </row>
        <row r="267">
          <cell r="A267" t="str">
            <v>0290280</v>
          </cell>
          <cell r="B267">
            <v>29</v>
          </cell>
          <cell r="C267" t="str">
            <v>Fairfax County Public Schools</v>
          </cell>
          <cell r="D267">
            <v>280</v>
          </cell>
          <cell r="E267" t="str">
            <v>SUNRISE VALLEY ELEM</v>
          </cell>
          <cell r="F267">
            <v>1277</v>
          </cell>
        </row>
        <row r="268">
          <cell r="A268" t="str">
            <v>0290290</v>
          </cell>
          <cell r="B268">
            <v>29</v>
          </cell>
          <cell r="C268" t="str">
            <v>Fairfax County Public Schools</v>
          </cell>
          <cell r="D268">
            <v>290</v>
          </cell>
          <cell r="E268" t="str">
            <v>FAIRVIEW ELEM</v>
          </cell>
          <cell r="F268">
            <v>2568</v>
          </cell>
        </row>
        <row r="269">
          <cell r="A269" t="str">
            <v>0290300</v>
          </cell>
          <cell r="B269">
            <v>29</v>
          </cell>
          <cell r="C269" t="str">
            <v>Fairfax County Public Schools</v>
          </cell>
          <cell r="D269">
            <v>300</v>
          </cell>
          <cell r="E269" t="str">
            <v>ROCKY RUN MIDDLE</v>
          </cell>
          <cell r="F269">
            <v>6404</v>
          </cell>
        </row>
        <row r="270">
          <cell r="A270" t="str">
            <v>0290310</v>
          </cell>
          <cell r="B270">
            <v>29</v>
          </cell>
          <cell r="C270" t="str">
            <v>Fairfax County Public Schools</v>
          </cell>
          <cell r="D270">
            <v>310</v>
          </cell>
          <cell r="E270" t="str">
            <v>BURKE SCHOOL</v>
          </cell>
          <cell r="F270">
            <v>43902</v>
          </cell>
        </row>
        <row r="271">
          <cell r="A271" t="str">
            <v>0290320</v>
          </cell>
          <cell r="B271">
            <v>29</v>
          </cell>
          <cell r="C271" t="str">
            <v>Fairfax County Public Schools</v>
          </cell>
          <cell r="D271">
            <v>320</v>
          </cell>
          <cell r="E271" t="str">
            <v>FRANCONIA ELEM</v>
          </cell>
          <cell r="F271">
            <v>19</v>
          </cell>
        </row>
        <row r="272">
          <cell r="A272" t="str">
            <v>0290330</v>
          </cell>
          <cell r="B272">
            <v>29</v>
          </cell>
          <cell r="C272" t="str">
            <v>Fairfax County Public Schools</v>
          </cell>
          <cell r="D272">
            <v>330</v>
          </cell>
          <cell r="E272" t="str">
            <v>GROVETON ELEM</v>
          </cell>
          <cell r="F272">
            <v>4107</v>
          </cell>
        </row>
        <row r="273">
          <cell r="A273" t="str">
            <v>0290350</v>
          </cell>
          <cell r="B273">
            <v>29</v>
          </cell>
          <cell r="C273" t="str">
            <v>Fairfax County Public Schools</v>
          </cell>
          <cell r="D273">
            <v>350</v>
          </cell>
          <cell r="E273" t="str">
            <v>HUGHES MIDDLE</v>
          </cell>
          <cell r="F273">
            <v>8149</v>
          </cell>
        </row>
        <row r="274">
          <cell r="A274" t="str">
            <v>0290370</v>
          </cell>
          <cell r="B274">
            <v>29</v>
          </cell>
          <cell r="C274" t="str">
            <v>Fairfax County Public Schools</v>
          </cell>
          <cell r="D274">
            <v>370</v>
          </cell>
          <cell r="E274" t="str">
            <v>FORESTVILLE ELEM</v>
          </cell>
          <cell r="F274">
            <v>1587</v>
          </cell>
        </row>
        <row r="275">
          <cell r="A275" t="str">
            <v>0290380</v>
          </cell>
          <cell r="B275">
            <v>29</v>
          </cell>
          <cell r="C275" t="str">
            <v>Fairfax County Public Schools</v>
          </cell>
          <cell r="D275">
            <v>380</v>
          </cell>
          <cell r="E275" t="str">
            <v>WOODLAWN ELEM</v>
          </cell>
          <cell r="F275">
            <v>3396</v>
          </cell>
        </row>
        <row r="276">
          <cell r="A276" t="str">
            <v>0290390</v>
          </cell>
          <cell r="B276">
            <v>29</v>
          </cell>
          <cell r="C276" t="str">
            <v>Fairfax County Public Schools</v>
          </cell>
          <cell r="D276">
            <v>390</v>
          </cell>
          <cell r="E276" t="str">
            <v>FOX MILL ELEM</v>
          </cell>
          <cell r="F276">
            <v>1586</v>
          </cell>
        </row>
        <row r="277">
          <cell r="A277" t="str">
            <v>0290400</v>
          </cell>
          <cell r="B277">
            <v>29</v>
          </cell>
          <cell r="C277" t="str">
            <v>Fairfax County Public Schools</v>
          </cell>
          <cell r="D277">
            <v>400</v>
          </cell>
          <cell r="E277" t="str">
            <v>WHITE OAKS ELEM</v>
          </cell>
          <cell r="F277">
            <v>6852</v>
          </cell>
        </row>
        <row r="278">
          <cell r="A278" t="str">
            <v>0290420</v>
          </cell>
          <cell r="B278">
            <v>29</v>
          </cell>
          <cell r="C278" t="str">
            <v>Fairfax County Public Schools</v>
          </cell>
          <cell r="D278">
            <v>420</v>
          </cell>
          <cell r="E278" t="str">
            <v>MOUNT VERNON HIGH</v>
          </cell>
          <cell r="F278">
            <v>84</v>
          </cell>
        </row>
        <row r="279">
          <cell r="A279" t="str">
            <v>0290430</v>
          </cell>
          <cell r="B279">
            <v>29</v>
          </cell>
          <cell r="C279" t="str">
            <v>Fairfax County Public Schools</v>
          </cell>
          <cell r="D279">
            <v>430</v>
          </cell>
          <cell r="E279" t="str">
            <v>OAK HILL ELEM</v>
          </cell>
          <cell r="F279">
            <v>2885</v>
          </cell>
        </row>
        <row r="280">
          <cell r="A280" t="str">
            <v>0290440</v>
          </cell>
          <cell r="B280">
            <v>29</v>
          </cell>
          <cell r="C280" t="str">
            <v>Fairfax County Public Schools</v>
          </cell>
          <cell r="D280">
            <v>440</v>
          </cell>
          <cell r="E280" t="str">
            <v>FRANKLIN MIDDLE</v>
          </cell>
          <cell r="F280">
            <v>5579</v>
          </cell>
        </row>
        <row r="281">
          <cell r="A281" t="str">
            <v>0290470</v>
          </cell>
          <cell r="B281">
            <v>29</v>
          </cell>
          <cell r="C281" t="str">
            <v>Fairfax County Public Schools</v>
          </cell>
          <cell r="D281">
            <v>470</v>
          </cell>
          <cell r="E281" t="str">
            <v>NEWINGTON FOREST ELEM</v>
          </cell>
          <cell r="F281">
            <v>1</v>
          </cell>
        </row>
        <row r="282">
          <cell r="A282" t="str">
            <v>0290480</v>
          </cell>
          <cell r="B282">
            <v>29</v>
          </cell>
          <cell r="C282" t="str">
            <v>Fairfax County Public Schools</v>
          </cell>
          <cell r="D282">
            <v>480</v>
          </cell>
          <cell r="E282" t="str">
            <v>CHERRY RUN ELEM</v>
          </cell>
          <cell r="F282">
            <v>4031</v>
          </cell>
        </row>
        <row r="283">
          <cell r="A283" t="str">
            <v>0290490</v>
          </cell>
          <cell r="B283">
            <v>29</v>
          </cell>
          <cell r="C283" t="str">
            <v>Fairfax County Public Schools</v>
          </cell>
          <cell r="D283">
            <v>490</v>
          </cell>
          <cell r="E283" t="str">
            <v>FREEDOM HILL ELEM</v>
          </cell>
          <cell r="F283">
            <v>1799</v>
          </cell>
        </row>
        <row r="284">
          <cell r="A284" t="str">
            <v>0290510</v>
          </cell>
          <cell r="B284">
            <v>29</v>
          </cell>
          <cell r="C284" t="str">
            <v>Fairfax County Public Schools</v>
          </cell>
          <cell r="D284">
            <v>510</v>
          </cell>
          <cell r="E284" t="str">
            <v>MOUNT EAGLE ELEM</v>
          </cell>
          <cell r="F284">
            <v>10797</v>
          </cell>
        </row>
        <row r="285">
          <cell r="A285" t="str">
            <v>0290520</v>
          </cell>
          <cell r="B285">
            <v>29</v>
          </cell>
          <cell r="C285" t="str">
            <v>Fairfax County Public Schools</v>
          </cell>
          <cell r="D285">
            <v>520</v>
          </cell>
          <cell r="E285" t="str">
            <v>WEYANOKE ELEM</v>
          </cell>
          <cell r="F285">
            <v>15372</v>
          </cell>
        </row>
        <row r="286">
          <cell r="A286" t="str">
            <v>0290530</v>
          </cell>
          <cell r="B286">
            <v>29</v>
          </cell>
          <cell r="C286" t="str">
            <v>Fairfax County Public Schools</v>
          </cell>
          <cell r="D286">
            <v>530</v>
          </cell>
          <cell r="E286" t="str">
            <v>GRAHAM ROAD ELEM</v>
          </cell>
          <cell r="F286">
            <v>2215</v>
          </cell>
        </row>
        <row r="287">
          <cell r="A287" t="str">
            <v>0290550</v>
          </cell>
          <cell r="B287">
            <v>29</v>
          </cell>
          <cell r="C287" t="str">
            <v>Fairfax County Public Schools</v>
          </cell>
          <cell r="D287">
            <v>550</v>
          </cell>
          <cell r="E287" t="str">
            <v>BAILEY'S ELEM</v>
          </cell>
          <cell r="F287">
            <v>21770</v>
          </cell>
        </row>
        <row r="288">
          <cell r="A288" t="str">
            <v>0290560</v>
          </cell>
          <cell r="B288">
            <v>29</v>
          </cell>
          <cell r="C288" t="str">
            <v>Fairfax County Public Schools</v>
          </cell>
          <cell r="D288">
            <v>560</v>
          </cell>
          <cell r="E288" t="str">
            <v>BELLE VIEW ELEM</v>
          </cell>
          <cell r="F288">
            <v>5608</v>
          </cell>
        </row>
        <row r="289">
          <cell r="A289" t="str">
            <v>0290580</v>
          </cell>
          <cell r="B289">
            <v>29</v>
          </cell>
          <cell r="C289" t="str">
            <v>Fairfax County Public Schools</v>
          </cell>
          <cell r="D289">
            <v>580</v>
          </cell>
          <cell r="E289" t="str">
            <v>WESTLAWN ELEM</v>
          </cell>
          <cell r="F289">
            <v>5285</v>
          </cell>
        </row>
        <row r="290">
          <cell r="A290" t="str">
            <v>0290590</v>
          </cell>
          <cell r="B290">
            <v>29</v>
          </cell>
          <cell r="C290" t="str">
            <v>Fairfax County Public Schools</v>
          </cell>
          <cell r="D290">
            <v>590</v>
          </cell>
          <cell r="E290" t="str">
            <v>WOODLEY HILLS ELEM</v>
          </cell>
          <cell r="F290">
            <v>6800</v>
          </cell>
        </row>
        <row r="291">
          <cell r="A291" t="str">
            <v>0290620</v>
          </cell>
          <cell r="B291">
            <v>29</v>
          </cell>
          <cell r="C291" t="str">
            <v>Fairfax County Public Schools</v>
          </cell>
          <cell r="D291">
            <v>620</v>
          </cell>
          <cell r="E291" t="str">
            <v>CAMERON ELEM</v>
          </cell>
          <cell r="F291">
            <v>6687</v>
          </cell>
        </row>
        <row r="292">
          <cell r="A292" t="str">
            <v>0290630</v>
          </cell>
          <cell r="B292">
            <v>29</v>
          </cell>
          <cell r="C292" t="str">
            <v>Fairfax County Public Schools</v>
          </cell>
          <cell r="D292">
            <v>630</v>
          </cell>
          <cell r="E292" t="str">
            <v>GARFIELD ELEM</v>
          </cell>
          <cell r="F292">
            <v>10571</v>
          </cell>
        </row>
        <row r="293">
          <cell r="A293" t="str">
            <v>0290650</v>
          </cell>
          <cell r="B293">
            <v>29</v>
          </cell>
          <cell r="C293" t="str">
            <v>Fairfax County Public Schools</v>
          </cell>
          <cell r="D293">
            <v>650</v>
          </cell>
          <cell r="E293" t="str">
            <v>WOODBURN ELEM</v>
          </cell>
          <cell r="F293">
            <v>309</v>
          </cell>
        </row>
        <row r="294">
          <cell r="A294" t="str">
            <v>0290660</v>
          </cell>
          <cell r="B294">
            <v>29</v>
          </cell>
          <cell r="C294" t="str">
            <v>Fairfax County Public Schools</v>
          </cell>
          <cell r="D294">
            <v>660</v>
          </cell>
          <cell r="E294" t="str">
            <v>ANNANDALE HIGH</v>
          </cell>
          <cell r="F294">
            <v>3732</v>
          </cell>
        </row>
        <row r="295">
          <cell r="A295" t="str">
            <v>0290673</v>
          </cell>
          <cell r="B295">
            <v>29</v>
          </cell>
          <cell r="C295" t="str">
            <v>Fairfax County Public Schools</v>
          </cell>
          <cell r="D295">
            <v>673</v>
          </cell>
          <cell r="E295" t="str">
            <v>JACKSON MIDDLE</v>
          </cell>
          <cell r="F295">
            <v>10712</v>
          </cell>
        </row>
        <row r="296">
          <cell r="A296" t="str">
            <v>0290680</v>
          </cell>
          <cell r="B296">
            <v>29</v>
          </cell>
          <cell r="C296" t="str">
            <v>Fairfax County Public Schools</v>
          </cell>
          <cell r="D296">
            <v>680</v>
          </cell>
          <cell r="E296" t="str">
            <v>BUSH HILL ELEM</v>
          </cell>
          <cell r="F296">
            <v>220</v>
          </cell>
        </row>
        <row r="297">
          <cell r="A297" t="str">
            <v>0290690</v>
          </cell>
          <cell r="B297">
            <v>29</v>
          </cell>
          <cell r="C297" t="str">
            <v>Fairfax County Public Schools</v>
          </cell>
          <cell r="D297">
            <v>690</v>
          </cell>
          <cell r="E297" t="str">
            <v>GUNSTON ELEM</v>
          </cell>
          <cell r="F297">
            <v>59</v>
          </cell>
        </row>
        <row r="298">
          <cell r="A298" t="str">
            <v>0290700</v>
          </cell>
          <cell r="B298">
            <v>29</v>
          </cell>
          <cell r="C298" t="str">
            <v>Fairfax County Public Schools</v>
          </cell>
          <cell r="D298">
            <v>700</v>
          </cell>
          <cell r="E298" t="str">
            <v>BUCKNELL ELEM</v>
          </cell>
          <cell r="F298">
            <v>8037</v>
          </cell>
        </row>
        <row r="299">
          <cell r="A299" t="str">
            <v>0290710</v>
          </cell>
          <cell r="B299">
            <v>29</v>
          </cell>
          <cell r="C299" t="str">
            <v>Fairfax County Public Schools</v>
          </cell>
          <cell r="D299">
            <v>710</v>
          </cell>
          <cell r="E299" t="str">
            <v>SLEEPY HOLLOW ELEM</v>
          </cell>
          <cell r="F299">
            <v>2360</v>
          </cell>
        </row>
        <row r="300">
          <cell r="A300" t="str">
            <v>0290720</v>
          </cell>
          <cell r="B300">
            <v>29</v>
          </cell>
          <cell r="C300" t="str">
            <v>Fairfax County Public Schools</v>
          </cell>
          <cell r="D300">
            <v>720</v>
          </cell>
          <cell r="E300" t="str">
            <v>BELVEDERE ELEM</v>
          </cell>
          <cell r="F300">
            <v>5379</v>
          </cell>
        </row>
        <row r="301">
          <cell r="A301" t="str">
            <v>0290740</v>
          </cell>
          <cell r="B301">
            <v>29</v>
          </cell>
          <cell r="C301" t="str">
            <v>Fairfax County Public Schools</v>
          </cell>
          <cell r="D301">
            <v>740</v>
          </cell>
          <cell r="E301" t="str">
            <v>FLORIS ELEM</v>
          </cell>
          <cell r="F301">
            <v>2644</v>
          </cell>
        </row>
        <row r="302">
          <cell r="A302" t="str">
            <v>0290750</v>
          </cell>
          <cell r="B302">
            <v>29</v>
          </cell>
          <cell r="C302" t="str">
            <v>Fairfax County Public Schools</v>
          </cell>
          <cell r="D302">
            <v>750</v>
          </cell>
          <cell r="E302" t="str">
            <v>HAYCOCK ELEM</v>
          </cell>
          <cell r="F302">
            <v>5</v>
          </cell>
        </row>
        <row r="303">
          <cell r="A303" t="str">
            <v>0290770</v>
          </cell>
          <cell r="B303">
            <v>29</v>
          </cell>
          <cell r="C303" t="str">
            <v>Fairfax County Public Schools</v>
          </cell>
          <cell r="D303">
            <v>770</v>
          </cell>
          <cell r="E303" t="str">
            <v>LEMON ROAD ELEM</v>
          </cell>
          <cell r="F303">
            <v>1985</v>
          </cell>
        </row>
        <row r="304">
          <cell r="A304" t="str">
            <v>0290790</v>
          </cell>
          <cell r="B304">
            <v>29</v>
          </cell>
          <cell r="C304" t="str">
            <v>Fairfax County Public Schools</v>
          </cell>
          <cell r="D304">
            <v>790</v>
          </cell>
          <cell r="E304" t="str">
            <v>MCLEAN HIGH</v>
          </cell>
          <cell r="F304">
            <v>4152</v>
          </cell>
        </row>
        <row r="305">
          <cell r="A305" t="str">
            <v>0290820</v>
          </cell>
          <cell r="B305">
            <v>29</v>
          </cell>
          <cell r="C305" t="str">
            <v>Fairfax County Public Schools</v>
          </cell>
          <cell r="D305">
            <v>820</v>
          </cell>
          <cell r="E305" t="str">
            <v>PINE SPRING ELEM</v>
          </cell>
          <cell r="F305">
            <v>14642</v>
          </cell>
        </row>
        <row r="306">
          <cell r="A306" t="str">
            <v>0290830</v>
          </cell>
          <cell r="B306">
            <v>29</v>
          </cell>
          <cell r="C306" t="str">
            <v>Fairfax County Public Schools</v>
          </cell>
          <cell r="D306">
            <v>830</v>
          </cell>
          <cell r="E306" t="str">
            <v>TIMBER LANE ELEM</v>
          </cell>
          <cell r="F306">
            <v>5217</v>
          </cell>
        </row>
        <row r="307">
          <cell r="A307" t="str">
            <v>0290850</v>
          </cell>
          <cell r="B307">
            <v>29</v>
          </cell>
          <cell r="C307" t="str">
            <v>Fairfax County Public Schools</v>
          </cell>
          <cell r="D307">
            <v>850</v>
          </cell>
          <cell r="E307" t="str">
            <v>WAKEFIELD FOREST ELEM</v>
          </cell>
          <cell r="F307">
            <v>4</v>
          </cell>
        </row>
        <row r="308">
          <cell r="A308" t="str">
            <v>0290870</v>
          </cell>
          <cell r="B308">
            <v>29</v>
          </cell>
          <cell r="C308" t="str">
            <v>Fairfax County Public Schools</v>
          </cell>
          <cell r="D308">
            <v>870</v>
          </cell>
          <cell r="E308" t="str">
            <v>CRESTWOOD ELEM</v>
          </cell>
          <cell r="F308">
            <v>11694</v>
          </cell>
        </row>
        <row r="309">
          <cell r="A309" t="str">
            <v>0290890</v>
          </cell>
          <cell r="B309">
            <v>29</v>
          </cell>
          <cell r="C309" t="str">
            <v>Fairfax County Public Schools</v>
          </cell>
          <cell r="D309">
            <v>890</v>
          </cell>
          <cell r="E309" t="str">
            <v>LYNBROOK ELEM</v>
          </cell>
          <cell r="F309">
            <v>3750</v>
          </cell>
        </row>
        <row r="310">
          <cell r="A310" t="str">
            <v>0290900</v>
          </cell>
          <cell r="B310">
            <v>29</v>
          </cell>
          <cell r="C310" t="str">
            <v>Fairfax County Public Schools</v>
          </cell>
          <cell r="D310">
            <v>900</v>
          </cell>
          <cell r="E310" t="str">
            <v>WEST POTOMAC HIGH</v>
          </cell>
          <cell r="F310">
            <v>5532</v>
          </cell>
        </row>
        <row r="311">
          <cell r="A311" t="str">
            <v>0290930</v>
          </cell>
          <cell r="B311">
            <v>29</v>
          </cell>
          <cell r="C311" t="str">
            <v>Fairfax County Public Schools</v>
          </cell>
          <cell r="D311">
            <v>930</v>
          </cell>
          <cell r="E311" t="str">
            <v>NORTH SPRINGFIELD ELEM</v>
          </cell>
          <cell r="F311">
            <v>7202</v>
          </cell>
        </row>
        <row r="312">
          <cell r="A312" t="str">
            <v>0290940</v>
          </cell>
          <cell r="B312">
            <v>29</v>
          </cell>
          <cell r="C312" t="str">
            <v>Fairfax County Public Schools</v>
          </cell>
          <cell r="D312">
            <v>940</v>
          </cell>
          <cell r="E312" t="str">
            <v>BREN MAR PARK ELEM</v>
          </cell>
          <cell r="F312">
            <v>7575</v>
          </cell>
        </row>
        <row r="313">
          <cell r="A313" t="str">
            <v>0290950</v>
          </cell>
          <cell r="B313">
            <v>29</v>
          </cell>
          <cell r="C313" t="str">
            <v>Fairfax County Public Schools</v>
          </cell>
          <cell r="D313">
            <v>950</v>
          </cell>
          <cell r="E313" t="str">
            <v>ROSE HILL ELEM</v>
          </cell>
          <cell r="F313">
            <v>184</v>
          </cell>
        </row>
        <row r="314">
          <cell r="A314" t="str">
            <v>0290960</v>
          </cell>
          <cell r="B314">
            <v>29</v>
          </cell>
          <cell r="C314" t="str">
            <v>Fairfax County Public Schools</v>
          </cell>
          <cell r="D314">
            <v>960</v>
          </cell>
          <cell r="E314" t="str">
            <v>SPRINGFIELD ESTATES ELEM</v>
          </cell>
          <cell r="F314">
            <v>4310</v>
          </cell>
        </row>
        <row r="315">
          <cell r="A315" t="str">
            <v>0290970</v>
          </cell>
          <cell r="B315">
            <v>29</v>
          </cell>
          <cell r="C315" t="str">
            <v>Fairfax County Public Schools</v>
          </cell>
          <cell r="D315">
            <v>970</v>
          </cell>
          <cell r="E315" t="str">
            <v>GLEN FOREST ELEM</v>
          </cell>
          <cell r="F315">
            <v>11197</v>
          </cell>
        </row>
        <row r="316">
          <cell r="A316" t="str">
            <v>0290980</v>
          </cell>
          <cell r="B316">
            <v>29</v>
          </cell>
          <cell r="C316" t="str">
            <v>Fairfax County Public Schools</v>
          </cell>
          <cell r="D316">
            <v>980</v>
          </cell>
          <cell r="E316" t="str">
            <v>KENT GARDENS ELEM</v>
          </cell>
          <cell r="F316">
            <v>5</v>
          </cell>
        </row>
        <row r="317">
          <cell r="A317" t="str">
            <v>0291020</v>
          </cell>
          <cell r="B317">
            <v>29</v>
          </cell>
          <cell r="C317" t="str">
            <v>Fairfax County Public Schools</v>
          </cell>
          <cell r="D317">
            <v>1020</v>
          </cell>
          <cell r="E317" t="str">
            <v>LEWIS HIGH</v>
          </cell>
          <cell r="F317">
            <v>10711</v>
          </cell>
        </row>
        <row r="318">
          <cell r="A318" t="str">
            <v>0291030</v>
          </cell>
          <cell r="B318">
            <v>29</v>
          </cell>
          <cell r="C318" t="str">
            <v>Fairfax County Public Schools</v>
          </cell>
          <cell r="D318">
            <v>1030</v>
          </cell>
          <cell r="E318" t="str">
            <v>PARKLAWN ELEM</v>
          </cell>
          <cell r="F318">
            <v>14525</v>
          </cell>
        </row>
        <row r="319">
          <cell r="A319" t="str">
            <v>0291050</v>
          </cell>
          <cell r="B319">
            <v>29</v>
          </cell>
          <cell r="C319" t="str">
            <v>Fairfax County Public Schools</v>
          </cell>
          <cell r="D319">
            <v>1050</v>
          </cell>
          <cell r="E319" t="str">
            <v>CHURCHILL ROAD ELEM</v>
          </cell>
          <cell r="F319">
            <v>8</v>
          </cell>
        </row>
        <row r="320">
          <cell r="A320" t="str">
            <v>0291060</v>
          </cell>
          <cell r="B320">
            <v>29</v>
          </cell>
          <cell r="C320" t="str">
            <v>Fairfax County Public Schools</v>
          </cell>
          <cell r="D320">
            <v>1060</v>
          </cell>
          <cell r="E320" t="str">
            <v>MADISON HIGH</v>
          </cell>
          <cell r="F320">
            <v>1701</v>
          </cell>
        </row>
        <row r="321">
          <cell r="A321" t="str">
            <v>0291070</v>
          </cell>
          <cell r="B321">
            <v>29</v>
          </cell>
          <cell r="C321" t="str">
            <v>Fairfax County Public Schools</v>
          </cell>
          <cell r="D321">
            <v>1070</v>
          </cell>
          <cell r="E321" t="str">
            <v>JUSTICE HIGH</v>
          </cell>
          <cell r="F321">
            <v>7500</v>
          </cell>
        </row>
        <row r="322">
          <cell r="A322" t="str">
            <v>0291090</v>
          </cell>
          <cell r="B322">
            <v>29</v>
          </cell>
          <cell r="C322" t="str">
            <v>Fairfax County Public Schools</v>
          </cell>
          <cell r="D322">
            <v>1090</v>
          </cell>
          <cell r="E322" t="str">
            <v>BRADDOCK ELEM</v>
          </cell>
          <cell r="F322">
            <v>17329</v>
          </cell>
        </row>
        <row r="323">
          <cell r="A323" t="str">
            <v>0291100</v>
          </cell>
          <cell r="B323">
            <v>29</v>
          </cell>
          <cell r="C323" t="str">
            <v>Fairfax County Public Schools</v>
          </cell>
          <cell r="D323">
            <v>1100</v>
          </cell>
          <cell r="E323" t="str">
            <v>FALLS CHURCH HIGH</v>
          </cell>
          <cell r="F323">
            <v>26030</v>
          </cell>
        </row>
        <row r="324">
          <cell r="A324" t="str">
            <v>0291110</v>
          </cell>
          <cell r="B324">
            <v>29</v>
          </cell>
          <cell r="C324" t="str">
            <v>Fairfax County Public Schools</v>
          </cell>
          <cell r="D324">
            <v>1110</v>
          </cell>
          <cell r="E324" t="str">
            <v>LANIER MIDDLE</v>
          </cell>
          <cell r="F324">
            <v>5289</v>
          </cell>
        </row>
        <row r="325">
          <cell r="A325" t="str">
            <v>0291120</v>
          </cell>
          <cell r="B325">
            <v>29</v>
          </cell>
          <cell r="C325" t="str">
            <v>Fairfax County Public Schools</v>
          </cell>
          <cell r="D325">
            <v>1120</v>
          </cell>
          <cell r="E325" t="str">
            <v>IRVING MIDDLE</v>
          </cell>
          <cell r="F325">
            <v>27560</v>
          </cell>
        </row>
        <row r="326">
          <cell r="A326" t="str">
            <v>0291130</v>
          </cell>
          <cell r="B326">
            <v>29</v>
          </cell>
          <cell r="C326" t="str">
            <v>Fairfax County Public Schools</v>
          </cell>
          <cell r="D326">
            <v>1130</v>
          </cell>
          <cell r="E326" t="str">
            <v>POE MIDDLE</v>
          </cell>
          <cell r="F326">
            <v>1433</v>
          </cell>
        </row>
        <row r="327">
          <cell r="A327" t="str">
            <v>0291140</v>
          </cell>
          <cell r="B327">
            <v>29</v>
          </cell>
          <cell r="C327" t="str">
            <v>Fairfax County Public Schools</v>
          </cell>
          <cell r="D327">
            <v>1140</v>
          </cell>
          <cell r="E327" t="str">
            <v>THOREAU MIDDLE</v>
          </cell>
          <cell r="F327">
            <v>4571</v>
          </cell>
        </row>
        <row r="328">
          <cell r="A328" t="str">
            <v>0291150</v>
          </cell>
          <cell r="B328">
            <v>29</v>
          </cell>
          <cell r="C328" t="str">
            <v>Fairfax County Public Schools</v>
          </cell>
          <cell r="D328">
            <v>1150</v>
          </cell>
          <cell r="E328" t="str">
            <v>LONGFELLOW MIDDLE</v>
          </cell>
          <cell r="F328">
            <v>43</v>
          </cell>
        </row>
        <row r="329">
          <cell r="A329" t="str">
            <v>0291160</v>
          </cell>
          <cell r="B329">
            <v>29</v>
          </cell>
          <cell r="C329" t="str">
            <v>Fairfax County Public Schools</v>
          </cell>
          <cell r="D329">
            <v>1160</v>
          </cell>
          <cell r="E329" t="str">
            <v>TWAIN MIDDLE</v>
          </cell>
          <cell r="F329">
            <v>2721</v>
          </cell>
        </row>
        <row r="330">
          <cell r="A330" t="str">
            <v>0291170</v>
          </cell>
          <cell r="B330">
            <v>29</v>
          </cell>
          <cell r="C330" t="str">
            <v>Fairfax County Public Schools</v>
          </cell>
          <cell r="D330">
            <v>1170</v>
          </cell>
          <cell r="E330" t="str">
            <v>GLASGOW MIDDLE</v>
          </cell>
          <cell r="F330">
            <v>13719</v>
          </cell>
        </row>
        <row r="331">
          <cell r="A331" t="str">
            <v>0291190</v>
          </cell>
          <cell r="B331">
            <v>29</v>
          </cell>
          <cell r="C331" t="str">
            <v>Fairfax County Public Schools</v>
          </cell>
          <cell r="D331">
            <v>1190</v>
          </cell>
          <cell r="E331" t="str">
            <v>COOPER MIDDLE</v>
          </cell>
          <cell r="F331">
            <v>12</v>
          </cell>
        </row>
        <row r="332">
          <cell r="A332" t="str">
            <v>0291200</v>
          </cell>
          <cell r="B332">
            <v>29</v>
          </cell>
          <cell r="C332" t="str">
            <v>Fairfax County Public Schools</v>
          </cell>
          <cell r="D332">
            <v>1200</v>
          </cell>
          <cell r="E332" t="str">
            <v>MARSHALL ROAD ELEM</v>
          </cell>
          <cell r="F332">
            <v>1475</v>
          </cell>
        </row>
        <row r="333">
          <cell r="A333" t="str">
            <v>0291210</v>
          </cell>
          <cell r="B333">
            <v>29</v>
          </cell>
          <cell r="C333" t="str">
            <v>Fairfax County Public Schools</v>
          </cell>
          <cell r="D333">
            <v>1210</v>
          </cell>
          <cell r="E333" t="str">
            <v>MANTUA ELEM</v>
          </cell>
          <cell r="F333">
            <v>6</v>
          </cell>
        </row>
        <row r="334">
          <cell r="A334" t="str">
            <v>0291240</v>
          </cell>
          <cell r="B334">
            <v>29</v>
          </cell>
          <cell r="C334" t="str">
            <v>Fairfax County Public Schools</v>
          </cell>
          <cell r="D334">
            <v>1240</v>
          </cell>
          <cell r="E334" t="str">
            <v>KEENE MILL ELEM</v>
          </cell>
          <cell r="F334">
            <v>6407</v>
          </cell>
        </row>
        <row r="335">
          <cell r="A335" t="str">
            <v>0291250</v>
          </cell>
          <cell r="B335">
            <v>29</v>
          </cell>
          <cell r="C335" t="str">
            <v>Fairfax County Public Schools</v>
          </cell>
          <cell r="D335">
            <v>1250</v>
          </cell>
          <cell r="E335" t="str">
            <v>HERNDON ELEM</v>
          </cell>
          <cell r="F335">
            <v>14281</v>
          </cell>
        </row>
        <row r="336">
          <cell r="A336" t="str">
            <v>0291260</v>
          </cell>
          <cell r="B336">
            <v>29</v>
          </cell>
          <cell r="C336" t="str">
            <v>Fairfax County Public Schools</v>
          </cell>
          <cell r="D336">
            <v>1260</v>
          </cell>
          <cell r="E336" t="str">
            <v>WOODSON HIGH</v>
          </cell>
          <cell r="F336">
            <v>1894</v>
          </cell>
        </row>
        <row r="337">
          <cell r="A337" t="str">
            <v>0291270</v>
          </cell>
          <cell r="B337">
            <v>29</v>
          </cell>
          <cell r="C337" t="str">
            <v>Fairfax County Public Schools</v>
          </cell>
          <cell r="D337">
            <v>1270</v>
          </cell>
          <cell r="E337" t="str">
            <v>EDISON HIGH</v>
          </cell>
          <cell r="F337">
            <v>19264</v>
          </cell>
        </row>
        <row r="338">
          <cell r="A338" t="str">
            <v>0291290</v>
          </cell>
          <cell r="B338">
            <v>29</v>
          </cell>
          <cell r="C338" t="str">
            <v>Fairfax County Public Schools</v>
          </cell>
          <cell r="D338">
            <v>1290</v>
          </cell>
          <cell r="E338" t="str">
            <v>MARSHALL HIGH</v>
          </cell>
          <cell r="F338">
            <v>163</v>
          </cell>
        </row>
        <row r="339">
          <cell r="A339" t="str">
            <v>0291300</v>
          </cell>
          <cell r="B339">
            <v>29</v>
          </cell>
          <cell r="C339" t="str">
            <v>Fairfax County Public Schools</v>
          </cell>
          <cell r="D339">
            <v>1300</v>
          </cell>
          <cell r="E339" t="str">
            <v>SANDBURG MIDDLE</v>
          </cell>
          <cell r="F339">
            <v>5913</v>
          </cell>
        </row>
        <row r="340">
          <cell r="A340" t="str">
            <v>0291310</v>
          </cell>
          <cell r="B340">
            <v>29</v>
          </cell>
          <cell r="C340" t="str">
            <v>Fairfax County Public Schools</v>
          </cell>
          <cell r="D340">
            <v>1310</v>
          </cell>
          <cell r="E340" t="str">
            <v>RAVENSWORTH ELEM</v>
          </cell>
          <cell r="F340">
            <v>28</v>
          </cell>
        </row>
        <row r="341">
          <cell r="A341" t="str">
            <v>0291320</v>
          </cell>
          <cell r="B341">
            <v>29</v>
          </cell>
          <cell r="C341" t="str">
            <v>Fairfax County Public Schools</v>
          </cell>
          <cell r="D341">
            <v>1320</v>
          </cell>
          <cell r="E341" t="str">
            <v>WASHINGTON MILL ELEM</v>
          </cell>
          <cell r="F341">
            <v>9301</v>
          </cell>
        </row>
        <row r="342">
          <cell r="A342" t="str">
            <v>0291330</v>
          </cell>
          <cell r="B342">
            <v>29</v>
          </cell>
          <cell r="C342" t="str">
            <v>Fairfax County Public Schools</v>
          </cell>
          <cell r="D342">
            <v>1330</v>
          </cell>
          <cell r="E342" t="str">
            <v>HOLLIN MEADOWS ELEM</v>
          </cell>
          <cell r="F342">
            <v>10035</v>
          </cell>
        </row>
        <row r="343">
          <cell r="A343" t="str">
            <v>0291350</v>
          </cell>
          <cell r="B343">
            <v>29</v>
          </cell>
          <cell r="C343" t="str">
            <v>Fairfax County Public Schools</v>
          </cell>
          <cell r="D343">
            <v>1350</v>
          </cell>
          <cell r="E343" t="str">
            <v>STRATFORD LANDING ELEM</v>
          </cell>
          <cell r="F343">
            <v>21</v>
          </cell>
        </row>
        <row r="344">
          <cell r="A344" t="str">
            <v>0291360</v>
          </cell>
          <cell r="B344">
            <v>29</v>
          </cell>
          <cell r="C344" t="str">
            <v>Fairfax County Public Schools</v>
          </cell>
          <cell r="D344">
            <v>1360</v>
          </cell>
          <cell r="E344" t="str">
            <v>ANNANDALE TERRACE ELEM</v>
          </cell>
          <cell r="F344">
            <v>14549</v>
          </cell>
        </row>
        <row r="345">
          <cell r="A345" t="str">
            <v>0291371</v>
          </cell>
          <cell r="B345">
            <v>29</v>
          </cell>
          <cell r="C345" t="str">
            <v>Fairfax County Public Schools</v>
          </cell>
          <cell r="D345">
            <v>1371</v>
          </cell>
          <cell r="E345" t="str">
            <v>THOMAS JEFFERSON HIGH</v>
          </cell>
          <cell r="F345">
            <v>84</v>
          </cell>
        </row>
        <row r="346">
          <cell r="A346" t="str">
            <v>0291380</v>
          </cell>
          <cell r="B346">
            <v>29</v>
          </cell>
          <cell r="C346" t="str">
            <v>Fairfax County Public Schools</v>
          </cell>
          <cell r="D346">
            <v>1380</v>
          </cell>
          <cell r="E346" t="str">
            <v>STENWOOD ELEM</v>
          </cell>
          <cell r="F346">
            <v>40</v>
          </cell>
        </row>
        <row r="347">
          <cell r="A347" t="str">
            <v>0291390</v>
          </cell>
          <cell r="B347">
            <v>29</v>
          </cell>
          <cell r="C347" t="str">
            <v>Fairfax County Public Schools</v>
          </cell>
          <cell r="D347">
            <v>1390</v>
          </cell>
          <cell r="E347" t="str">
            <v>MOSBY WOODS ELEM</v>
          </cell>
          <cell r="F347">
            <v>12908</v>
          </cell>
        </row>
        <row r="348">
          <cell r="A348" t="str">
            <v>0291400</v>
          </cell>
          <cell r="B348">
            <v>29</v>
          </cell>
          <cell r="C348" t="str">
            <v>Fairfax County Public Schools</v>
          </cell>
          <cell r="D348">
            <v>1400</v>
          </cell>
          <cell r="E348" t="str">
            <v>LITTLE RUN ELEM</v>
          </cell>
          <cell r="F348">
            <v>46</v>
          </cell>
        </row>
        <row r="349">
          <cell r="A349" t="str">
            <v>0291410</v>
          </cell>
          <cell r="B349">
            <v>29</v>
          </cell>
          <cell r="C349" t="str">
            <v>Fairfax County Public Schools</v>
          </cell>
          <cell r="D349">
            <v>1410</v>
          </cell>
          <cell r="E349" t="str">
            <v>FROST MIDDLE</v>
          </cell>
          <cell r="F349">
            <v>15</v>
          </cell>
        </row>
        <row r="350">
          <cell r="A350" t="str">
            <v>0291420</v>
          </cell>
          <cell r="B350">
            <v>29</v>
          </cell>
          <cell r="C350" t="str">
            <v>Fairfax County Public Schools</v>
          </cell>
          <cell r="D350">
            <v>1420</v>
          </cell>
          <cell r="E350" t="str">
            <v>HYBLA VALLEY ELEM</v>
          </cell>
          <cell r="F350">
            <v>27818</v>
          </cell>
        </row>
        <row r="351">
          <cell r="A351" t="str">
            <v>0291440</v>
          </cell>
          <cell r="B351">
            <v>29</v>
          </cell>
          <cell r="C351" t="str">
            <v>Fairfax County Public Schools</v>
          </cell>
          <cell r="D351">
            <v>1440</v>
          </cell>
          <cell r="E351" t="str">
            <v>KINGS PARK ELEM</v>
          </cell>
          <cell r="F351">
            <v>66</v>
          </cell>
        </row>
        <row r="352">
          <cell r="A352" t="str">
            <v>0291450</v>
          </cell>
          <cell r="B352">
            <v>29</v>
          </cell>
          <cell r="C352" t="str">
            <v>Fairfax County Public Schools</v>
          </cell>
          <cell r="D352">
            <v>1450</v>
          </cell>
          <cell r="E352" t="str">
            <v>FORESTDALE ELEM</v>
          </cell>
          <cell r="F352">
            <v>1670</v>
          </cell>
        </row>
        <row r="353">
          <cell r="A353" t="str">
            <v>0291460</v>
          </cell>
          <cell r="B353">
            <v>29</v>
          </cell>
          <cell r="C353" t="str">
            <v>Fairfax County Public Schools</v>
          </cell>
          <cell r="D353">
            <v>1460</v>
          </cell>
          <cell r="E353" t="str">
            <v>LANGLEY HIGH</v>
          </cell>
          <cell r="F353">
            <v>1673</v>
          </cell>
        </row>
        <row r="354">
          <cell r="A354" t="str">
            <v>0291480</v>
          </cell>
          <cell r="B354">
            <v>29</v>
          </cell>
          <cell r="C354" t="str">
            <v>Fairfax County Public Schools</v>
          </cell>
          <cell r="D354">
            <v>1480</v>
          </cell>
          <cell r="E354" t="str">
            <v>FAIRFAX VILLA ELEM</v>
          </cell>
          <cell r="F354">
            <v>3636</v>
          </cell>
        </row>
        <row r="355">
          <cell r="A355" t="str">
            <v>0291500</v>
          </cell>
          <cell r="B355">
            <v>29</v>
          </cell>
          <cell r="C355" t="str">
            <v>Fairfax County Public Schools</v>
          </cell>
          <cell r="D355">
            <v>1500</v>
          </cell>
          <cell r="E355" t="str">
            <v>GREENBRIAR WEST ELEM</v>
          </cell>
          <cell r="F355">
            <v>1486</v>
          </cell>
        </row>
        <row r="356">
          <cell r="A356" t="str">
            <v>0291510</v>
          </cell>
          <cell r="B356">
            <v>29</v>
          </cell>
          <cell r="C356" t="str">
            <v>Fairfax County Public Schools</v>
          </cell>
          <cell r="D356">
            <v>1510</v>
          </cell>
          <cell r="E356" t="str">
            <v>COLUMBIA ELEM</v>
          </cell>
          <cell r="F356">
            <v>146</v>
          </cell>
        </row>
        <row r="357">
          <cell r="A357" t="str">
            <v>0291521</v>
          </cell>
          <cell r="B357">
            <v>29</v>
          </cell>
          <cell r="C357" t="str">
            <v>Fairfax County Public Schools</v>
          </cell>
          <cell r="D357">
            <v>1521</v>
          </cell>
          <cell r="E357" t="str">
            <v>HOLMES MIDDLE</v>
          </cell>
          <cell r="F357">
            <v>4517</v>
          </cell>
        </row>
        <row r="358">
          <cell r="A358" t="str">
            <v>0291530</v>
          </cell>
          <cell r="B358">
            <v>29</v>
          </cell>
          <cell r="C358" t="str">
            <v>Fairfax County Public Schools</v>
          </cell>
          <cell r="D358">
            <v>1530</v>
          </cell>
          <cell r="E358" t="str">
            <v>ARMSTRONG ELEM</v>
          </cell>
          <cell r="F358">
            <v>1333</v>
          </cell>
        </row>
        <row r="359">
          <cell r="A359" t="str">
            <v>0291540</v>
          </cell>
          <cell r="B359">
            <v>29</v>
          </cell>
          <cell r="C359" t="str">
            <v>Fairfax County Public Schools</v>
          </cell>
          <cell r="D359">
            <v>1540</v>
          </cell>
          <cell r="E359" t="str">
            <v>UNION MILL ELEM</v>
          </cell>
          <cell r="F359">
            <v>13</v>
          </cell>
        </row>
        <row r="360">
          <cell r="A360" t="str">
            <v>0291550</v>
          </cell>
          <cell r="B360">
            <v>29</v>
          </cell>
          <cell r="C360" t="str">
            <v>Fairfax County Public Schools</v>
          </cell>
          <cell r="D360">
            <v>1550</v>
          </cell>
          <cell r="E360" t="str">
            <v>WHITMAN MIDDLE</v>
          </cell>
          <cell r="F360">
            <v>20913</v>
          </cell>
        </row>
        <row r="361">
          <cell r="A361" t="str">
            <v>0291570</v>
          </cell>
          <cell r="B361">
            <v>29</v>
          </cell>
          <cell r="C361" t="str">
            <v>Fairfax County Public Schools</v>
          </cell>
          <cell r="D361">
            <v>1570</v>
          </cell>
          <cell r="E361" t="str">
            <v>LAKE ANNE ELEM</v>
          </cell>
          <cell r="F361">
            <v>3981</v>
          </cell>
        </row>
        <row r="362">
          <cell r="A362" t="str">
            <v>0291580</v>
          </cell>
          <cell r="B362">
            <v>29</v>
          </cell>
          <cell r="C362" t="str">
            <v>Fairfax County Public Schools</v>
          </cell>
          <cell r="D362">
            <v>1580</v>
          </cell>
          <cell r="E362" t="str">
            <v>WESTBRIAR ELEM</v>
          </cell>
          <cell r="F362">
            <v>2</v>
          </cell>
        </row>
        <row r="363">
          <cell r="A363" t="str">
            <v>0291600</v>
          </cell>
          <cell r="B363">
            <v>29</v>
          </cell>
          <cell r="C363" t="str">
            <v>Fairfax County Public Schools</v>
          </cell>
          <cell r="D363">
            <v>1600</v>
          </cell>
          <cell r="E363" t="str">
            <v>CUB RUN ELEM</v>
          </cell>
          <cell r="F363">
            <v>5607</v>
          </cell>
        </row>
        <row r="364">
          <cell r="A364" t="str">
            <v>0291610</v>
          </cell>
          <cell r="B364">
            <v>29</v>
          </cell>
          <cell r="C364" t="str">
            <v>Fairfax County Public Schools</v>
          </cell>
          <cell r="D364">
            <v>1610</v>
          </cell>
          <cell r="E364" t="str">
            <v>WEST SPRINGFIELD HIGH</v>
          </cell>
          <cell r="F364">
            <v>6096</v>
          </cell>
        </row>
        <row r="365">
          <cell r="A365" t="str">
            <v>0291620</v>
          </cell>
          <cell r="B365">
            <v>29</v>
          </cell>
          <cell r="C365" t="str">
            <v>Fairfax County Public Schools</v>
          </cell>
          <cell r="D365">
            <v>1620</v>
          </cell>
          <cell r="E365" t="str">
            <v>SPRING HILL ELEM</v>
          </cell>
          <cell r="F365">
            <v>1876</v>
          </cell>
        </row>
        <row r="366">
          <cell r="A366" t="str">
            <v>0291630</v>
          </cell>
          <cell r="B366">
            <v>29</v>
          </cell>
          <cell r="C366" t="str">
            <v>Fairfax County Public Schools</v>
          </cell>
          <cell r="D366">
            <v>1630</v>
          </cell>
          <cell r="E366" t="str">
            <v>FAIRHILL ELEM</v>
          </cell>
          <cell r="F366">
            <v>3149</v>
          </cell>
        </row>
        <row r="367">
          <cell r="A367" t="str">
            <v>0291640</v>
          </cell>
          <cell r="B367">
            <v>29</v>
          </cell>
          <cell r="C367" t="str">
            <v>Fairfax County Public Schools</v>
          </cell>
          <cell r="D367">
            <v>1640</v>
          </cell>
          <cell r="E367" t="str">
            <v>MOUNT VERNON WOODS ELEM</v>
          </cell>
          <cell r="F367">
            <v>18139</v>
          </cell>
        </row>
        <row r="368">
          <cell r="A368" t="str">
            <v>0291650</v>
          </cell>
          <cell r="B368">
            <v>29</v>
          </cell>
          <cell r="C368" t="str">
            <v>Fairfax County Public Schools</v>
          </cell>
          <cell r="D368">
            <v>1650</v>
          </cell>
          <cell r="E368" t="str">
            <v>OLDE CREEK ELEM</v>
          </cell>
          <cell r="F368">
            <v>100</v>
          </cell>
        </row>
        <row r="369">
          <cell r="A369" t="str">
            <v>0291660</v>
          </cell>
          <cell r="B369">
            <v>29</v>
          </cell>
          <cell r="C369" t="str">
            <v>Fairfax County Public Schools</v>
          </cell>
          <cell r="D369">
            <v>1660</v>
          </cell>
          <cell r="E369" t="str">
            <v>SHREVEWOOD ELEM</v>
          </cell>
          <cell r="F369">
            <v>2354</v>
          </cell>
        </row>
        <row r="370">
          <cell r="A370" t="str">
            <v>0291670</v>
          </cell>
          <cell r="B370">
            <v>29</v>
          </cell>
          <cell r="C370" t="str">
            <v>Fairfax County Public Schools</v>
          </cell>
          <cell r="D370">
            <v>1670</v>
          </cell>
          <cell r="E370" t="str">
            <v>WESTGATE ELEM</v>
          </cell>
          <cell r="F370">
            <v>20400</v>
          </cell>
        </row>
        <row r="371">
          <cell r="A371" t="str">
            <v>0291680</v>
          </cell>
          <cell r="B371">
            <v>29</v>
          </cell>
          <cell r="C371" t="str">
            <v>Fairfax County Public Schools</v>
          </cell>
          <cell r="D371">
            <v>1680</v>
          </cell>
          <cell r="E371" t="str">
            <v>SILVERBROOK ELEM</v>
          </cell>
          <cell r="F371">
            <v>35</v>
          </cell>
        </row>
        <row r="372">
          <cell r="A372" t="str">
            <v>0291690</v>
          </cell>
          <cell r="B372">
            <v>29</v>
          </cell>
          <cell r="C372" t="str">
            <v>Fairfax County Public Schools</v>
          </cell>
          <cell r="D372">
            <v>1690</v>
          </cell>
          <cell r="E372" t="str">
            <v>CARDINAL FOREST ELEM</v>
          </cell>
          <cell r="F372">
            <v>3317</v>
          </cell>
        </row>
        <row r="373">
          <cell r="A373" t="str">
            <v>0291700</v>
          </cell>
          <cell r="B373">
            <v>29</v>
          </cell>
          <cell r="C373" t="str">
            <v>Fairfax County Public Schools</v>
          </cell>
          <cell r="D373">
            <v>1700</v>
          </cell>
          <cell r="E373" t="str">
            <v>CUNNINGHAM PARK ELEM</v>
          </cell>
          <cell r="F373">
            <v>14450</v>
          </cell>
        </row>
        <row r="374">
          <cell r="A374" t="str">
            <v>0291710</v>
          </cell>
          <cell r="B374">
            <v>29</v>
          </cell>
          <cell r="C374" t="str">
            <v>Fairfax County Public Schools</v>
          </cell>
          <cell r="D374">
            <v>1710</v>
          </cell>
          <cell r="E374" t="str">
            <v>OAKTON HIGH</v>
          </cell>
          <cell r="F374">
            <v>2591</v>
          </cell>
        </row>
        <row r="375">
          <cell r="A375" t="str">
            <v>0291730</v>
          </cell>
          <cell r="B375">
            <v>29</v>
          </cell>
          <cell r="C375" t="str">
            <v>Fairfax County Public Schools</v>
          </cell>
          <cell r="D375">
            <v>1730</v>
          </cell>
          <cell r="E375" t="str">
            <v>BEECH TREE ELEM</v>
          </cell>
          <cell r="F375">
            <v>2053</v>
          </cell>
        </row>
        <row r="376">
          <cell r="A376" t="str">
            <v>0291740</v>
          </cell>
          <cell r="B376">
            <v>29</v>
          </cell>
          <cell r="C376" t="str">
            <v>Fairfax County Public Schools</v>
          </cell>
          <cell r="D376">
            <v>1740</v>
          </cell>
          <cell r="E376" t="str">
            <v>HAYFIELD ELEM</v>
          </cell>
          <cell r="F376">
            <v>1964</v>
          </cell>
        </row>
        <row r="377">
          <cell r="A377" t="str">
            <v>0291760</v>
          </cell>
          <cell r="B377">
            <v>29</v>
          </cell>
          <cell r="C377" t="str">
            <v>Fairfax County Public Schools</v>
          </cell>
          <cell r="D377">
            <v>1760</v>
          </cell>
          <cell r="E377" t="str">
            <v>KILMER MIDDLE</v>
          </cell>
          <cell r="F377">
            <v>3929</v>
          </cell>
        </row>
        <row r="378">
          <cell r="A378" t="str">
            <v>0291770</v>
          </cell>
          <cell r="B378">
            <v>29</v>
          </cell>
          <cell r="C378" t="str">
            <v>Fairfax County Public Schools</v>
          </cell>
          <cell r="D378">
            <v>1770</v>
          </cell>
          <cell r="E378" t="str">
            <v>ROLLING VALLEY ELEM</v>
          </cell>
          <cell r="F378">
            <v>2002</v>
          </cell>
        </row>
        <row r="379">
          <cell r="A379" t="str">
            <v>0291790</v>
          </cell>
          <cell r="B379">
            <v>29</v>
          </cell>
          <cell r="C379" t="str">
            <v>Fairfax County Public Schools</v>
          </cell>
          <cell r="D379">
            <v>1790</v>
          </cell>
          <cell r="E379" t="str">
            <v>BROOKFIELD ELEM</v>
          </cell>
          <cell r="F379">
            <v>29707</v>
          </cell>
        </row>
        <row r="380">
          <cell r="A380" t="str">
            <v>0291800</v>
          </cell>
          <cell r="B380">
            <v>29</v>
          </cell>
          <cell r="C380" t="str">
            <v>Fairfax County Public Schools</v>
          </cell>
          <cell r="D380">
            <v>1800</v>
          </cell>
          <cell r="E380" t="str">
            <v>HAYFIELD SECONDARY</v>
          </cell>
          <cell r="F380">
            <v>8072</v>
          </cell>
        </row>
        <row r="381">
          <cell r="A381" t="str">
            <v>0291820</v>
          </cell>
          <cell r="B381">
            <v>29</v>
          </cell>
          <cell r="C381" t="str">
            <v>Fairfax County Public Schools</v>
          </cell>
          <cell r="D381">
            <v>1820</v>
          </cell>
          <cell r="E381" t="str">
            <v>RIVERSIDE ELEM</v>
          </cell>
          <cell r="F381">
            <v>790</v>
          </cell>
        </row>
        <row r="382">
          <cell r="A382" t="str">
            <v>0291830</v>
          </cell>
          <cell r="B382">
            <v>29</v>
          </cell>
          <cell r="C382" t="str">
            <v>Fairfax County Public Schools</v>
          </cell>
          <cell r="D382">
            <v>1830</v>
          </cell>
          <cell r="E382" t="str">
            <v>LONDON TOWNE ELEM</v>
          </cell>
          <cell r="F382">
            <v>31469</v>
          </cell>
        </row>
        <row r="383">
          <cell r="A383" t="str">
            <v>0291840</v>
          </cell>
          <cell r="B383">
            <v>29</v>
          </cell>
          <cell r="C383" t="str">
            <v>Fairfax County Public Schools</v>
          </cell>
          <cell r="D383">
            <v>1840</v>
          </cell>
          <cell r="E383" t="str">
            <v>GREENBRIAR EAST ELEM</v>
          </cell>
          <cell r="F383">
            <v>2813</v>
          </cell>
        </row>
        <row r="384">
          <cell r="A384" t="str">
            <v>0291850</v>
          </cell>
          <cell r="B384">
            <v>29</v>
          </cell>
          <cell r="C384" t="str">
            <v>Fairfax County Public Schools</v>
          </cell>
          <cell r="D384">
            <v>1850</v>
          </cell>
          <cell r="E384" t="str">
            <v>LEES CORNER ELEM</v>
          </cell>
          <cell r="F384">
            <v>4143</v>
          </cell>
        </row>
        <row r="385">
          <cell r="A385" t="str">
            <v>0291860</v>
          </cell>
          <cell r="B385">
            <v>29</v>
          </cell>
          <cell r="C385" t="str">
            <v>Fairfax County Public Schools</v>
          </cell>
          <cell r="D385">
            <v>1860</v>
          </cell>
          <cell r="E385" t="str">
            <v>OAK VIEW ELEM</v>
          </cell>
          <cell r="F385">
            <v>12686</v>
          </cell>
        </row>
        <row r="386">
          <cell r="A386" t="str">
            <v>0291880</v>
          </cell>
          <cell r="B386">
            <v>29</v>
          </cell>
          <cell r="C386" t="str">
            <v>Fairfax County Public Schools</v>
          </cell>
          <cell r="D386">
            <v>1880</v>
          </cell>
          <cell r="E386" t="str">
            <v>HUNT VALLEY ELEM</v>
          </cell>
          <cell r="F386">
            <v>679</v>
          </cell>
        </row>
        <row r="387">
          <cell r="A387" t="str">
            <v>0291890</v>
          </cell>
          <cell r="B387">
            <v>29</v>
          </cell>
          <cell r="C387" t="str">
            <v>Fairfax County Public Schools</v>
          </cell>
          <cell r="D387">
            <v>1890</v>
          </cell>
          <cell r="E387" t="str">
            <v>KINGS GLEN ELEM</v>
          </cell>
          <cell r="F387">
            <v>15</v>
          </cell>
        </row>
        <row r="388">
          <cell r="A388" t="str">
            <v>0291900</v>
          </cell>
          <cell r="B388">
            <v>29</v>
          </cell>
          <cell r="C388" t="str">
            <v>Fairfax County Public Schools</v>
          </cell>
          <cell r="D388">
            <v>1900</v>
          </cell>
          <cell r="E388" t="str">
            <v>KEY MIDDLE</v>
          </cell>
          <cell r="F388">
            <v>12324</v>
          </cell>
        </row>
        <row r="389">
          <cell r="A389" t="str">
            <v>0291920</v>
          </cell>
          <cell r="B389">
            <v>29</v>
          </cell>
          <cell r="C389" t="str">
            <v>Fairfax County Public Schools</v>
          </cell>
          <cell r="D389">
            <v>1920</v>
          </cell>
          <cell r="E389" t="str">
            <v>FORT HUNT ELEM</v>
          </cell>
          <cell r="F389">
            <v>23</v>
          </cell>
        </row>
        <row r="390">
          <cell r="A390" t="str">
            <v>0291940</v>
          </cell>
          <cell r="B390">
            <v>29</v>
          </cell>
          <cell r="C390" t="str">
            <v>Fairfax County Public Schools</v>
          </cell>
          <cell r="D390">
            <v>1940</v>
          </cell>
          <cell r="E390" t="str">
            <v>CAMELOT ELEM</v>
          </cell>
          <cell r="F390">
            <v>3044</v>
          </cell>
        </row>
        <row r="391">
          <cell r="A391" t="str">
            <v>0291950</v>
          </cell>
          <cell r="B391">
            <v>29</v>
          </cell>
          <cell r="C391" t="str">
            <v>Fairfax County Public Schools</v>
          </cell>
          <cell r="D391">
            <v>1950</v>
          </cell>
          <cell r="E391" t="str">
            <v>HUNTERS WOODS ELEM</v>
          </cell>
          <cell r="F391">
            <v>4868</v>
          </cell>
        </row>
        <row r="392">
          <cell r="A392" t="str">
            <v>0291960</v>
          </cell>
          <cell r="B392">
            <v>29</v>
          </cell>
          <cell r="C392" t="str">
            <v>Fairfax County Public Schools</v>
          </cell>
          <cell r="D392">
            <v>1960</v>
          </cell>
          <cell r="E392" t="str">
            <v>ROBINSON SECONDARY</v>
          </cell>
          <cell r="F392">
            <v>2365</v>
          </cell>
        </row>
        <row r="393">
          <cell r="A393" t="str">
            <v>0291970</v>
          </cell>
          <cell r="B393">
            <v>29</v>
          </cell>
          <cell r="C393" t="str">
            <v>Fairfax County Public Schools</v>
          </cell>
          <cell r="D393">
            <v>1970</v>
          </cell>
          <cell r="E393" t="str">
            <v>LAUREL RIDGE ELEM</v>
          </cell>
          <cell r="F393">
            <v>79</v>
          </cell>
        </row>
        <row r="394">
          <cell r="A394" t="str">
            <v>0291980</v>
          </cell>
          <cell r="B394">
            <v>29</v>
          </cell>
          <cell r="C394" t="str">
            <v>Fairfax County Public Schools</v>
          </cell>
          <cell r="D394">
            <v>1980</v>
          </cell>
          <cell r="E394" t="str">
            <v>HUTCHISON ELEM</v>
          </cell>
          <cell r="F394">
            <v>30442</v>
          </cell>
        </row>
        <row r="395">
          <cell r="A395" t="str">
            <v>0291990</v>
          </cell>
          <cell r="B395">
            <v>29</v>
          </cell>
          <cell r="C395" t="str">
            <v>Fairfax County Public Schools</v>
          </cell>
          <cell r="D395">
            <v>1990</v>
          </cell>
          <cell r="E395" t="str">
            <v>SOUTH LAKES HIGH</v>
          </cell>
          <cell r="F395">
            <v>7081</v>
          </cell>
        </row>
        <row r="396">
          <cell r="A396" t="str">
            <v>0292000</v>
          </cell>
          <cell r="B396">
            <v>29</v>
          </cell>
          <cell r="C396" t="str">
            <v>Fairfax County Public Schools</v>
          </cell>
          <cell r="D396">
            <v>2000</v>
          </cell>
          <cell r="E396" t="str">
            <v>BONNIE BRAE ELEM</v>
          </cell>
          <cell r="F396">
            <v>3907</v>
          </cell>
        </row>
        <row r="397">
          <cell r="A397" t="str">
            <v>0292010</v>
          </cell>
          <cell r="B397">
            <v>29</v>
          </cell>
          <cell r="C397" t="str">
            <v>Fairfax County Public Schools</v>
          </cell>
          <cell r="D397">
            <v>2010</v>
          </cell>
          <cell r="E397" t="str">
            <v>DRANESVILLE ELEM</v>
          </cell>
          <cell r="F397">
            <v>6662</v>
          </cell>
        </row>
        <row r="398">
          <cell r="A398" t="str">
            <v>0292030</v>
          </cell>
          <cell r="B398">
            <v>29</v>
          </cell>
          <cell r="C398" t="str">
            <v>Fairfax County Public Schools</v>
          </cell>
          <cell r="D398">
            <v>2030</v>
          </cell>
          <cell r="E398" t="str">
            <v>SANGSTER ELEM</v>
          </cell>
          <cell r="F398">
            <v>4034</v>
          </cell>
        </row>
        <row r="399">
          <cell r="A399" t="str">
            <v>0292040</v>
          </cell>
          <cell r="B399">
            <v>29</v>
          </cell>
          <cell r="C399" t="str">
            <v>Fairfax County Public Schools</v>
          </cell>
          <cell r="D399">
            <v>2040</v>
          </cell>
          <cell r="E399" t="str">
            <v>SARATOGA ELEM</v>
          </cell>
          <cell r="F399">
            <v>2408</v>
          </cell>
        </row>
        <row r="400">
          <cell r="A400" t="str">
            <v>0292050</v>
          </cell>
          <cell r="B400">
            <v>29</v>
          </cell>
          <cell r="C400" t="str">
            <v>Fairfax County Public Schools</v>
          </cell>
          <cell r="D400">
            <v>2050</v>
          </cell>
          <cell r="E400" t="str">
            <v>VIRGINIA RUN ELEM</v>
          </cell>
          <cell r="F400">
            <v>1819</v>
          </cell>
        </row>
        <row r="401">
          <cell r="A401" t="str">
            <v>0292060</v>
          </cell>
          <cell r="B401">
            <v>29</v>
          </cell>
          <cell r="C401" t="str">
            <v>Fairfax County Public Schools</v>
          </cell>
          <cell r="D401">
            <v>2060</v>
          </cell>
          <cell r="E401" t="str">
            <v>WILLOW SPRINGS ELEM</v>
          </cell>
          <cell r="F401">
            <v>2708</v>
          </cell>
        </row>
        <row r="402">
          <cell r="A402" t="str">
            <v>0292070</v>
          </cell>
          <cell r="B402">
            <v>29</v>
          </cell>
          <cell r="C402" t="str">
            <v>Fairfax County Public Schools</v>
          </cell>
          <cell r="D402">
            <v>2070</v>
          </cell>
          <cell r="E402" t="str">
            <v>STONE MIDDLE</v>
          </cell>
          <cell r="F402">
            <v>1000</v>
          </cell>
        </row>
        <row r="403">
          <cell r="A403" t="str">
            <v>0292080</v>
          </cell>
          <cell r="B403">
            <v>29</v>
          </cell>
          <cell r="C403" t="str">
            <v>Fairfax County Public Schools</v>
          </cell>
          <cell r="D403">
            <v>2080</v>
          </cell>
          <cell r="E403" t="str">
            <v>POPLAR TREE ELEM</v>
          </cell>
          <cell r="F403">
            <v>73</v>
          </cell>
        </row>
        <row r="404">
          <cell r="A404" t="str">
            <v>0292090</v>
          </cell>
          <cell r="B404">
            <v>29</v>
          </cell>
          <cell r="C404" t="str">
            <v>Fairfax County Public Schools</v>
          </cell>
          <cell r="D404">
            <v>2090</v>
          </cell>
          <cell r="E404" t="str">
            <v>CENTRE RIDGE ELEM</v>
          </cell>
          <cell r="F404">
            <v>22914</v>
          </cell>
        </row>
        <row r="405">
          <cell r="A405" t="str">
            <v>0292100</v>
          </cell>
          <cell r="B405">
            <v>29</v>
          </cell>
          <cell r="C405" t="str">
            <v>Fairfax County Public Schools</v>
          </cell>
          <cell r="D405">
            <v>2100</v>
          </cell>
          <cell r="E405" t="str">
            <v>WAPLES MILL ELEM</v>
          </cell>
          <cell r="F405">
            <v>7</v>
          </cell>
        </row>
        <row r="406">
          <cell r="A406" t="str">
            <v>0292200</v>
          </cell>
          <cell r="B406">
            <v>29</v>
          </cell>
          <cell r="C406" t="str">
            <v>Fairfax County Public Schools</v>
          </cell>
          <cell r="D406">
            <v>2200</v>
          </cell>
          <cell r="E406" t="str">
            <v>MCNAIR UPPER ELEM</v>
          </cell>
          <cell r="F406">
            <v>974</v>
          </cell>
        </row>
        <row r="407">
          <cell r="A407" t="str">
            <v>0292203</v>
          </cell>
          <cell r="B407">
            <v>29</v>
          </cell>
          <cell r="C407" t="str">
            <v>Fairfax County Public Schools</v>
          </cell>
          <cell r="D407">
            <v>2203</v>
          </cell>
          <cell r="E407" t="str">
            <v>ALDRIN ELEM</v>
          </cell>
          <cell r="F407">
            <v>934</v>
          </cell>
        </row>
        <row r="408">
          <cell r="A408" t="str">
            <v>0292204</v>
          </cell>
          <cell r="B408">
            <v>29</v>
          </cell>
          <cell r="C408" t="str">
            <v>Fairfax County Public Schools</v>
          </cell>
          <cell r="D408">
            <v>2204</v>
          </cell>
          <cell r="E408" t="str">
            <v>DEER PARK ELEM</v>
          </cell>
          <cell r="F408">
            <v>222</v>
          </cell>
        </row>
        <row r="409">
          <cell r="A409" t="str">
            <v>0292205</v>
          </cell>
          <cell r="B409">
            <v>29</v>
          </cell>
          <cell r="C409" t="str">
            <v>Fairfax County Public Schools</v>
          </cell>
          <cell r="D409">
            <v>2205</v>
          </cell>
          <cell r="E409" t="str">
            <v>CENTREVILLE ELEM</v>
          </cell>
          <cell r="F409">
            <v>96</v>
          </cell>
        </row>
        <row r="410">
          <cell r="A410" t="str">
            <v>0292209</v>
          </cell>
          <cell r="B410">
            <v>29</v>
          </cell>
          <cell r="C410" t="str">
            <v>Fairfax County Public Schools</v>
          </cell>
          <cell r="D410">
            <v>2209</v>
          </cell>
          <cell r="E410" t="str">
            <v>LANE ELEM</v>
          </cell>
          <cell r="F410">
            <v>2407</v>
          </cell>
        </row>
        <row r="411">
          <cell r="A411" t="str">
            <v>0292210</v>
          </cell>
          <cell r="B411">
            <v>29</v>
          </cell>
          <cell r="C411" t="str">
            <v>Fairfax County Public Schools</v>
          </cell>
          <cell r="D411">
            <v>2210</v>
          </cell>
          <cell r="E411" t="str">
            <v>HALLEY ELEM</v>
          </cell>
          <cell r="F411">
            <v>6095</v>
          </cell>
        </row>
        <row r="412">
          <cell r="A412" t="str">
            <v>0292211</v>
          </cell>
          <cell r="B412">
            <v>29</v>
          </cell>
          <cell r="C412" t="str">
            <v>Fairfax County Public Schools</v>
          </cell>
          <cell r="D412">
            <v>2211</v>
          </cell>
          <cell r="E412" t="str">
            <v>MOUNTAIN VIEW HIGH</v>
          </cell>
          <cell r="F412">
            <v>10</v>
          </cell>
        </row>
        <row r="413">
          <cell r="A413" t="str">
            <v>0292222</v>
          </cell>
          <cell r="B413">
            <v>29</v>
          </cell>
          <cell r="C413" t="str">
            <v>Fairfax County Public Schools</v>
          </cell>
          <cell r="D413">
            <v>2222</v>
          </cell>
          <cell r="E413" t="str">
            <v>CARSON MIDDLE</v>
          </cell>
          <cell r="F413">
            <v>1930</v>
          </cell>
        </row>
        <row r="414">
          <cell r="A414" t="str">
            <v>0292224</v>
          </cell>
          <cell r="B414">
            <v>29</v>
          </cell>
          <cell r="C414" t="str">
            <v>Fairfax County Public Schools</v>
          </cell>
          <cell r="D414">
            <v>2224</v>
          </cell>
          <cell r="E414" t="str">
            <v>FORT BELVOIR ELEM</v>
          </cell>
          <cell r="F414">
            <v>13793</v>
          </cell>
        </row>
        <row r="415">
          <cell r="A415" t="str">
            <v>0292225</v>
          </cell>
          <cell r="B415">
            <v>29</v>
          </cell>
          <cell r="C415" t="str">
            <v>Fairfax County Public Schools</v>
          </cell>
          <cell r="D415">
            <v>2225</v>
          </cell>
          <cell r="E415" t="str">
            <v>BULL RUN ELEM</v>
          </cell>
          <cell r="F415">
            <v>5547</v>
          </cell>
        </row>
        <row r="416">
          <cell r="A416" t="str">
            <v>0292228</v>
          </cell>
          <cell r="B416">
            <v>29</v>
          </cell>
          <cell r="C416" t="str">
            <v>Fairfax County Public Schools</v>
          </cell>
          <cell r="D416">
            <v>2228</v>
          </cell>
          <cell r="E416" t="str">
            <v>WESTFIELD HIGH</v>
          </cell>
          <cell r="F416">
            <v>6916</v>
          </cell>
        </row>
        <row r="417">
          <cell r="A417" t="str">
            <v>0292229</v>
          </cell>
          <cell r="B417">
            <v>29</v>
          </cell>
          <cell r="C417" t="str">
            <v>Fairfax County Public Schools</v>
          </cell>
          <cell r="D417">
            <v>2229</v>
          </cell>
          <cell r="E417" t="str">
            <v>DANIELS RUN ELEM</v>
          </cell>
          <cell r="F417">
            <v>5761</v>
          </cell>
        </row>
        <row r="418">
          <cell r="A418" t="str">
            <v>0292230</v>
          </cell>
          <cell r="B418">
            <v>29</v>
          </cell>
          <cell r="C418" t="str">
            <v>Fairfax County Public Schools</v>
          </cell>
          <cell r="D418">
            <v>2230</v>
          </cell>
          <cell r="E418" t="str">
            <v>PROVIDENCE ELEM</v>
          </cell>
          <cell r="F418">
            <v>21422</v>
          </cell>
        </row>
        <row r="419">
          <cell r="A419" t="str">
            <v>0292231</v>
          </cell>
          <cell r="B419">
            <v>29</v>
          </cell>
          <cell r="C419" t="str">
            <v>Fairfax County Public Schools</v>
          </cell>
          <cell r="D419">
            <v>2231</v>
          </cell>
          <cell r="E419" t="str">
            <v>MCNAIR ELEM</v>
          </cell>
          <cell r="F419">
            <v>5180</v>
          </cell>
        </row>
        <row r="420">
          <cell r="A420" t="str">
            <v>0292233</v>
          </cell>
          <cell r="B420">
            <v>29</v>
          </cell>
          <cell r="C420" t="str">
            <v>Fairfax County Public Schools</v>
          </cell>
          <cell r="D420">
            <v>2233</v>
          </cell>
          <cell r="E420" t="str">
            <v>LIBERTY MIDDLE</v>
          </cell>
          <cell r="F420">
            <v>3933</v>
          </cell>
        </row>
        <row r="421">
          <cell r="A421" t="str">
            <v>0292234</v>
          </cell>
          <cell r="B421">
            <v>29</v>
          </cell>
          <cell r="C421" t="str">
            <v>Fairfax County Public Schools</v>
          </cell>
          <cell r="D421">
            <v>2234</v>
          </cell>
          <cell r="E421" t="str">
            <v>COLVIN RUN ELEM</v>
          </cell>
          <cell r="F421">
            <v>31</v>
          </cell>
        </row>
        <row r="422">
          <cell r="A422" t="str">
            <v>0292235</v>
          </cell>
          <cell r="B422">
            <v>29</v>
          </cell>
          <cell r="C422" t="str">
            <v>Fairfax County Public Schools</v>
          </cell>
          <cell r="D422">
            <v>2235</v>
          </cell>
          <cell r="E422" t="str">
            <v>ISLAND CREEK ELEM</v>
          </cell>
          <cell r="F422">
            <v>7970</v>
          </cell>
        </row>
        <row r="423">
          <cell r="A423" t="str">
            <v>0292236</v>
          </cell>
          <cell r="B423">
            <v>29</v>
          </cell>
          <cell r="C423" t="str">
            <v>Fairfax County Public Schools</v>
          </cell>
          <cell r="D423">
            <v>2236</v>
          </cell>
          <cell r="E423" t="str">
            <v>LORTON STATION ELEM</v>
          </cell>
          <cell r="F423">
            <v>12805</v>
          </cell>
        </row>
        <row r="424">
          <cell r="A424" t="str">
            <v>0292237</v>
          </cell>
          <cell r="B424">
            <v>29</v>
          </cell>
          <cell r="C424" t="str">
            <v>Fairfax County Public Schools</v>
          </cell>
          <cell r="D424">
            <v>2237</v>
          </cell>
          <cell r="E424" t="str">
            <v>POWELL ELEM</v>
          </cell>
          <cell r="F424">
            <v>148</v>
          </cell>
        </row>
        <row r="425">
          <cell r="A425" t="str">
            <v>0292241</v>
          </cell>
          <cell r="B425">
            <v>29</v>
          </cell>
          <cell r="C425" t="str">
            <v>Fairfax County Public Schools</v>
          </cell>
          <cell r="D425">
            <v>2241</v>
          </cell>
          <cell r="E425" t="str">
            <v>SOUTH COUNTY HIGH</v>
          </cell>
          <cell r="F425">
            <v>18442</v>
          </cell>
        </row>
        <row r="426">
          <cell r="A426" t="str">
            <v>0292243</v>
          </cell>
          <cell r="B426">
            <v>29</v>
          </cell>
          <cell r="C426" t="str">
            <v>Fairfax County Public Schools</v>
          </cell>
          <cell r="D426">
            <v>2243</v>
          </cell>
          <cell r="E426" t="str">
            <v>EAGLE VIEW ELEM</v>
          </cell>
          <cell r="F426">
            <v>2844</v>
          </cell>
        </row>
        <row r="427">
          <cell r="A427" t="str">
            <v>0292347</v>
          </cell>
          <cell r="B427">
            <v>29</v>
          </cell>
          <cell r="C427" t="str">
            <v>Fairfax County Public Schools</v>
          </cell>
          <cell r="D427">
            <v>2347</v>
          </cell>
          <cell r="E427" t="str">
            <v>COATES ELEM</v>
          </cell>
          <cell r="F427">
            <v>11027</v>
          </cell>
        </row>
        <row r="428">
          <cell r="A428" t="str">
            <v>0292348</v>
          </cell>
          <cell r="B428">
            <v>29</v>
          </cell>
          <cell r="C428" t="str">
            <v>Fairfax County Public Schools</v>
          </cell>
          <cell r="D428">
            <v>2348</v>
          </cell>
          <cell r="E428" t="str">
            <v>LAUREL HILL ELEM</v>
          </cell>
          <cell r="F428">
            <v>7325</v>
          </cell>
        </row>
        <row r="429">
          <cell r="A429" t="str">
            <v>0292410</v>
          </cell>
          <cell r="B429">
            <v>29</v>
          </cell>
          <cell r="C429" t="str">
            <v>Fairfax County Public Schools</v>
          </cell>
          <cell r="D429">
            <v>2410</v>
          </cell>
          <cell r="E429" t="str">
            <v>MASON CREST ELEM</v>
          </cell>
          <cell r="F429">
            <v>8428</v>
          </cell>
        </row>
        <row r="430">
          <cell r="A430" t="str">
            <v>0292458</v>
          </cell>
          <cell r="B430">
            <v>29</v>
          </cell>
          <cell r="C430" t="str">
            <v>Fairfax County Public Schools</v>
          </cell>
          <cell r="D430">
            <v>2458</v>
          </cell>
          <cell r="E430" t="str">
            <v>FORT BELVOIR UPPER ELEM</v>
          </cell>
          <cell r="F430">
            <v>17247</v>
          </cell>
        </row>
        <row r="431">
          <cell r="A431" t="str">
            <v>0292459</v>
          </cell>
          <cell r="B431">
            <v>29</v>
          </cell>
          <cell r="C431" t="str">
            <v>Fairfax County Public Schools</v>
          </cell>
          <cell r="D431">
            <v>2459</v>
          </cell>
          <cell r="E431" t="str">
            <v>BAILEY'S UPPER ELEM</v>
          </cell>
          <cell r="F431">
            <v>4385</v>
          </cell>
        </row>
        <row r="432">
          <cell r="A432" t="str">
            <v>0294120</v>
          </cell>
          <cell r="B432">
            <v>29</v>
          </cell>
          <cell r="C432" t="str">
            <v>Fairfax County Public Schools</v>
          </cell>
          <cell r="D432">
            <v>4120</v>
          </cell>
          <cell r="E432" t="str">
            <v>Chelsea Square Apartments</v>
          </cell>
          <cell r="F432">
            <v>3398</v>
          </cell>
        </row>
        <row r="433">
          <cell r="A433" t="str">
            <v>0294123</v>
          </cell>
          <cell r="B433">
            <v>29</v>
          </cell>
          <cell r="C433" t="str">
            <v>Fairfax County Public Schools</v>
          </cell>
          <cell r="D433">
            <v>4123</v>
          </cell>
          <cell r="E433" t="str">
            <v>Graham Road Community Center</v>
          </cell>
          <cell r="F433">
            <v>10991</v>
          </cell>
        </row>
        <row r="434">
          <cell r="A434" t="str">
            <v>02910001</v>
          </cell>
          <cell r="B434">
            <v>29</v>
          </cell>
          <cell r="C434" t="str">
            <v>Fairfax County Public Schools</v>
          </cell>
          <cell r="D434">
            <v>10001</v>
          </cell>
          <cell r="E434" t="str">
            <v>James Less Community Center</v>
          </cell>
          <cell r="F434">
            <v>2163</v>
          </cell>
        </row>
        <row r="435">
          <cell r="A435" t="str">
            <v>02910002</v>
          </cell>
          <cell r="B435">
            <v>29</v>
          </cell>
          <cell r="C435" t="str">
            <v>Fairfax County Public Schools</v>
          </cell>
          <cell r="D435">
            <v>10002</v>
          </cell>
          <cell r="E435" t="str">
            <v>Gum Springs Community Center</v>
          </cell>
          <cell r="F435">
            <v>3559</v>
          </cell>
        </row>
        <row r="436">
          <cell r="A436" t="str">
            <v>02910015</v>
          </cell>
          <cell r="B436">
            <v>29</v>
          </cell>
          <cell r="C436" t="str">
            <v>Fairfax County Public Schools</v>
          </cell>
          <cell r="D436">
            <v>10015</v>
          </cell>
          <cell r="E436" t="str">
            <v>Bailey's Community Center</v>
          </cell>
          <cell r="F436">
            <v>119</v>
          </cell>
        </row>
        <row r="437">
          <cell r="A437" t="str">
            <v>02910016</v>
          </cell>
          <cell r="B437">
            <v>29</v>
          </cell>
          <cell r="C437" t="str">
            <v>Fairfax County Public Schools</v>
          </cell>
          <cell r="D437">
            <v>10016</v>
          </cell>
          <cell r="E437" t="str">
            <v>Willston Community Center</v>
          </cell>
          <cell r="F437">
            <v>1783</v>
          </cell>
        </row>
        <row r="438">
          <cell r="A438" t="str">
            <v>02910021</v>
          </cell>
          <cell r="B438">
            <v>29</v>
          </cell>
          <cell r="C438" t="str">
            <v>Fairfax County Public Schools</v>
          </cell>
          <cell r="D438">
            <v>10021</v>
          </cell>
          <cell r="E438" t="str">
            <v>Audubon Park</v>
          </cell>
          <cell r="F438">
            <v>5007</v>
          </cell>
        </row>
        <row r="439">
          <cell r="A439" t="str">
            <v>02910023</v>
          </cell>
          <cell r="B439">
            <v>29</v>
          </cell>
          <cell r="C439" t="str">
            <v>Fairfax County Public Schools</v>
          </cell>
          <cell r="D439">
            <v>10023</v>
          </cell>
          <cell r="E439" t="str">
            <v>Energy Zone (Food Services Office)</v>
          </cell>
          <cell r="F439">
            <v>2875</v>
          </cell>
        </row>
        <row r="440">
          <cell r="A440" t="str">
            <v>02910026</v>
          </cell>
          <cell r="B440">
            <v>29</v>
          </cell>
          <cell r="C440" t="str">
            <v>Fairfax County Public Schools</v>
          </cell>
          <cell r="D440">
            <v>10026</v>
          </cell>
          <cell r="E440" t="str">
            <v>Mobile Court- Fairfax Villa</v>
          </cell>
          <cell r="F440">
            <v>497</v>
          </cell>
        </row>
        <row r="441">
          <cell r="A441" t="str">
            <v>02910027</v>
          </cell>
          <cell r="B441">
            <v>29</v>
          </cell>
          <cell r="C441" t="str">
            <v>Fairfax County Public Schools</v>
          </cell>
          <cell r="D441">
            <v>10027</v>
          </cell>
          <cell r="E441" t="str">
            <v>Oakview Gardens</v>
          </cell>
          <cell r="F441">
            <v>1020</v>
          </cell>
        </row>
        <row r="442">
          <cell r="A442" t="str">
            <v>02910029</v>
          </cell>
          <cell r="B442">
            <v>29</v>
          </cell>
          <cell r="C442" t="str">
            <v>Fairfax County Public Schools</v>
          </cell>
          <cell r="D442">
            <v>10029</v>
          </cell>
          <cell r="E442" t="str">
            <v>Green Acres Building</v>
          </cell>
          <cell r="F442">
            <v>574</v>
          </cell>
        </row>
        <row r="443">
          <cell r="A443" t="str">
            <v>0300010</v>
          </cell>
          <cell r="B443">
            <v>30</v>
          </cell>
          <cell r="C443" t="str">
            <v>Fauquier County Public Schools</v>
          </cell>
          <cell r="D443">
            <v>10</v>
          </cell>
          <cell r="E443" t="str">
            <v>MARSHALL MIDDLE</v>
          </cell>
          <cell r="F443">
            <v>9507</v>
          </cell>
        </row>
        <row r="444">
          <cell r="A444" t="str">
            <v>0300020</v>
          </cell>
          <cell r="B444">
            <v>30</v>
          </cell>
          <cell r="C444" t="str">
            <v>Fauquier County Public Schools</v>
          </cell>
          <cell r="D444">
            <v>20</v>
          </cell>
          <cell r="E444" t="str">
            <v>MARY WALTER ELEM</v>
          </cell>
          <cell r="F444">
            <v>10505</v>
          </cell>
        </row>
        <row r="445">
          <cell r="A445" t="str">
            <v>0300120</v>
          </cell>
          <cell r="B445">
            <v>30</v>
          </cell>
          <cell r="C445" t="str">
            <v>Fauquier County Public Schools</v>
          </cell>
          <cell r="D445">
            <v>120</v>
          </cell>
          <cell r="E445" t="str">
            <v>CLAUDE THOMPSON ELEM</v>
          </cell>
          <cell r="F445">
            <v>10843</v>
          </cell>
        </row>
        <row r="446">
          <cell r="A446" t="str">
            <v>0300450</v>
          </cell>
          <cell r="B446">
            <v>30</v>
          </cell>
          <cell r="C446" t="str">
            <v>Fauquier County Public Schools</v>
          </cell>
          <cell r="D446">
            <v>450</v>
          </cell>
          <cell r="E446" t="str">
            <v>GRACE MILLER ELEM</v>
          </cell>
          <cell r="F446">
            <v>4828</v>
          </cell>
        </row>
        <row r="447">
          <cell r="A447" t="str">
            <v>0300460</v>
          </cell>
          <cell r="B447">
            <v>30</v>
          </cell>
          <cell r="C447" t="str">
            <v>Fauquier County Public Schools</v>
          </cell>
          <cell r="D447">
            <v>460</v>
          </cell>
          <cell r="E447" t="str">
            <v>C. HUNTER RITCHIE ELEM</v>
          </cell>
          <cell r="F447">
            <v>4509</v>
          </cell>
        </row>
        <row r="448">
          <cell r="A448" t="str">
            <v>0300510</v>
          </cell>
          <cell r="B448">
            <v>30</v>
          </cell>
          <cell r="C448" t="str">
            <v>Fauquier County Public Schools</v>
          </cell>
          <cell r="D448">
            <v>510</v>
          </cell>
          <cell r="E448" t="str">
            <v>KETTLE RUN HIGH SCH</v>
          </cell>
          <cell r="F448">
            <v>13369</v>
          </cell>
        </row>
        <row r="449">
          <cell r="A449" t="str">
            <v>0300511</v>
          </cell>
          <cell r="B449">
            <v>30</v>
          </cell>
          <cell r="C449" t="str">
            <v>Fauquier County Public Schools</v>
          </cell>
          <cell r="D449">
            <v>511</v>
          </cell>
          <cell r="E449" t="str">
            <v>GREENVILLE ELEM</v>
          </cell>
          <cell r="F449">
            <v>499</v>
          </cell>
        </row>
        <row r="450">
          <cell r="A450" t="str">
            <v>0300520</v>
          </cell>
          <cell r="B450">
            <v>30</v>
          </cell>
          <cell r="C450" t="str">
            <v>Fauquier County Public Schools</v>
          </cell>
          <cell r="D450">
            <v>520</v>
          </cell>
          <cell r="E450" t="str">
            <v>CEDAR LEE MIDDLE</v>
          </cell>
          <cell r="F450">
            <v>20288</v>
          </cell>
        </row>
        <row r="451">
          <cell r="A451" t="str">
            <v>0300530</v>
          </cell>
          <cell r="B451">
            <v>30</v>
          </cell>
          <cell r="C451" t="str">
            <v>Fauquier County Public Schools</v>
          </cell>
          <cell r="D451">
            <v>530</v>
          </cell>
          <cell r="E451" t="str">
            <v>MARGARET M. PIERCE ELEM</v>
          </cell>
          <cell r="F451">
            <v>4800</v>
          </cell>
        </row>
        <row r="452">
          <cell r="A452" t="str">
            <v>0300660</v>
          </cell>
          <cell r="B452">
            <v>30</v>
          </cell>
          <cell r="C452" t="str">
            <v>Fauquier County Public Schools</v>
          </cell>
          <cell r="D452">
            <v>660</v>
          </cell>
          <cell r="E452" t="str">
            <v>WARRENTON MIDDLE</v>
          </cell>
          <cell r="F452">
            <v>9152</v>
          </cell>
        </row>
        <row r="453">
          <cell r="A453" t="str">
            <v>0300701</v>
          </cell>
          <cell r="B453">
            <v>30</v>
          </cell>
          <cell r="C453" t="str">
            <v>Fauquier County Public Schools</v>
          </cell>
          <cell r="D453">
            <v>701</v>
          </cell>
          <cell r="E453" t="str">
            <v>FAUQUIER HIGH</v>
          </cell>
          <cell r="F453">
            <v>18836</v>
          </cell>
        </row>
        <row r="454">
          <cell r="A454" t="str">
            <v>0300720</v>
          </cell>
          <cell r="B454">
            <v>30</v>
          </cell>
          <cell r="C454" t="str">
            <v>Fauquier County Public Schools</v>
          </cell>
          <cell r="D454">
            <v>720</v>
          </cell>
          <cell r="E454" t="str">
            <v>P.B. SMITH ELEM</v>
          </cell>
          <cell r="F454">
            <v>1282</v>
          </cell>
        </row>
        <row r="455">
          <cell r="A455" t="str">
            <v>0300730</v>
          </cell>
          <cell r="B455">
            <v>30</v>
          </cell>
          <cell r="C455" t="str">
            <v>Fauquier County Public Schools</v>
          </cell>
          <cell r="D455">
            <v>730</v>
          </cell>
          <cell r="E455" t="str">
            <v>C.M. BRADLEY ELEM</v>
          </cell>
          <cell r="F455">
            <v>2933</v>
          </cell>
        </row>
        <row r="456">
          <cell r="A456" t="str">
            <v>0300740</v>
          </cell>
          <cell r="B456">
            <v>30</v>
          </cell>
          <cell r="C456" t="str">
            <v>Fauquier County Public Schools</v>
          </cell>
          <cell r="D456">
            <v>740</v>
          </cell>
          <cell r="E456" t="str">
            <v>W.G. COLEMAN ELEM</v>
          </cell>
          <cell r="F456">
            <v>325</v>
          </cell>
        </row>
        <row r="457">
          <cell r="A457" t="str">
            <v>0300750</v>
          </cell>
          <cell r="B457">
            <v>30</v>
          </cell>
          <cell r="C457" t="str">
            <v>Fauquier County Public Schools</v>
          </cell>
          <cell r="D457">
            <v>750</v>
          </cell>
          <cell r="E457" t="str">
            <v>H.M. PEARSON ELEM</v>
          </cell>
          <cell r="F457">
            <v>9995</v>
          </cell>
        </row>
        <row r="458">
          <cell r="A458" t="str">
            <v>0300851</v>
          </cell>
          <cell r="B458">
            <v>30</v>
          </cell>
          <cell r="C458" t="str">
            <v>Fauquier County Public Schools</v>
          </cell>
          <cell r="D458">
            <v>851</v>
          </cell>
          <cell r="E458" t="str">
            <v>LIBERTY HIGH</v>
          </cell>
          <cell r="F458">
            <v>17585</v>
          </cell>
        </row>
        <row r="459">
          <cell r="A459" t="str">
            <v>0300853</v>
          </cell>
          <cell r="B459">
            <v>30</v>
          </cell>
          <cell r="C459" t="str">
            <v>Fauquier County Public Schools</v>
          </cell>
          <cell r="D459">
            <v>853</v>
          </cell>
          <cell r="E459" t="str">
            <v>JAMES G. BRUMFIELD ELEM</v>
          </cell>
          <cell r="F459">
            <v>38519</v>
          </cell>
        </row>
        <row r="460">
          <cell r="A460" t="str">
            <v>0300854</v>
          </cell>
          <cell r="B460">
            <v>30</v>
          </cell>
          <cell r="C460" t="str">
            <v>Fauquier County Public Schools</v>
          </cell>
          <cell r="D460">
            <v>854</v>
          </cell>
          <cell r="E460" t="str">
            <v>AUBURN MIDDLE</v>
          </cell>
          <cell r="F460">
            <v>16113</v>
          </cell>
        </row>
        <row r="461">
          <cell r="A461" t="str">
            <v>0310090</v>
          </cell>
          <cell r="B461">
            <v>31</v>
          </cell>
          <cell r="C461" t="str">
            <v>Floyd County Public Schools</v>
          </cell>
          <cell r="D461">
            <v>90</v>
          </cell>
          <cell r="E461" t="str">
            <v>CHECK ELEM</v>
          </cell>
          <cell r="F461">
            <v>7174</v>
          </cell>
        </row>
        <row r="462">
          <cell r="A462" t="str">
            <v>0310360</v>
          </cell>
          <cell r="B462">
            <v>31</v>
          </cell>
          <cell r="C462" t="str">
            <v>Floyd County Public Schools</v>
          </cell>
          <cell r="D462">
            <v>360</v>
          </cell>
          <cell r="E462" t="str">
            <v>FLOYD ELEM</v>
          </cell>
          <cell r="F462">
            <v>12523</v>
          </cell>
        </row>
        <row r="463">
          <cell r="A463" t="str">
            <v>0310500</v>
          </cell>
          <cell r="B463">
            <v>31</v>
          </cell>
          <cell r="C463" t="str">
            <v>Floyd County Public Schools</v>
          </cell>
          <cell r="D463">
            <v>500</v>
          </cell>
          <cell r="E463" t="str">
            <v>WILLIS ELEM</v>
          </cell>
          <cell r="F463">
            <v>7155</v>
          </cell>
        </row>
        <row r="464">
          <cell r="A464" t="str">
            <v>0310650</v>
          </cell>
          <cell r="B464">
            <v>31</v>
          </cell>
          <cell r="C464" t="str">
            <v>Floyd County Public Schools</v>
          </cell>
          <cell r="D464">
            <v>650</v>
          </cell>
          <cell r="E464" t="str">
            <v>INDIAN VALLEY ELEM</v>
          </cell>
          <cell r="F464">
            <v>3311</v>
          </cell>
        </row>
        <row r="465">
          <cell r="A465" t="str">
            <v>0310660</v>
          </cell>
          <cell r="B465">
            <v>31</v>
          </cell>
          <cell r="C465" t="str">
            <v>Floyd County Public Schools</v>
          </cell>
          <cell r="D465">
            <v>660</v>
          </cell>
          <cell r="E465" t="str">
            <v>FLOYD COUNTY HIGH</v>
          </cell>
          <cell r="F465">
            <v>9630</v>
          </cell>
        </row>
        <row r="466">
          <cell r="A466" t="str">
            <v>0320260</v>
          </cell>
          <cell r="B466">
            <v>32</v>
          </cell>
          <cell r="C466" t="str">
            <v>Fluvanna County Public Schools</v>
          </cell>
          <cell r="D466">
            <v>260</v>
          </cell>
          <cell r="E466" t="str">
            <v>FLUVANNA COUNTY HIGH</v>
          </cell>
          <cell r="F466">
            <v>36295</v>
          </cell>
        </row>
        <row r="467">
          <cell r="A467" t="str">
            <v>0320300</v>
          </cell>
          <cell r="B467">
            <v>32</v>
          </cell>
          <cell r="C467" t="str">
            <v>Fluvanna County Public Schools</v>
          </cell>
          <cell r="D467">
            <v>300</v>
          </cell>
          <cell r="E467" t="str">
            <v>CARYSBROOK ELEM</v>
          </cell>
          <cell r="F467">
            <v>408</v>
          </cell>
        </row>
        <row r="468">
          <cell r="A468" t="str">
            <v>0320310</v>
          </cell>
          <cell r="B468">
            <v>32</v>
          </cell>
          <cell r="C468" t="str">
            <v>Fluvanna County Public Schools</v>
          </cell>
          <cell r="D468">
            <v>310</v>
          </cell>
          <cell r="E468" t="str">
            <v>CENTRAL ELEM</v>
          </cell>
          <cell r="F468">
            <v>224</v>
          </cell>
        </row>
        <row r="469">
          <cell r="A469" t="str">
            <v>0320320</v>
          </cell>
          <cell r="B469">
            <v>32</v>
          </cell>
          <cell r="C469" t="str">
            <v>Fluvanna County Public Schools</v>
          </cell>
          <cell r="D469">
            <v>320</v>
          </cell>
          <cell r="E469" t="str">
            <v>FLUVANNA MIDDLE</v>
          </cell>
          <cell r="F469">
            <v>1021</v>
          </cell>
        </row>
        <row r="470">
          <cell r="A470" t="str">
            <v>0320330</v>
          </cell>
          <cell r="B470">
            <v>32</v>
          </cell>
          <cell r="C470" t="str">
            <v>Fluvanna County Public Schools</v>
          </cell>
          <cell r="D470">
            <v>330</v>
          </cell>
          <cell r="E470" t="str">
            <v>WEST CENTRAL PRIMARY SCHOOL</v>
          </cell>
          <cell r="F470">
            <v>513</v>
          </cell>
        </row>
        <row r="471">
          <cell r="A471" t="str">
            <v>0330010</v>
          </cell>
          <cell r="B471">
            <v>33</v>
          </cell>
          <cell r="C471" t="str">
            <v>Franklin County Public Schools</v>
          </cell>
          <cell r="D471">
            <v>10</v>
          </cell>
          <cell r="E471" t="str">
            <v>HENRY ELEM</v>
          </cell>
          <cell r="F471">
            <v>1629</v>
          </cell>
        </row>
        <row r="472">
          <cell r="A472" t="str">
            <v>0330020</v>
          </cell>
          <cell r="B472">
            <v>33</v>
          </cell>
          <cell r="C472" t="str">
            <v>Franklin County Public Schools</v>
          </cell>
          <cell r="D472">
            <v>20</v>
          </cell>
          <cell r="E472" t="str">
            <v>DUDLEY ELEM</v>
          </cell>
          <cell r="F472">
            <v>3421</v>
          </cell>
        </row>
        <row r="473">
          <cell r="A473" t="str">
            <v>0330031</v>
          </cell>
          <cell r="B473">
            <v>33</v>
          </cell>
          <cell r="C473" t="str">
            <v>Franklin County Public Schools</v>
          </cell>
          <cell r="D473">
            <v>31</v>
          </cell>
          <cell r="E473" t="str">
            <v>BENJAMIN FRANKLIN MIDDLE</v>
          </cell>
          <cell r="F473">
            <v>4215</v>
          </cell>
        </row>
        <row r="474">
          <cell r="A474" t="str">
            <v>0330350</v>
          </cell>
          <cell r="B474">
            <v>33</v>
          </cell>
          <cell r="C474" t="str">
            <v>Franklin County Public Schools</v>
          </cell>
          <cell r="D474">
            <v>350</v>
          </cell>
          <cell r="E474" t="str">
            <v>CALLAWAY ELEM</v>
          </cell>
          <cell r="F474">
            <v>1871</v>
          </cell>
        </row>
        <row r="475">
          <cell r="A475" t="str">
            <v>0330660</v>
          </cell>
          <cell r="B475">
            <v>33</v>
          </cell>
          <cell r="C475" t="str">
            <v>Franklin County Public Schools</v>
          </cell>
          <cell r="D475">
            <v>660</v>
          </cell>
          <cell r="E475" t="str">
            <v>LEE M. WAID ELEM</v>
          </cell>
          <cell r="F475">
            <v>6931</v>
          </cell>
        </row>
        <row r="476">
          <cell r="A476" t="str">
            <v>0330690</v>
          </cell>
          <cell r="B476">
            <v>33</v>
          </cell>
          <cell r="C476" t="str">
            <v>Franklin County Public Schools</v>
          </cell>
          <cell r="D476">
            <v>690</v>
          </cell>
          <cell r="E476" t="str">
            <v>GLADE HILL ELEM</v>
          </cell>
          <cell r="F476">
            <v>5600</v>
          </cell>
        </row>
        <row r="477">
          <cell r="A477" t="str">
            <v>0330960</v>
          </cell>
          <cell r="B477">
            <v>33</v>
          </cell>
          <cell r="C477" t="str">
            <v>Franklin County Public Schools</v>
          </cell>
          <cell r="D477">
            <v>960</v>
          </cell>
          <cell r="E477" t="str">
            <v>SONTAG ELEM</v>
          </cell>
          <cell r="F477">
            <v>3569</v>
          </cell>
        </row>
        <row r="478">
          <cell r="A478" t="str">
            <v>0330980</v>
          </cell>
          <cell r="B478">
            <v>33</v>
          </cell>
          <cell r="C478" t="str">
            <v>Franklin County Public Schools</v>
          </cell>
          <cell r="D478">
            <v>980</v>
          </cell>
          <cell r="E478" t="str">
            <v>WINDY GAP ELEM</v>
          </cell>
          <cell r="F478">
            <v>2809</v>
          </cell>
        </row>
        <row r="479">
          <cell r="A479" t="str">
            <v>0331170</v>
          </cell>
          <cell r="B479">
            <v>33</v>
          </cell>
          <cell r="C479" t="str">
            <v>Franklin County Public Schools</v>
          </cell>
          <cell r="D479">
            <v>1170</v>
          </cell>
          <cell r="E479" t="str">
            <v>SNOW CREEK ELEM</v>
          </cell>
          <cell r="F479">
            <v>2638</v>
          </cell>
        </row>
        <row r="480">
          <cell r="A480" t="str">
            <v>0331311</v>
          </cell>
          <cell r="B480">
            <v>33</v>
          </cell>
          <cell r="C480" t="str">
            <v>Franklin County Public Schools</v>
          </cell>
          <cell r="D480">
            <v>1311</v>
          </cell>
          <cell r="E480" t="str">
            <v>FRANKLIN COUNTY HIGH</v>
          </cell>
          <cell r="F480">
            <v>7543</v>
          </cell>
        </row>
        <row r="481">
          <cell r="A481" t="str">
            <v>0331320</v>
          </cell>
          <cell r="B481">
            <v>33</v>
          </cell>
          <cell r="C481" t="str">
            <v>Franklin County Public Schools</v>
          </cell>
          <cell r="D481">
            <v>1320</v>
          </cell>
          <cell r="E481" t="str">
            <v>BURNT CHIMNEY ELEM</v>
          </cell>
          <cell r="F481">
            <v>3491</v>
          </cell>
        </row>
        <row r="482">
          <cell r="A482" t="str">
            <v>0331360</v>
          </cell>
          <cell r="B482">
            <v>33</v>
          </cell>
          <cell r="C482" t="str">
            <v>Franklin County Public Schools</v>
          </cell>
          <cell r="D482">
            <v>1360</v>
          </cell>
          <cell r="E482" t="str">
            <v>FERRUM ELEM</v>
          </cell>
          <cell r="F482">
            <v>2969</v>
          </cell>
        </row>
        <row r="483">
          <cell r="A483" t="str">
            <v>0331370</v>
          </cell>
          <cell r="B483">
            <v>33</v>
          </cell>
          <cell r="C483" t="str">
            <v>Franklin County Public Schools</v>
          </cell>
          <cell r="D483">
            <v>1370</v>
          </cell>
          <cell r="E483" t="str">
            <v>BOONES MILL ELEM</v>
          </cell>
          <cell r="F483">
            <v>2566</v>
          </cell>
        </row>
        <row r="484">
          <cell r="A484" t="str">
            <v>0331380</v>
          </cell>
          <cell r="B484">
            <v>33</v>
          </cell>
          <cell r="C484" t="str">
            <v>Franklin County Public Schools</v>
          </cell>
          <cell r="D484">
            <v>1380</v>
          </cell>
          <cell r="E484" t="str">
            <v>ROCKY MOUNT ELEM</v>
          </cell>
          <cell r="F484">
            <v>3869</v>
          </cell>
        </row>
        <row r="485">
          <cell r="A485" t="str">
            <v>0350010</v>
          </cell>
          <cell r="B485">
            <v>35</v>
          </cell>
          <cell r="C485" t="str">
            <v>Giles County Public Schools</v>
          </cell>
          <cell r="D485">
            <v>10</v>
          </cell>
          <cell r="E485" t="str">
            <v>EASTERN COMBINED</v>
          </cell>
          <cell r="F485">
            <v>8412</v>
          </cell>
        </row>
        <row r="486">
          <cell r="A486" t="str">
            <v>0350390</v>
          </cell>
          <cell r="B486">
            <v>35</v>
          </cell>
          <cell r="C486" t="str">
            <v>Giles County Public Schools</v>
          </cell>
          <cell r="D486">
            <v>390</v>
          </cell>
          <cell r="E486" t="str">
            <v>MACY MCCLAUGHERTY COMBINED</v>
          </cell>
          <cell r="F486">
            <v>12365</v>
          </cell>
        </row>
        <row r="487">
          <cell r="A487" t="str">
            <v>0350400</v>
          </cell>
          <cell r="B487">
            <v>35</v>
          </cell>
          <cell r="C487" t="str">
            <v>Giles County Public Schools</v>
          </cell>
          <cell r="D487">
            <v>400</v>
          </cell>
          <cell r="E487" t="str">
            <v>NARROWS ELEM/MID.</v>
          </cell>
          <cell r="F487">
            <v>10141</v>
          </cell>
        </row>
        <row r="488">
          <cell r="A488" t="str">
            <v>0350461</v>
          </cell>
          <cell r="B488">
            <v>35</v>
          </cell>
          <cell r="C488" t="str">
            <v>Giles County Public Schools</v>
          </cell>
          <cell r="D488">
            <v>461</v>
          </cell>
          <cell r="E488" t="str">
            <v>GILES HIGH</v>
          </cell>
          <cell r="F488">
            <v>6747</v>
          </cell>
        </row>
        <row r="489">
          <cell r="A489" t="str">
            <v>0350470</v>
          </cell>
          <cell r="B489">
            <v>35</v>
          </cell>
          <cell r="C489" t="str">
            <v>Giles County Public Schools</v>
          </cell>
          <cell r="D489">
            <v>470</v>
          </cell>
          <cell r="E489" t="str">
            <v>NARROWS HIGH</v>
          </cell>
          <cell r="F489">
            <v>5312</v>
          </cell>
        </row>
        <row r="490">
          <cell r="A490" t="str">
            <v>0360100</v>
          </cell>
          <cell r="B490">
            <v>36</v>
          </cell>
          <cell r="C490" t="str">
            <v>Gloucester County Public Schools</v>
          </cell>
          <cell r="D490">
            <v>100</v>
          </cell>
          <cell r="E490" t="str">
            <v>BOTETOURT ELEM</v>
          </cell>
          <cell r="F490">
            <v>7846</v>
          </cell>
        </row>
        <row r="491">
          <cell r="A491" t="str">
            <v>0360240</v>
          </cell>
          <cell r="B491">
            <v>36</v>
          </cell>
          <cell r="C491" t="str">
            <v>Gloucester County Public Schools</v>
          </cell>
          <cell r="D491">
            <v>240</v>
          </cell>
          <cell r="E491" t="str">
            <v>ACHILLES ELEM</v>
          </cell>
          <cell r="F491">
            <v>9924</v>
          </cell>
        </row>
        <row r="492">
          <cell r="A492" t="str">
            <v>0360250</v>
          </cell>
          <cell r="B492">
            <v>36</v>
          </cell>
          <cell r="C492" t="str">
            <v>Gloucester County Public Schools</v>
          </cell>
          <cell r="D492">
            <v>250</v>
          </cell>
          <cell r="E492" t="str">
            <v>ABINGDON ELEM</v>
          </cell>
          <cell r="F492">
            <v>10075</v>
          </cell>
        </row>
        <row r="493">
          <cell r="A493" t="str">
            <v>0360260</v>
          </cell>
          <cell r="B493">
            <v>36</v>
          </cell>
          <cell r="C493" t="str">
            <v>Gloucester County Public Schools</v>
          </cell>
          <cell r="D493">
            <v>260</v>
          </cell>
          <cell r="E493" t="str">
            <v>GLOUCESTER HIGH</v>
          </cell>
          <cell r="F493">
            <v>9733</v>
          </cell>
        </row>
        <row r="494">
          <cell r="A494" t="str">
            <v>0360270</v>
          </cell>
          <cell r="B494">
            <v>36</v>
          </cell>
          <cell r="C494" t="str">
            <v>Gloucester County Public Schools</v>
          </cell>
          <cell r="D494">
            <v>270</v>
          </cell>
          <cell r="E494" t="str">
            <v>PETSWORTH ELEM</v>
          </cell>
          <cell r="F494">
            <v>6008</v>
          </cell>
        </row>
        <row r="495">
          <cell r="A495" t="str">
            <v>0360280</v>
          </cell>
          <cell r="B495">
            <v>36</v>
          </cell>
          <cell r="C495" t="str">
            <v>Gloucester County Public Schools</v>
          </cell>
          <cell r="D495">
            <v>280</v>
          </cell>
          <cell r="E495" t="str">
            <v>PEASLEY MIDDLE</v>
          </cell>
          <cell r="F495">
            <v>194</v>
          </cell>
        </row>
        <row r="496">
          <cell r="A496" t="str">
            <v>0360381</v>
          </cell>
          <cell r="B496">
            <v>36</v>
          </cell>
          <cell r="C496" t="str">
            <v>Gloucester County Public Schools</v>
          </cell>
          <cell r="D496">
            <v>381</v>
          </cell>
          <cell r="E496" t="str">
            <v>BETHEL ELEM</v>
          </cell>
          <cell r="F496">
            <v>9152</v>
          </cell>
        </row>
        <row r="497">
          <cell r="A497" t="str">
            <v>0360802</v>
          </cell>
          <cell r="B497">
            <v>36</v>
          </cell>
          <cell r="C497" t="str">
            <v>Gloucester County Public Schools</v>
          </cell>
          <cell r="D497">
            <v>802</v>
          </cell>
          <cell r="E497" t="str">
            <v>PAGE MIDDLE</v>
          </cell>
          <cell r="F497">
            <v>133</v>
          </cell>
        </row>
        <row r="498">
          <cell r="A498" t="str">
            <v>0370120</v>
          </cell>
          <cell r="B498">
            <v>37</v>
          </cell>
          <cell r="C498" t="str">
            <v>Goochland County Public Schools</v>
          </cell>
          <cell r="D498">
            <v>120</v>
          </cell>
          <cell r="E498" t="str">
            <v>BYRD ELEM</v>
          </cell>
          <cell r="F498">
            <v>2680</v>
          </cell>
        </row>
        <row r="499">
          <cell r="A499" t="str">
            <v>0370220</v>
          </cell>
          <cell r="B499">
            <v>37</v>
          </cell>
          <cell r="C499" t="str">
            <v>Goochland County Public Schools</v>
          </cell>
          <cell r="D499">
            <v>220</v>
          </cell>
          <cell r="E499" t="str">
            <v>GOOCHLAND HIGH</v>
          </cell>
          <cell r="F499">
            <v>5828</v>
          </cell>
        </row>
        <row r="500">
          <cell r="A500" t="str">
            <v>0370360</v>
          </cell>
          <cell r="B500">
            <v>37</v>
          </cell>
          <cell r="C500" t="str">
            <v>Goochland County Public Schools</v>
          </cell>
          <cell r="D500">
            <v>360</v>
          </cell>
          <cell r="E500" t="str">
            <v>GOOCHLAND ELEM</v>
          </cell>
          <cell r="F500">
            <v>1928</v>
          </cell>
        </row>
        <row r="501">
          <cell r="A501" t="str">
            <v>03710005</v>
          </cell>
          <cell r="B501">
            <v>37</v>
          </cell>
          <cell r="C501" t="str">
            <v>Goochland County Public Schools</v>
          </cell>
          <cell r="D501">
            <v>10005</v>
          </cell>
          <cell r="E501" t="str">
            <v>County Line Church</v>
          </cell>
          <cell r="F501">
            <v>218</v>
          </cell>
        </row>
        <row r="502">
          <cell r="A502" t="str">
            <v>03710010</v>
          </cell>
          <cell r="B502">
            <v>37</v>
          </cell>
          <cell r="C502" t="str">
            <v>Goochland County Public Schools</v>
          </cell>
          <cell r="D502">
            <v>10010</v>
          </cell>
          <cell r="E502" t="str">
            <v>Randolph Elementary School</v>
          </cell>
          <cell r="F502">
            <v>2647</v>
          </cell>
        </row>
        <row r="503">
          <cell r="A503" t="str">
            <v>0380421</v>
          </cell>
          <cell r="B503">
            <v>38</v>
          </cell>
          <cell r="C503" t="str">
            <v>Grayson County Public Schools</v>
          </cell>
          <cell r="D503">
            <v>421</v>
          </cell>
          <cell r="E503" t="str">
            <v>GRAYSON COUNTY HIGH</v>
          </cell>
          <cell r="F503">
            <v>5595</v>
          </cell>
        </row>
        <row r="504">
          <cell r="A504" t="str">
            <v>0380422</v>
          </cell>
          <cell r="B504">
            <v>38</v>
          </cell>
          <cell r="C504" t="str">
            <v>Grayson County Public Schools</v>
          </cell>
          <cell r="D504">
            <v>422</v>
          </cell>
          <cell r="E504" t="str">
            <v>INDEPENDENCE ELEM</v>
          </cell>
          <cell r="F504">
            <v>5543</v>
          </cell>
        </row>
        <row r="505">
          <cell r="A505" t="str">
            <v>0380430</v>
          </cell>
          <cell r="B505">
            <v>38</v>
          </cell>
          <cell r="C505" t="str">
            <v>Grayson County Public Schools</v>
          </cell>
          <cell r="D505">
            <v>430</v>
          </cell>
          <cell r="E505" t="str">
            <v>GRAYSON HIGHLANDS</v>
          </cell>
          <cell r="F505">
            <v>4090</v>
          </cell>
        </row>
        <row r="506">
          <cell r="A506" t="str">
            <v>0380480</v>
          </cell>
          <cell r="B506">
            <v>38</v>
          </cell>
          <cell r="C506" t="str">
            <v>Grayson County Public Schools</v>
          </cell>
          <cell r="D506">
            <v>480</v>
          </cell>
          <cell r="E506" t="str">
            <v>FAIRVIEW ELEM</v>
          </cell>
          <cell r="F506">
            <v>4285</v>
          </cell>
        </row>
        <row r="507">
          <cell r="A507" t="str">
            <v>0380911</v>
          </cell>
          <cell r="B507">
            <v>38</v>
          </cell>
          <cell r="C507" t="str">
            <v>Grayson County Public Schools</v>
          </cell>
          <cell r="D507">
            <v>911</v>
          </cell>
          <cell r="E507" t="str">
            <v>FRIES ELEMENTARY</v>
          </cell>
          <cell r="F507">
            <v>5623</v>
          </cell>
        </row>
        <row r="508">
          <cell r="A508" t="str">
            <v>0390010</v>
          </cell>
          <cell r="B508">
            <v>39</v>
          </cell>
          <cell r="C508" t="str">
            <v>Greene County Public Schools</v>
          </cell>
          <cell r="D508">
            <v>10</v>
          </cell>
          <cell r="E508" t="str">
            <v>NATHANAEL GREENE PRIMARY SCHOOL</v>
          </cell>
          <cell r="F508">
            <v>5875</v>
          </cell>
        </row>
        <row r="509">
          <cell r="A509" t="str">
            <v>0390020</v>
          </cell>
          <cell r="B509">
            <v>39</v>
          </cell>
          <cell r="C509" t="str">
            <v>Greene County Public Schools</v>
          </cell>
          <cell r="D509">
            <v>20</v>
          </cell>
          <cell r="E509" t="str">
            <v>NATHANAEL GREENE ELEM</v>
          </cell>
          <cell r="F509">
            <v>6119</v>
          </cell>
        </row>
        <row r="510">
          <cell r="A510" t="str">
            <v>0390030</v>
          </cell>
          <cell r="B510">
            <v>39</v>
          </cell>
          <cell r="C510" t="str">
            <v>Greene County Public Schools</v>
          </cell>
          <cell r="D510">
            <v>30</v>
          </cell>
          <cell r="E510" t="str">
            <v>RUCKERSVILLE ELEM</v>
          </cell>
          <cell r="F510">
            <v>6764</v>
          </cell>
        </row>
        <row r="511">
          <cell r="A511" t="str">
            <v>0390071</v>
          </cell>
          <cell r="B511">
            <v>39</v>
          </cell>
          <cell r="C511" t="str">
            <v>Greene County Public Schools</v>
          </cell>
          <cell r="D511">
            <v>71</v>
          </cell>
          <cell r="E511" t="str">
            <v>WILLIAM MONROE MIDDLE</v>
          </cell>
          <cell r="F511">
            <v>2490</v>
          </cell>
        </row>
        <row r="512">
          <cell r="A512" t="str">
            <v>0390072</v>
          </cell>
          <cell r="B512">
            <v>39</v>
          </cell>
          <cell r="C512" t="str">
            <v>Greene County Public Schools</v>
          </cell>
          <cell r="D512">
            <v>72</v>
          </cell>
          <cell r="E512" t="str">
            <v>WILLIAM MONROE HIGH</v>
          </cell>
          <cell r="F512">
            <v>15938</v>
          </cell>
        </row>
        <row r="513">
          <cell r="A513" t="str">
            <v>0400050</v>
          </cell>
          <cell r="B513">
            <v>40</v>
          </cell>
          <cell r="C513" t="str">
            <v>Greensville County Public Schools</v>
          </cell>
          <cell r="D513">
            <v>50</v>
          </cell>
          <cell r="E513" t="str">
            <v>GREENSVILLE ELEM</v>
          </cell>
          <cell r="F513">
            <v>10016</v>
          </cell>
        </row>
        <row r="514">
          <cell r="A514" t="str">
            <v>0400190</v>
          </cell>
          <cell r="B514">
            <v>40</v>
          </cell>
          <cell r="C514" t="str">
            <v>Greensville County Public Schools</v>
          </cell>
          <cell r="D514">
            <v>190</v>
          </cell>
          <cell r="E514" t="str">
            <v>EDWARD W WYATT MIDDLE</v>
          </cell>
          <cell r="F514">
            <v>4343</v>
          </cell>
        </row>
        <row r="515">
          <cell r="A515" t="str">
            <v>0400200</v>
          </cell>
          <cell r="B515">
            <v>40</v>
          </cell>
          <cell r="C515" t="str">
            <v>Greensville County Public Schools</v>
          </cell>
          <cell r="D515">
            <v>200</v>
          </cell>
          <cell r="E515" t="str">
            <v>GREENSVILLE COUNTY HIGH</v>
          </cell>
          <cell r="F515">
            <v>9661</v>
          </cell>
        </row>
        <row r="516">
          <cell r="A516" t="str">
            <v>0400260</v>
          </cell>
          <cell r="B516">
            <v>40</v>
          </cell>
          <cell r="C516" t="str">
            <v>Greensville County Public Schools</v>
          </cell>
          <cell r="D516">
            <v>260</v>
          </cell>
          <cell r="E516" t="str">
            <v>BELFIELD ELEM</v>
          </cell>
          <cell r="F516">
            <v>5765</v>
          </cell>
        </row>
        <row r="517">
          <cell r="A517" t="str">
            <v>04010004</v>
          </cell>
          <cell r="B517">
            <v>40</v>
          </cell>
          <cell r="C517" t="str">
            <v>Greensville County Public Schools</v>
          </cell>
          <cell r="D517">
            <v>10004</v>
          </cell>
          <cell r="E517" t="str">
            <v>Top Hand Foundation</v>
          </cell>
          <cell r="F517">
            <v>698</v>
          </cell>
        </row>
        <row r="518">
          <cell r="A518" t="str">
            <v>04010007</v>
          </cell>
          <cell r="B518">
            <v>40</v>
          </cell>
          <cell r="C518" t="str">
            <v>Greensville County Public Schools</v>
          </cell>
          <cell r="D518">
            <v>10007</v>
          </cell>
          <cell r="E518" t="str">
            <v>Care Kids</v>
          </cell>
          <cell r="F518">
            <v>835</v>
          </cell>
        </row>
        <row r="519">
          <cell r="A519" t="str">
            <v>04010008</v>
          </cell>
          <cell r="B519">
            <v>40</v>
          </cell>
          <cell r="C519" t="str">
            <v>Greensville County Public Schools</v>
          </cell>
          <cell r="D519">
            <v>10008</v>
          </cell>
          <cell r="E519" t="str">
            <v>Saint Paul's Church of God in Christ</v>
          </cell>
          <cell r="F519">
            <v>392</v>
          </cell>
        </row>
        <row r="520">
          <cell r="A520" t="str">
            <v>04010009</v>
          </cell>
          <cell r="B520">
            <v>40</v>
          </cell>
          <cell r="C520" t="str">
            <v>Greensville County Public Schools</v>
          </cell>
          <cell r="D520">
            <v>10009</v>
          </cell>
          <cell r="E520" t="str">
            <v>Footprints Daycare and Preschool</v>
          </cell>
          <cell r="F520">
            <v>297</v>
          </cell>
        </row>
        <row r="521">
          <cell r="A521" t="str">
            <v>0410010</v>
          </cell>
          <cell r="B521">
            <v>41</v>
          </cell>
          <cell r="C521" t="str">
            <v>Halifax County Public Schools</v>
          </cell>
          <cell r="D521">
            <v>10</v>
          </cell>
          <cell r="E521" t="str">
            <v>HALIFAX COUNTY HIGH</v>
          </cell>
          <cell r="F521">
            <v>27192</v>
          </cell>
        </row>
        <row r="522">
          <cell r="A522" t="str">
            <v>0410020</v>
          </cell>
          <cell r="B522">
            <v>41</v>
          </cell>
          <cell r="C522" t="str">
            <v>Halifax County Public Schools</v>
          </cell>
          <cell r="D522">
            <v>20</v>
          </cell>
          <cell r="E522" t="str">
            <v>CLUSTER SPRINGS ELEM</v>
          </cell>
          <cell r="F522">
            <v>23613</v>
          </cell>
        </row>
        <row r="523">
          <cell r="A523" t="str">
            <v>0410030</v>
          </cell>
          <cell r="B523">
            <v>41</v>
          </cell>
          <cell r="C523" t="str">
            <v>Halifax County Public Schools</v>
          </cell>
          <cell r="D523">
            <v>30</v>
          </cell>
          <cell r="E523" t="str">
            <v>SOUTH BOSTON ELEM</v>
          </cell>
          <cell r="F523">
            <v>22772</v>
          </cell>
        </row>
        <row r="524">
          <cell r="A524" t="str">
            <v>0410950</v>
          </cell>
          <cell r="B524">
            <v>41</v>
          </cell>
          <cell r="C524" t="str">
            <v>Halifax County Public Schools</v>
          </cell>
          <cell r="D524">
            <v>950</v>
          </cell>
          <cell r="E524" t="str">
            <v>SOUTH BOSTON/HALIFAX EARLY LEARNING CTR</v>
          </cell>
          <cell r="F524">
            <v>259</v>
          </cell>
        </row>
        <row r="525">
          <cell r="A525" t="str">
            <v>0411480</v>
          </cell>
          <cell r="B525">
            <v>41</v>
          </cell>
          <cell r="C525" t="str">
            <v>Halifax County Public Schools</v>
          </cell>
          <cell r="D525">
            <v>1480</v>
          </cell>
          <cell r="E525" t="str">
            <v>HALIFAX COUNTY MIDDLE</v>
          </cell>
          <cell r="F525">
            <v>52871</v>
          </cell>
        </row>
        <row r="526">
          <cell r="A526" t="str">
            <v>0411490</v>
          </cell>
          <cell r="B526">
            <v>41</v>
          </cell>
          <cell r="C526" t="str">
            <v>Halifax County Public Schools</v>
          </cell>
          <cell r="D526">
            <v>1490</v>
          </cell>
          <cell r="E526" t="str">
            <v>SYDNOR JENNINGS ELEM</v>
          </cell>
          <cell r="F526">
            <v>4680</v>
          </cell>
        </row>
        <row r="527">
          <cell r="A527" t="str">
            <v>0411510</v>
          </cell>
          <cell r="B527">
            <v>41</v>
          </cell>
          <cell r="C527" t="str">
            <v>Halifax County Public Schools</v>
          </cell>
          <cell r="D527">
            <v>1510</v>
          </cell>
          <cell r="E527" t="str">
            <v>SCOTTSBURG ELEM</v>
          </cell>
          <cell r="F527">
            <v>12123</v>
          </cell>
        </row>
        <row r="528">
          <cell r="A528" t="str">
            <v>0411521</v>
          </cell>
          <cell r="B528">
            <v>41</v>
          </cell>
          <cell r="C528" t="str">
            <v>Halifax County Public Schools</v>
          </cell>
          <cell r="D528">
            <v>1521</v>
          </cell>
          <cell r="E528" t="str">
            <v>SINAI ELEM</v>
          </cell>
          <cell r="F528">
            <v>6126</v>
          </cell>
        </row>
        <row r="529">
          <cell r="A529" t="str">
            <v>0411550</v>
          </cell>
          <cell r="B529">
            <v>41</v>
          </cell>
          <cell r="C529" t="str">
            <v>Halifax County Public Schools</v>
          </cell>
          <cell r="D529">
            <v>1550</v>
          </cell>
          <cell r="E529" t="str">
            <v>MEADVILLE ELEM</v>
          </cell>
          <cell r="F529">
            <v>5922</v>
          </cell>
        </row>
        <row r="530">
          <cell r="A530" t="str">
            <v>0411560</v>
          </cell>
          <cell r="B530">
            <v>41</v>
          </cell>
          <cell r="C530" t="str">
            <v>Halifax County Public Schools</v>
          </cell>
          <cell r="D530">
            <v>1560</v>
          </cell>
          <cell r="E530" t="str">
            <v>CLAYS MILL ELEM</v>
          </cell>
          <cell r="F530">
            <v>5579</v>
          </cell>
        </row>
        <row r="531">
          <cell r="A531" t="str">
            <v>0414011</v>
          </cell>
          <cell r="B531">
            <v>41</v>
          </cell>
          <cell r="C531" t="str">
            <v>Halifax County Public Schools</v>
          </cell>
          <cell r="D531">
            <v>4011</v>
          </cell>
          <cell r="E531" t="str">
            <v>Country Green Apts</v>
          </cell>
          <cell r="F531">
            <v>104</v>
          </cell>
        </row>
        <row r="532">
          <cell r="A532" t="str">
            <v>0414012</v>
          </cell>
          <cell r="B532">
            <v>41</v>
          </cell>
          <cell r="C532" t="str">
            <v>Halifax County Public Schools</v>
          </cell>
          <cell r="D532">
            <v>4012</v>
          </cell>
          <cell r="E532" t="str">
            <v>Westside Village</v>
          </cell>
          <cell r="F532">
            <v>360</v>
          </cell>
        </row>
        <row r="533">
          <cell r="A533" t="str">
            <v>0420020</v>
          </cell>
          <cell r="B533">
            <v>42</v>
          </cell>
          <cell r="C533" t="str">
            <v>Hanover County Public Schools</v>
          </cell>
          <cell r="D533">
            <v>20</v>
          </cell>
          <cell r="E533" t="str">
            <v>BEAVERDAM ELEM</v>
          </cell>
          <cell r="F533">
            <v>3137</v>
          </cell>
        </row>
        <row r="534">
          <cell r="A534" t="str">
            <v>0420030</v>
          </cell>
          <cell r="B534">
            <v>42</v>
          </cell>
          <cell r="C534" t="str">
            <v>Hanover County Public Schools</v>
          </cell>
          <cell r="D534">
            <v>30</v>
          </cell>
          <cell r="E534" t="str">
            <v>RURAL POINT ELEM</v>
          </cell>
          <cell r="F534">
            <v>2254</v>
          </cell>
        </row>
        <row r="535">
          <cell r="A535" t="str">
            <v>0420040</v>
          </cell>
          <cell r="B535">
            <v>42</v>
          </cell>
          <cell r="C535" t="str">
            <v>Hanover County Public Schools</v>
          </cell>
          <cell r="D535">
            <v>40</v>
          </cell>
          <cell r="E535" t="str">
            <v>SOUTH ANNA ELEM</v>
          </cell>
          <cell r="F535">
            <v>3590</v>
          </cell>
        </row>
        <row r="536">
          <cell r="A536" t="str">
            <v>0420061</v>
          </cell>
          <cell r="B536">
            <v>42</v>
          </cell>
          <cell r="C536" t="str">
            <v>Hanover County Public Schools</v>
          </cell>
          <cell r="D536">
            <v>61</v>
          </cell>
          <cell r="E536" t="str">
            <v>CHICKAHOMINY MIDDLE</v>
          </cell>
          <cell r="F536">
            <v>2779</v>
          </cell>
        </row>
        <row r="537">
          <cell r="A537" t="str">
            <v>0420062</v>
          </cell>
          <cell r="B537">
            <v>42</v>
          </cell>
          <cell r="C537" t="str">
            <v>Hanover County Public Schools</v>
          </cell>
          <cell r="D537">
            <v>62</v>
          </cell>
          <cell r="E537" t="str">
            <v>ATLEE HIGH</v>
          </cell>
          <cell r="F537">
            <v>1404</v>
          </cell>
        </row>
        <row r="538">
          <cell r="A538" t="str">
            <v>0420070</v>
          </cell>
          <cell r="B538">
            <v>42</v>
          </cell>
          <cell r="C538" t="str">
            <v>Hanover County Public Schools</v>
          </cell>
          <cell r="D538">
            <v>70</v>
          </cell>
          <cell r="E538" t="str">
            <v>COLD HARBOR ELEM</v>
          </cell>
          <cell r="F538">
            <v>6269</v>
          </cell>
        </row>
        <row r="539">
          <cell r="A539" t="str">
            <v>0420150</v>
          </cell>
          <cell r="B539">
            <v>42</v>
          </cell>
          <cell r="C539" t="str">
            <v>Hanover County Public Schools</v>
          </cell>
          <cell r="D539">
            <v>150</v>
          </cell>
          <cell r="E539" t="str">
            <v>HENRY CLAY ELEM</v>
          </cell>
          <cell r="F539">
            <v>3979</v>
          </cell>
        </row>
        <row r="540">
          <cell r="A540" t="str">
            <v>0420162</v>
          </cell>
          <cell r="B540">
            <v>42</v>
          </cell>
          <cell r="C540" t="str">
            <v>Hanover County Public Schools</v>
          </cell>
          <cell r="D540">
            <v>162</v>
          </cell>
          <cell r="E540" t="str">
            <v>JOHN M. GANDY ELEM</v>
          </cell>
          <cell r="F540">
            <v>9162</v>
          </cell>
        </row>
        <row r="541">
          <cell r="A541" t="str">
            <v>0420200</v>
          </cell>
          <cell r="B541">
            <v>42</v>
          </cell>
          <cell r="C541" t="str">
            <v>Hanover County Public Schools</v>
          </cell>
          <cell r="D541">
            <v>200</v>
          </cell>
          <cell r="E541" t="str">
            <v>KERSEY CREEK ELEM</v>
          </cell>
          <cell r="F541">
            <v>3235</v>
          </cell>
        </row>
        <row r="542">
          <cell r="A542" t="str">
            <v>0420210</v>
          </cell>
          <cell r="B542">
            <v>42</v>
          </cell>
          <cell r="C542" t="str">
            <v>Hanover County Public Schools</v>
          </cell>
          <cell r="D542">
            <v>210</v>
          </cell>
          <cell r="E542" t="str">
            <v>LAUREL MEADOW ELEM</v>
          </cell>
          <cell r="F542">
            <v>2892</v>
          </cell>
        </row>
        <row r="543">
          <cell r="A543" t="str">
            <v>0420290</v>
          </cell>
          <cell r="B543">
            <v>42</v>
          </cell>
          <cell r="C543" t="str">
            <v>Hanover County Public Schools</v>
          </cell>
          <cell r="D543">
            <v>290</v>
          </cell>
          <cell r="E543" t="str">
            <v>WASHINGTON-HENRY ELEM</v>
          </cell>
          <cell r="F543">
            <v>3488</v>
          </cell>
        </row>
        <row r="544">
          <cell r="A544" t="str">
            <v>0420360</v>
          </cell>
          <cell r="B544">
            <v>42</v>
          </cell>
          <cell r="C544" t="str">
            <v>Hanover County Public Schools</v>
          </cell>
          <cell r="D544">
            <v>360</v>
          </cell>
          <cell r="E544" t="str">
            <v>BATTLEFIELD PARK ELEM</v>
          </cell>
          <cell r="F544">
            <v>9274</v>
          </cell>
        </row>
        <row r="545">
          <cell r="A545" t="str">
            <v>0420370</v>
          </cell>
          <cell r="B545">
            <v>42</v>
          </cell>
          <cell r="C545" t="str">
            <v>Hanover County Public Schools</v>
          </cell>
          <cell r="D545">
            <v>370</v>
          </cell>
          <cell r="E545" t="str">
            <v>MECHANICSVILLE HIGH</v>
          </cell>
          <cell r="F545">
            <v>1449</v>
          </cell>
        </row>
        <row r="546">
          <cell r="A546" t="str">
            <v>0420400</v>
          </cell>
          <cell r="B546">
            <v>42</v>
          </cell>
          <cell r="C546" t="str">
            <v>Hanover County Public Schools</v>
          </cell>
          <cell r="D546">
            <v>400</v>
          </cell>
          <cell r="E546" t="str">
            <v>PATRICK HENRY HIGH</v>
          </cell>
          <cell r="F546">
            <v>1808</v>
          </cell>
        </row>
        <row r="547">
          <cell r="A547" t="str">
            <v>0420410</v>
          </cell>
          <cell r="B547">
            <v>42</v>
          </cell>
          <cell r="C547" t="str">
            <v>Hanover County Public Schools</v>
          </cell>
          <cell r="D547">
            <v>410</v>
          </cell>
          <cell r="E547" t="str">
            <v>PEARSON'S CORNER ELEM</v>
          </cell>
          <cell r="F547">
            <v>1450</v>
          </cell>
        </row>
        <row r="548">
          <cell r="A548" t="str">
            <v>0420420</v>
          </cell>
          <cell r="B548">
            <v>42</v>
          </cell>
          <cell r="C548" t="str">
            <v>Hanover County Public Schools</v>
          </cell>
          <cell r="D548">
            <v>420</v>
          </cell>
          <cell r="E548" t="str">
            <v>MECHANICSVILLE ELEM</v>
          </cell>
          <cell r="F548">
            <v>18097</v>
          </cell>
        </row>
        <row r="549">
          <cell r="A549" t="str">
            <v>0420430</v>
          </cell>
          <cell r="B549">
            <v>42</v>
          </cell>
          <cell r="C549" t="str">
            <v>Hanover County Public Schools</v>
          </cell>
          <cell r="D549">
            <v>430</v>
          </cell>
          <cell r="E549" t="str">
            <v>ELMONT ELEM</v>
          </cell>
          <cell r="F549">
            <v>3693</v>
          </cell>
        </row>
        <row r="550">
          <cell r="A550" t="str">
            <v>0420440</v>
          </cell>
          <cell r="B550">
            <v>42</v>
          </cell>
          <cell r="C550" t="str">
            <v>Hanover County Public Schools</v>
          </cell>
          <cell r="D550">
            <v>440</v>
          </cell>
          <cell r="E550" t="str">
            <v>BELL CREEK MIDDLE</v>
          </cell>
          <cell r="F550">
            <v>2867</v>
          </cell>
        </row>
        <row r="551">
          <cell r="A551" t="str">
            <v>0420450</v>
          </cell>
          <cell r="B551">
            <v>42</v>
          </cell>
          <cell r="C551" t="str">
            <v>Hanover County Public Schools</v>
          </cell>
          <cell r="D551">
            <v>450</v>
          </cell>
          <cell r="E551" t="str">
            <v>LIBERTY MIDDLE</v>
          </cell>
          <cell r="F551">
            <v>3267</v>
          </cell>
        </row>
        <row r="552">
          <cell r="A552" t="str">
            <v>0420551</v>
          </cell>
          <cell r="B552">
            <v>42</v>
          </cell>
          <cell r="C552" t="str">
            <v>Hanover County Public Schools</v>
          </cell>
          <cell r="D552">
            <v>551</v>
          </cell>
          <cell r="E552" t="str">
            <v>COOL SPRING ELEM</v>
          </cell>
          <cell r="F552">
            <v>4703</v>
          </cell>
        </row>
        <row r="553">
          <cell r="A553" t="str">
            <v>0420552</v>
          </cell>
          <cell r="B553">
            <v>42</v>
          </cell>
          <cell r="C553" t="str">
            <v>Hanover County Public Schools</v>
          </cell>
          <cell r="D553">
            <v>552</v>
          </cell>
          <cell r="E553" t="str">
            <v>POLE GREEN ELEM</v>
          </cell>
          <cell r="F553">
            <v>3488</v>
          </cell>
        </row>
        <row r="554">
          <cell r="A554" t="str">
            <v>0420553</v>
          </cell>
          <cell r="B554">
            <v>42</v>
          </cell>
          <cell r="C554" t="str">
            <v>Hanover County Public Schools</v>
          </cell>
          <cell r="D554">
            <v>553</v>
          </cell>
          <cell r="E554" t="str">
            <v>OAK KNOLL MIDDLE</v>
          </cell>
          <cell r="F554">
            <v>4489</v>
          </cell>
        </row>
        <row r="555">
          <cell r="A555" t="str">
            <v>0420554</v>
          </cell>
          <cell r="B555">
            <v>42</v>
          </cell>
          <cell r="C555" t="str">
            <v>Hanover County Public Schools</v>
          </cell>
          <cell r="D555">
            <v>554</v>
          </cell>
          <cell r="E555" t="str">
            <v>HANOVER HIGH</v>
          </cell>
          <cell r="F555">
            <v>2059</v>
          </cell>
        </row>
        <row r="556">
          <cell r="A556" t="str">
            <v>0430010</v>
          </cell>
          <cell r="B556">
            <v>43</v>
          </cell>
          <cell r="C556" t="str">
            <v>Henrico County Public Schools</v>
          </cell>
          <cell r="D556">
            <v>10</v>
          </cell>
          <cell r="E556" t="str">
            <v>THREE CHOPT ELEM</v>
          </cell>
          <cell r="F556">
            <v>5763</v>
          </cell>
        </row>
        <row r="557">
          <cell r="A557" t="str">
            <v>0430020</v>
          </cell>
          <cell r="B557">
            <v>43</v>
          </cell>
          <cell r="C557" t="str">
            <v>Henrico County Public Schools</v>
          </cell>
          <cell r="D557">
            <v>20</v>
          </cell>
          <cell r="E557" t="str">
            <v>GLEN ALLEN ELEM</v>
          </cell>
          <cell r="F557">
            <v>6015</v>
          </cell>
        </row>
        <row r="558">
          <cell r="A558" t="str">
            <v>0430040</v>
          </cell>
          <cell r="B558">
            <v>43</v>
          </cell>
          <cell r="C558" t="str">
            <v>Henrico County Public Schools</v>
          </cell>
          <cell r="D558">
            <v>40</v>
          </cell>
          <cell r="E558" t="str">
            <v>ACADEMY AT VIRGINIA RANDOLPH</v>
          </cell>
          <cell r="F558">
            <v>1032</v>
          </cell>
        </row>
        <row r="559">
          <cell r="A559" t="str">
            <v>0430050</v>
          </cell>
          <cell r="B559">
            <v>43</v>
          </cell>
          <cell r="C559" t="str">
            <v>Henrico County Public Schools</v>
          </cell>
          <cell r="D559">
            <v>50</v>
          </cell>
          <cell r="E559" t="str">
            <v>LONGDALE ELEM</v>
          </cell>
          <cell r="F559">
            <v>4015</v>
          </cell>
        </row>
        <row r="560">
          <cell r="A560" t="str">
            <v>0430060</v>
          </cell>
          <cell r="B560">
            <v>43</v>
          </cell>
          <cell r="C560" t="str">
            <v>Henrico County Public Schools</v>
          </cell>
          <cell r="D560">
            <v>60</v>
          </cell>
          <cell r="E560" t="str">
            <v>SHORT PUMP ELEM</v>
          </cell>
          <cell r="F560">
            <v>5278</v>
          </cell>
        </row>
        <row r="561">
          <cell r="A561" t="str">
            <v>0430075</v>
          </cell>
          <cell r="B561">
            <v>43</v>
          </cell>
          <cell r="C561" t="str">
            <v>Henrico County Public Schools</v>
          </cell>
          <cell r="D561">
            <v>75</v>
          </cell>
          <cell r="E561" t="str">
            <v>NEW BRIDGE LEARNING CTR</v>
          </cell>
          <cell r="F561">
            <v>604</v>
          </cell>
        </row>
        <row r="562">
          <cell r="A562" t="str">
            <v>0430080</v>
          </cell>
          <cell r="B562">
            <v>43</v>
          </cell>
          <cell r="C562" t="str">
            <v>Henrico County Public Schools</v>
          </cell>
          <cell r="D562">
            <v>80</v>
          </cell>
          <cell r="E562" t="str">
            <v>SHORT PUMP MIDDLE</v>
          </cell>
          <cell r="F562">
            <v>5229</v>
          </cell>
        </row>
        <row r="563">
          <cell r="A563" t="str">
            <v>0430082</v>
          </cell>
          <cell r="B563">
            <v>43</v>
          </cell>
          <cell r="C563" t="str">
            <v>Henrico County Public Schools</v>
          </cell>
          <cell r="D563">
            <v>82</v>
          </cell>
          <cell r="E563" t="str">
            <v>KAECHELE ELEM</v>
          </cell>
          <cell r="F563">
            <v>4650</v>
          </cell>
        </row>
        <row r="564">
          <cell r="A564" t="str">
            <v>0430090</v>
          </cell>
          <cell r="B564">
            <v>43</v>
          </cell>
          <cell r="C564" t="str">
            <v>Henrico County Public Schools</v>
          </cell>
          <cell r="D564">
            <v>90</v>
          </cell>
          <cell r="E564" t="str">
            <v>RIDGE ELEM</v>
          </cell>
          <cell r="F564">
            <v>8935</v>
          </cell>
        </row>
        <row r="565">
          <cell r="A565" t="str">
            <v>0430092</v>
          </cell>
          <cell r="B565">
            <v>43</v>
          </cell>
          <cell r="C565" t="str">
            <v>Henrico County Public Schools</v>
          </cell>
          <cell r="D565">
            <v>92</v>
          </cell>
          <cell r="E565" t="str">
            <v>ELKO MIDDLE</v>
          </cell>
          <cell r="F565">
            <v>3308</v>
          </cell>
        </row>
        <row r="566">
          <cell r="A566" t="str">
            <v>0430093</v>
          </cell>
          <cell r="B566">
            <v>43</v>
          </cell>
          <cell r="C566" t="str">
            <v>Henrico County Public Schools</v>
          </cell>
          <cell r="D566">
            <v>93</v>
          </cell>
          <cell r="E566" t="str">
            <v>COLONIAL TRAIL ELEM</v>
          </cell>
          <cell r="F566">
            <v>3633</v>
          </cell>
        </row>
        <row r="567">
          <cell r="A567" t="str">
            <v>0430094</v>
          </cell>
          <cell r="B567">
            <v>43</v>
          </cell>
          <cell r="C567" t="str">
            <v>Henrico County Public Schools</v>
          </cell>
          <cell r="D567">
            <v>94</v>
          </cell>
          <cell r="E567" t="str">
            <v>HARVIE ELEM</v>
          </cell>
          <cell r="F567">
            <v>12276</v>
          </cell>
        </row>
        <row r="568">
          <cell r="A568" t="str">
            <v>0430095</v>
          </cell>
          <cell r="B568">
            <v>43</v>
          </cell>
          <cell r="C568" t="str">
            <v>Henrico County Public Schools</v>
          </cell>
          <cell r="D568">
            <v>95</v>
          </cell>
          <cell r="E568" t="str">
            <v>HOLMAN MIDDLE</v>
          </cell>
          <cell r="F568">
            <v>3503</v>
          </cell>
        </row>
        <row r="569">
          <cell r="A569" t="str">
            <v>0430096</v>
          </cell>
          <cell r="B569">
            <v>43</v>
          </cell>
          <cell r="C569" t="str">
            <v>Henrico County Public Schools</v>
          </cell>
          <cell r="D569">
            <v>96</v>
          </cell>
          <cell r="E569" t="str">
            <v>GLEN ALLEN HIGH</v>
          </cell>
          <cell r="F569">
            <v>10214</v>
          </cell>
        </row>
        <row r="570">
          <cell r="A570" t="str">
            <v>0430100</v>
          </cell>
          <cell r="B570">
            <v>43</v>
          </cell>
          <cell r="C570" t="str">
            <v>Henrico County Public Schools</v>
          </cell>
          <cell r="D570">
            <v>100</v>
          </cell>
          <cell r="E570" t="str">
            <v>HUNGARY CREEK MIDDLE</v>
          </cell>
          <cell r="F570">
            <v>3080</v>
          </cell>
        </row>
        <row r="571">
          <cell r="A571" t="str">
            <v>0430120</v>
          </cell>
          <cell r="B571">
            <v>43</v>
          </cell>
          <cell r="C571" t="str">
            <v>Henrico County Public Schools</v>
          </cell>
          <cell r="D571">
            <v>120</v>
          </cell>
          <cell r="E571" t="str">
            <v>DONAHOE ELEM</v>
          </cell>
          <cell r="F571">
            <v>2674</v>
          </cell>
        </row>
        <row r="572">
          <cell r="A572" t="str">
            <v>0430130</v>
          </cell>
          <cell r="B572">
            <v>43</v>
          </cell>
          <cell r="C572" t="str">
            <v>Henrico County Public Schools</v>
          </cell>
          <cell r="D572">
            <v>130</v>
          </cell>
          <cell r="E572" t="str">
            <v>ROLFE MIDDLE</v>
          </cell>
          <cell r="F572">
            <v>2759</v>
          </cell>
        </row>
        <row r="573">
          <cell r="A573" t="str">
            <v>0430140</v>
          </cell>
          <cell r="B573">
            <v>43</v>
          </cell>
          <cell r="C573" t="str">
            <v>Henrico County Public Schools</v>
          </cell>
          <cell r="D573">
            <v>140</v>
          </cell>
          <cell r="E573" t="str">
            <v>GODWIN HIGH</v>
          </cell>
          <cell r="F573">
            <v>6548</v>
          </cell>
        </row>
        <row r="574">
          <cell r="A574" t="str">
            <v>0430150</v>
          </cell>
          <cell r="B574">
            <v>43</v>
          </cell>
          <cell r="C574" t="str">
            <v>Henrico County Public Schools</v>
          </cell>
          <cell r="D574">
            <v>150</v>
          </cell>
          <cell r="E574" t="str">
            <v>GAYTON ELEM</v>
          </cell>
          <cell r="F574">
            <v>8933</v>
          </cell>
        </row>
        <row r="575">
          <cell r="A575" t="str">
            <v>0430160</v>
          </cell>
          <cell r="B575">
            <v>43</v>
          </cell>
          <cell r="C575" t="str">
            <v>Henrico County Public Schools</v>
          </cell>
          <cell r="D575">
            <v>160</v>
          </cell>
          <cell r="E575" t="str">
            <v>DEEP RUN HIGH</v>
          </cell>
          <cell r="F575">
            <v>19051</v>
          </cell>
        </row>
        <row r="576">
          <cell r="A576" t="str">
            <v>0430190</v>
          </cell>
          <cell r="B576">
            <v>43</v>
          </cell>
          <cell r="C576" t="str">
            <v>Henrico County Public Schools</v>
          </cell>
          <cell r="D576">
            <v>190</v>
          </cell>
          <cell r="E576" t="str">
            <v>HIGHLAND SPRINGS HIGH</v>
          </cell>
          <cell r="F576">
            <v>14750</v>
          </cell>
        </row>
        <row r="577">
          <cell r="A577" t="str">
            <v>0430200</v>
          </cell>
          <cell r="B577">
            <v>43</v>
          </cell>
          <cell r="C577" t="str">
            <v>Henrico County Public Schools</v>
          </cell>
          <cell r="D577">
            <v>200</v>
          </cell>
          <cell r="E577" t="str">
            <v>FAIR OAKS ELEM</v>
          </cell>
          <cell r="F577">
            <v>5517</v>
          </cell>
        </row>
        <row r="578">
          <cell r="A578" t="str">
            <v>0430210</v>
          </cell>
          <cell r="B578">
            <v>43</v>
          </cell>
          <cell r="C578" t="str">
            <v>Henrico County Public Schools</v>
          </cell>
          <cell r="D578">
            <v>210</v>
          </cell>
          <cell r="E578" t="str">
            <v>MONTROSE ELEM</v>
          </cell>
          <cell r="F578">
            <v>15337</v>
          </cell>
        </row>
        <row r="579">
          <cell r="A579" t="str">
            <v>0430220</v>
          </cell>
          <cell r="B579">
            <v>43</v>
          </cell>
          <cell r="C579" t="str">
            <v>Henrico County Public Schools</v>
          </cell>
          <cell r="D579">
            <v>220</v>
          </cell>
          <cell r="E579" t="str">
            <v>SANDSTON ELEM</v>
          </cell>
          <cell r="F579">
            <v>8160</v>
          </cell>
        </row>
        <row r="580">
          <cell r="A580" t="str">
            <v>0430230</v>
          </cell>
          <cell r="B580">
            <v>43</v>
          </cell>
          <cell r="C580" t="str">
            <v>Henrico County Public Schools</v>
          </cell>
          <cell r="D580">
            <v>230</v>
          </cell>
          <cell r="E580" t="str">
            <v>SPRINGFIELD PARK ELEM</v>
          </cell>
          <cell r="F580">
            <v>9072</v>
          </cell>
        </row>
        <row r="581">
          <cell r="A581" t="str">
            <v>0430240</v>
          </cell>
          <cell r="B581">
            <v>43</v>
          </cell>
          <cell r="C581" t="str">
            <v>Henrico County Public Schools</v>
          </cell>
          <cell r="D581">
            <v>240</v>
          </cell>
          <cell r="E581" t="str">
            <v>RIVERS EDGE ELEM</v>
          </cell>
          <cell r="F581">
            <v>5096</v>
          </cell>
        </row>
        <row r="582">
          <cell r="A582" t="str">
            <v>0430250</v>
          </cell>
          <cell r="B582">
            <v>43</v>
          </cell>
          <cell r="C582" t="str">
            <v>Henrico County Public Schools</v>
          </cell>
          <cell r="D582">
            <v>250</v>
          </cell>
          <cell r="E582" t="str">
            <v>L. DOUGLAS WILDER MIDDLE</v>
          </cell>
          <cell r="F582">
            <v>10084</v>
          </cell>
        </row>
        <row r="583">
          <cell r="A583" t="str">
            <v>0430260</v>
          </cell>
          <cell r="B583">
            <v>43</v>
          </cell>
          <cell r="C583" t="str">
            <v>Henrico County Public Schools</v>
          </cell>
          <cell r="D583">
            <v>260</v>
          </cell>
          <cell r="E583" t="str">
            <v>GREENWOOD ELEM</v>
          </cell>
          <cell r="F583">
            <v>4351</v>
          </cell>
        </row>
        <row r="584">
          <cell r="A584" t="str">
            <v>0430270</v>
          </cell>
          <cell r="B584">
            <v>43</v>
          </cell>
          <cell r="C584" t="str">
            <v>Henrico County Public Schools</v>
          </cell>
          <cell r="D584">
            <v>270</v>
          </cell>
          <cell r="E584" t="str">
            <v>NUCKOLS FARM ELEM</v>
          </cell>
          <cell r="F584">
            <v>4481</v>
          </cell>
        </row>
        <row r="585">
          <cell r="A585" t="str">
            <v>0430280</v>
          </cell>
          <cell r="B585">
            <v>43</v>
          </cell>
          <cell r="C585" t="str">
            <v>Henrico County Public Schools</v>
          </cell>
          <cell r="D585">
            <v>280</v>
          </cell>
          <cell r="E585" t="str">
            <v>POCAHONTAS MIDDLE</v>
          </cell>
          <cell r="F585">
            <v>7983</v>
          </cell>
        </row>
        <row r="586">
          <cell r="A586" t="str">
            <v>0430290</v>
          </cell>
          <cell r="B586">
            <v>43</v>
          </cell>
          <cell r="C586" t="str">
            <v>Henrico County Public Schools</v>
          </cell>
          <cell r="D586">
            <v>290</v>
          </cell>
          <cell r="E586" t="str">
            <v>VARINA ELEM</v>
          </cell>
          <cell r="F586">
            <v>4356</v>
          </cell>
        </row>
        <row r="587">
          <cell r="A587" t="str">
            <v>0430300</v>
          </cell>
          <cell r="B587">
            <v>43</v>
          </cell>
          <cell r="C587" t="str">
            <v>Henrico County Public Schools</v>
          </cell>
          <cell r="D587">
            <v>300</v>
          </cell>
          <cell r="E587" t="str">
            <v>ECHO LAKE ELEM</v>
          </cell>
          <cell r="F587">
            <v>8361</v>
          </cell>
        </row>
        <row r="588">
          <cell r="A588" t="str">
            <v>0430310</v>
          </cell>
          <cell r="B588">
            <v>43</v>
          </cell>
          <cell r="C588" t="str">
            <v>Henrico County Public Schools</v>
          </cell>
          <cell r="D588">
            <v>310</v>
          </cell>
          <cell r="E588" t="str">
            <v>TWIN HICKORY ELEM</v>
          </cell>
          <cell r="F588">
            <v>5623</v>
          </cell>
        </row>
        <row r="589">
          <cell r="A589" t="str">
            <v>0430320</v>
          </cell>
          <cell r="B589">
            <v>43</v>
          </cell>
          <cell r="C589" t="str">
            <v>Henrico County Public Schools</v>
          </cell>
          <cell r="D589">
            <v>320</v>
          </cell>
          <cell r="E589" t="str">
            <v>ARTHUR ASHE JR. ELEM</v>
          </cell>
          <cell r="F589">
            <v>1744</v>
          </cell>
        </row>
        <row r="590">
          <cell r="A590" t="str">
            <v>0430330</v>
          </cell>
          <cell r="B590">
            <v>43</v>
          </cell>
          <cell r="C590" t="str">
            <v>Henrico County Public Schools</v>
          </cell>
          <cell r="D590">
            <v>330</v>
          </cell>
          <cell r="E590" t="str">
            <v>WARD ELEM</v>
          </cell>
          <cell r="F590">
            <v>9947</v>
          </cell>
        </row>
        <row r="591">
          <cell r="A591" t="str">
            <v>0430360</v>
          </cell>
          <cell r="B591">
            <v>43</v>
          </cell>
          <cell r="C591" t="str">
            <v>Henrico County Public Schools</v>
          </cell>
          <cell r="D591">
            <v>360</v>
          </cell>
          <cell r="E591" t="str">
            <v>TUCKAHOE ELEM</v>
          </cell>
          <cell r="F591">
            <v>2911</v>
          </cell>
        </row>
        <row r="592">
          <cell r="A592" t="str">
            <v>0430370</v>
          </cell>
          <cell r="B592">
            <v>43</v>
          </cell>
          <cell r="C592" t="str">
            <v>Henrico County Public Schools</v>
          </cell>
          <cell r="D592">
            <v>370</v>
          </cell>
          <cell r="E592" t="str">
            <v>LAKESIDE ELEM</v>
          </cell>
          <cell r="F592">
            <v>9423</v>
          </cell>
        </row>
        <row r="593">
          <cell r="A593" t="str">
            <v>0430380</v>
          </cell>
          <cell r="B593">
            <v>43</v>
          </cell>
          <cell r="C593" t="str">
            <v>Henrico County Public Schools</v>
          </cell>
          <cell r="D593">
            <v>380</v>
          </cell>
          <cell r="E593" t="str">
            <v>GLEN LEA ELEM</v>
          </cell>
          <cell r="F593">
            <v>6716</v>
          </cell>
        </row>
        <row r="594">
          <cell r="A594" t="str">
            <v>0430390</v>
          </cell>
          <cell r="B594">
            <v>43</v>
          </cell>
          <cell r="C594" t="str">
            <v>Henrico County Public Schools</v>
          </cell>
          <cell r="D594">
            <v>390</v>
          </cell>
          <cell r="E594" t="str">
            <v>MOODY MIDDLE</v>
          </cell>
          <cell r="F594">
            <v>5233</v>
          </cell>
        </row>
        <row r="595">
          <cell r="A595" t="str">
            <v>0430400</v>
          </cell>
          <cell r="B595">
            <v>43</v>
          </cell>
          <cell r="C595" t="str">
            <v>Henrico County Public Schools</v>
          </cell>
          <cell r="D595">
            <v>400</v>
          </cell>
          <cell r="E595" t="str">
            <v>CRESTVIEW ELEM</v>
          </cell>
          <cell r="F595">
            <v>4314</v>
          </cell>
        </row>
        <row r="596">
          <cell r="A596" t="str">
            <v>0430410</v>
          </cell>
          <cell r="B596">
            <v>43</v>
          </cell>
          <cell r="C596" t="str">
            <v>Henrico County Public Schools</v>
          </cell>
          <cell r="D596">
            <v>410</v>
          </cell>
          <cell r="E596" t="str">
            <v>FREEMAN HIGH</v>
          </cell>
          <cell r="F596">
            <v>2042</v>
          </cell>
        </row>
        <row r="597">
          <cell r="A597" t="str">
            <v>0430420</v>
          </cell>
          <cell r="B597">
            <v>43</v>
          </cell>
          <cell r="C597" t="str">
            <v>Henrico County Public Schools</v>
          </cell>
          <cell r="D597">
            <v>420</v>
          </cell>
          <cell r="E597" t="str">
            <v>RATCLIFFE ELEM</v>
          </cell>
          <cell r="F597">
            <v>7077</v>
          </cell>
        </row>
        <row r="598">
          <cell r="A598" t="str">
            <v>0430430</v>
          </cell>
          <cell r="B598">
            <v>43</v>
          </cell>
          <cell r="C598" t="str">
            <v>Henrico County Public Schools</v>
          </cell>
          <cell r="D598">
            <v>430</v>
          </cell>
          <cell r="E598" t="str">
            <v>LABURNUM ELEM</v>
          </cell>
          <cell r="F598">
            <v>3454</v>
          </cell>
        </row>
        <row r="599">
          <cell r="A599" t="str">
            <v>0430440</v>
          </cell>
          <cell r="B599">
            <v>43</v>
          </cell>
          <cell r="C599" t="str">
            <v>Henrico County Public Schools</v>
          </cell>
          <cell r="D599">
            <v>440</v>
          </cell>
          <cell r="E599" t="str">
            <v>PEMBERTON ELEM</v>
          </cell>
          <cell r="F599">
            <v>3152</v>
          </cell>
        </row>
        <row r="600">
          <cell r="A600" t="str">
            <v>0430450</v>
          </cell>
          <cell r="B600">
            <v>43</v>
          </cell>
          <cell r="C600" t="str">
            <v>Henrico County Public Schools</v>
          </cell>
          <cell r="D600">
            <v>450</v>
          </cell>
          <cell r="E600" t="str">
            <v>MEHFOUD ELEM</v>
          </cell>
          <cell r="F600">
            <v>1567</v>
          </cell>
        </row>
        <row r="601">
          <cell r="A601" t="str">
            <v>0430470</v>
          </cell>
          <cell r="B601">
            <v>43</v>
          </cell>
          <cell r="C601" t="str">
            <v>Henrico County Public Schools</v>
          </cell>
          <cell r="D601">
            <v>470</v>
          </cell>
          <cell r="E601" t="str">
            <v>BAKER ELEM</v>
          </cell>
          <cell r="F601">
            <v>3593</v>
          </cell>
        </row>
        <row r="602">
          <cell r="A602" t="str">
            <v>0430480</v>
          </cell>
          <cell r="B602">
            <v>43</v>
          </cell>
          <cell r="C602" t="str">
            <v>Henrico County Public Schools</v>
          </cell>
          <cell r="D602">
            <v>480</v>
          </cell>
          <cell r="E602" t="str">
            <v>SKIPWITH ELEM</v>
          </cell>
          <cell r="F602">
            <v>8029</v>
          </cell>
        </row>
        <row r="603">
          <cell r="A603" t="str">
            <v>0430490</v>
          </cell>
          <cell r="B603">
            <v>43</v>
          </cell>
          <cell r="C603" t="str">
            <v>Henrico County Public Schools</v>
          </cell>
          <cell r="D603">
            <v>490</v>
          </cell>
          <cell r="E603" t="str">
            <v>TREVVETT ELEM</v>
          </cell>
          <cell r="F603">
            <v>5789</v>
          </cell>
        </row>
        <row r="604">
          <cell r="A604" t="str">
            <v>0430500</v>
          </cell>
          <cell r="B604">
            <v>43</v>
          </cell>
          <cell r="C604" t="str">
            <v>Henrico County Public Schools</v>
          </cell>
          <cell r="D604">
            <v>500</v>
          </cell>
          <cell r="E604" t="str">
            <v>BROOKLAND MIDDLE</v>
          </cell>
          <cell r="F604">
            <v>10195</v>
          </cell>
        </row>
        <row r="605">
          <cell r="A605" t="str">
            <v>0430510</v>
          </cell>
          <cell r="B605">
            <v>43</v>
          </cell>
          <cell r="C605" t="str">
            <v>Henrico County Public Schools</v>
          </cell>
          <cell r="D605">
            <v>510</v>
          </cell>
          <cell r="E605" t="str">
            <v>FAIRFIELD MIDDLE</v>
          </cell>
          <cell r="F605">
            <v>22372</v>
          </cell>
        </row>
        <row r="606">
          <cell r="A606" t="str">
            <v>0430520</v>
          </cell>
          <cell r="B606">
            <v>43</v>
          </cell>
          <cell r="C606" t="str">
            <v>Henrico County Public Schools</v>
          </cell>
          <cell r="D606">
            <v>520</v>
          </cell>
          <cell r="E606" t="str">
            <v>TUCKAHOE MIDDLE</v>
          </cell>
          <cell r="F606">
            <v>11753</v>
          </cell>
        </row>
        <row r="607">
          <cell r="A607" t="str">
            <v>0430530</v>
          </cell>
          <cell r="B607">
            <v>43</v>
          </cell>
          <cell r="C607" t="str">
            <v>Henrico County Public Schools</v>
          </cell>
          <cell r="D607">
            <v>530</v>
          </cell>
          <cell r="E607" t="str">
            <v>JOHNSON ELEM</v>
          </cell>
          <cell r="F607">
            <v>9401</v>
          </cell>
        </row>
        <row r="608">
          <cell r="A608" t="str">
            <v>0430540</v>
          </cell>
          <cell r="B608">
            <v>43</v>
          </cell>
          <cell r="C608" t="str">
            <v>Henrico County Public Schools</v>
          </cell>
          <cell r="D608">
            <v>540</v>
          </cell>
          <cell r="E608" t="str">
            <v>MAYBEURY ELEM</v>
          </cell>
          <cell r="F608">
            <v>3599</v>
          </cell>
        </row>
        <row r="609">
          <cell r="A609" t="str">
            <v>0430550</v>
          </cell>
          <cell r="B609">
            <v>43</v>
          </cell>
          <cell r="C609" t="str">
            <v>Henrico County Public Schools</v>
          </cell>
          <cell r="D609">
            <v>550</v>
          </cell>
          <cell r="E609" t="str">
            <v>SEVEN PINES ELEM</v>
          </cell>
          <cell r="F609">
            <v>5652</v>
          </cell>
        </row>
        <row r="610">
          <cell r="A610" t="str">
            <v>0430570</v>
          </cell>
          <cell r="B610">
            <v>43</v>
          </cell>
          <cell r="C610" t="str">
            <v>Henrico County Public Schools</v>
          </cell>
          <cell r="D610">
            <v>570</v>
          </cell>
          <cell r="E610" t="str">
            <v>PINCHBECK ELEM</v>
          </cell>
          <cell r="F610">
            <v>5367</v>
          </cell>
        </row>
        <row r="611">
          <cell r="A611" t="str">
            <v>0430580</v>
          </cell>
          <cell r="B611">
            <v>43</v>
          </cell>
          <cell r="C611" t="str">
            <v>Henrico County Public Schools</v>
          </cell>
          <cell r="D611">
            <v>580</v>
          </cell>
          <cell r="E611" t="str">
            <v>VARINA HIGH</v>
          </cell>
          <cell r="F611">
            <v>17256</v>
          </cell>
        </row>
        <row r="612">
          <cell r="A612" t="str">
            <v>0430590</v>
          </cell>
          <cell r="B612">
            <v>43</v>
          </cell>
          <cell r="C612" t="str">
            <v>Henrico County Public Schools</v>
          </cell>
          <cell r="D612">
            <v>590</v>
          </cell>
          <cell r="E612" t="str">
            <v>CHAMBERLAYNE ELEM</v>
          </cell>
          <cell r="F612">
            <v>2508</v>
          </cell>
        </row>
        <row r="613">
          <cell r="A613" t="str">
            <v>0430600</v>
          </cell>
          <cell r="B613">
            <v>43</v>
          </cell>
          <cell r="C613" t="str">
            <v>Henrico County Public Schools</v>
          </cell>
          <cell r="D613">
            <v>600</v>
          </cell>
          <cell r="E613" t="str">
            <v>TUCKER HIGH</v>
          </cell>
          <cell r="F613">
            <v>4997</v>
          </cell>
        </row>
        <row r="614">
          <cell r="A614" t="str">
            <v>0430610</v>
          </cell>
          <cell r="B614">
            <v>43</v>
          </cell>
          <cell r="C614" t="str">
            <v>Henrico County Public Schools</v>
          </cell>
          <cell r="D614">
            <v>610</v>
          </cell>
          <cell r="E614" t="str">
            <v>HENRICO HIGH</v>
          </cell>
          <cell r="F614">
            <v>4125</v>
          </cell>
        </row>
        <row r="615">
          <cell r="A615" t="str">
            <v>0430620</v>
          </cell>
          <cell r="B615">
            <v>43</v>
          </cell>
          <cell r="C615" t="str">
            <v>Henrico County Public Schools</v>
          </cell>
          <cell r="D615">
            <v>620</v>
          </cell>
          <cell r="E615" t="str">
            <v>DAVIS ELEM</v>
          </cell>
          <cell r="F615">
            <v>2824</v>
          </cell>
        </row>
        <row r="616">
          <cell r="A616" t="str">
            <v>0430630</v>
          </cell>
          <cell r="B616">
            <v>43</v>
          </cell>
          <cell r="C616" t="str">
            <v>Henrico County Public Schools</v>
          </cell>
          <cell r="D616">
            <v>630</v>
          </cell>
          <cell r="E616" t="str">
            <v>LONGAN ELEM</v>
          </cell>
          <cell r="F616">
            <v>9475</v>
          </cell>
        </row>
        <row r="617">
          <cell r="A617" t="str">
            <v>0430640</v>
          </cell>
          <cell r="B617">
            <v>43</v>
          </cell>
          <cell r="C617" t="str">
            <v>Henrico County Public Schools</v>
          </cell>
          <cell r="D617">
            <v>640</v>
          </cell>
          <cell r="E617" t="str">
            <v>HIGHLAND SPRINGS ELEM</v>
          </cell>
          <cell r="F617">
            <v>11028</v>
          </cell>
        </row>
        <row r="618">
          <cell r="A618" t="str">
            <v>0430650</v>
          </cell>
          <cell r="B618">
            <v>43</v>
          </cell>
          <cell r="C618" t="str">
            <v>Henrico County Public Schools</v>
          </cell>
          <cell r="D618">
            <v>650</v>
          </cell>
          <cell r="E618" t="str">
            <v>CARVER ELEM</v>
          </cell>
          <cell r="F618">
            <v>5093</v>
          </cell>
        </row>
        <row r="619">
          <cell r="A619" t="str">
            <v>0430660</v>
          </cell>
          <cell r="B619">
            <v>43</v>
          </cell>
          <cell r="C619" t="str">
            <v>Henrico County Public Schools</v>
          </cell>
          <cell r="D619">
            <v>660</v>
          </cell>
          <cell r="E619" t="str">
            <v>ADAMS ELEM</v>
          </cell>
          <cell r="F619">
            <v>4769</v>
          </cell>
        </row>
        <row r="620">
          <cell r="A620" t="str">
            <v>0430670</v>
          </cell>
          <cell r="B620">
            <v>43</v>
          </cell>
          <cell r="C620" t="str">
            <v>Henrico County Public Schools</v>
          </cell>
          <cell r="D620">
            <v>670</v>
          </cell>
          <cell r="E620" t="str">
            <v>HERMITAGE HIGH</v>
          </cell>
          <cell r="F620">
            <v>31283</v>
          </cell>
        </row>
        <row r="621">
          <cell r="A621" t="str">
            <v>0430680</v>
          </cell>
          <cell r="B621">
            <v>43</v>
          </cell>
          <cell r="C621" t="str">
            <v>Henrico County Public Schools</v>
          </cell>
          <cell r="D621">
            <v>680</v>
          </cell>
          <cell r="E621" t="str">
            <v>HOLLADAY ELEM</v>
          </cell>
          <cell r="F621">
            <v>2498</v>
          </cell>
        </row>
        <row r="622">
          <cell r="A622" t="str">
            <v>0430690</v>
          </cell>
          <cell r="B622">
            <v>43</v>
          </cell>
          <cell r="C622" t="str">
            <v>Henrico County Public Schools</v>
          </cell>
          <cell r="D622">
            <v>690</v>
          </cell>
          <cell r="E622" t="str">
            <v>QUIOCCASIN MIDDLE SCHOOL</v>
          </cell>
          <cell r="F622">
            <v>22803</v>
          </cell>
        </row>
        <row r="623">
          <cell r="A623" t="str">
            <v>0430700</v>
          </cell>
          <cell r="B623">
            <v>43</v>
          </cell>
          <cell r="C623" t="str">
            <v>Henrico County Public Schools</v>
          </cell>
          <cell r="D623">
            <v>700</v>
          </cell>
          <cell r="E623" t="str">
            <v>DUMBARTON ELEM</v>
          </cell>
          <cell r="F623">
            <v>7637</v>
          </cell>
        </row>
        <row r="624">
          <cell r="A624" t="str">
            <v>0430710</v>
          </cell>
          <cell r="B624">
            <v>43</v>
          </cell>
          <cell r="C624" t="str">
            <v>Henrico County Public Schools</v>
          </cell>
          <cell r="D624">
            <v>710</v>
          </cell>
          <cell r="E624" t="str">
            <v>SHADY GROVE ELEM</v>
          </cell>
          <cell r="F624">
            <v>7776</v>
          </cell>
        </row>
        <row r="625">
          <cell r="A625" t="str">
            <v>0440010</v>
          </cell>
          <cell r="B625">
            <v>44</v>
          </cell>
          <cell r="C625" t="str">
            <v>Henry County Public Schools</v>
          </cell>
          <cell r="D625">
            <v>10</v>
          </cell>
          <cell r="E625" t="str">
            <v>BASSETT HIGH</v>
          </cell>
          <cell r="F625">
            <v>8286</v>
          </cell>
        </row>
        <row r="626">
          <cell r="A626" t="str">
            <v>0440020</v>
          </cell>
          <cell r="B626">
            <v>44</v>
          </cell>
          <cell r="C626" t="str">
            <v>Henry County Public Schools</v>
          </cell>
          <cell r="D626">
            <v>20</v>
          </cell>
          <cell r="E626" t="str">
            <v>MAGNA VISTA HIGH</v>
          </cell>
          <cell r="F626">
            <v>11714</v>
          </cell>
        </row>
        <row r="627">
          <cell r="A627" t="str">
            <v>0440220</v>
          </cell>
          <cell r="B627">
            <v>44</v>
          </cell>
          <cell r="C627" t="str">
            <v>Henry County Public Schools</v>
          </cell>
          <cell r="D627">
            <v>220</v>
          </cell>
          <cell r="E627" t="str">
            <v>SANVILLE ELEM</v>
          </cell>
          <cell r="F627">
            <v>3780</v>
          </cell>
        </row>
        <row r="628">
          <cell r="A628" t="str">
            <v>0440361</v>
          </cell>
          <cell r="B628">
            <v>44</v>
          </cell>
          <cell r="C628" t="str">
            <v>Henry County Public Schools</v>
          </cell>
          <cell r="D628">
            <v>361</v>
          </cell>
          <cell r="E628" t="str">
            <v>AXTON ELEM</v>
          </cell>
          <cell r="F628">
            <v>7296</v>
          </cell>
        </row>
        <row r="629">
          <cell r="A629" t="str">
            <v>0440480</v>
          </cell>
          <cell r="B629">
            <v>44</v>
          </cell>
          <cell r="C629" t="str">
            <v>Henry County Public Schools</v>
          </cell>
          <cell r="D629">
            <v>480</v>
          </cell>
          <cell r="E629" t="str">
            <v>G.W. CARVER ELEM</v>
          </cell>
          <cell r="F629">
            <v>8001</v>
          </cell>
        </row>
        <row r="630">
          <cell r="A630" t="str">
            <v>0440530</v>
          </cell>
          <cell r="B630">
            <v>44</v>
          </cell>
          <cell r="C630" t="str">
            <v>Henry County Public Schools</v>
          </cell>
          <cell r="D630">
            <v>530</v>
          </cell>
          <cell r="E630" t="str">
            <v>DREWRY MASON ELEM</v>
          </cell>
          <cell r="F630">
            <v>6049</v>
          </cell>
        </row>
        <row r="631">
          <cell r="A631" t="str">
            <v>0440590</v>
          </cell>
          <cell r="B631">
            <v>44</v>
          </cell>
          <cell r="C631" t="str">
            <v>Henry County Public Schools</v>
          </cell>
          <cell r="D631">
            <v>590</v>
          </cell>
          <cell r="E631" t="str">
            <v>CAMPBELL COURT ELEM</v>
          </cell>
          <cell r="F631">
            <v>5235</v>
          </cell>
        </row>
        <row r="632">
          <cell r="A632" t="str">
            <v>0440620</v>
          </cell>
          <cell r="B632">
            <v>44</v>
          </cell>
          <cell r="C632" t="str">
            <v>Henry County Public Schools</v>
          </cell>
          <cell r="D632">
            <v>620</v>
          </cell>
          <cell r="E632" t="str">
            <v>FIELDALE-COLLINSVILLE MIDDLE</v>
          </cell>
          <cell r="F632">
            <v>16199</v>
          </cell>
        </row>
        <row r="633">
          <cell r="A633" t="str">
            <v>0440661</v>
          </cell>
          <cell r="B633">
            <v>44</v>
          </cell>
          <cell r="C633" t="str">
            <v>Henry County Public Schools</v>
          </cell>
          <cell r="D633">
            <v>661</v>
          </cell>
          <cell r="E633" t="str">
            <v xml:space="preserve">MEADOW VIEW ELEMENTARY </v>
          </cell>
          <cell r="F633">
            <v>5529</v>
          </cell>
        </row>
        <row r="634">
          <cell r="A634" t="str">
            <v>0440670</v>
          </cell>
          <cell r="B634">
            <v>44</v>
          </cell>
          <cell r="C634" t="str">
            <v>Henry County Public Schools</v>
          </cell>
          <cell r="D634">
            <v>670</v>
          </cell>
          <cell r="E634" t="str">
            <v>LAUREL PARK MIDDLE</v>
          </cell>
          <cell r="F634">
            <v>11650</v>
          </cell>
        </row>
        <row r="635">
          <cell r="A635" t="str">
            <v>0440740</v>
          </cell>
          <cell r="B635">
            <v>44</v>
          </cell>
          <cell r="C635" t="str">
            <v>Henry County Public Schools</v>
          </cell>
          <cell r="D635">
            <v>740</v>
          </cell>
          <cell r="E635" t="str">
            <v>RICH ACRES ELEM</v>
          </cell>
          <cell r="F635">
            <v>4640</v>
          </cell>
        </row>
        <row r="636">
          <cell r="A636" t="str">
            <v>0440760</v>
          </cell>
          <cell r="B636">
            <v>44</v>
          </cell>
          <cell r="C636" t="str">
            <v>Henry County Public Schools</v>
          </cell>
          <cell r="D636">
            <v>760</v>
          </cell>
          <cell r="E636" t="str">
            <v>STANLEYTOWN ELEM</v>
          </cell>
          <cell r="F636">
            <v>5268</v>
          </cell>
        </row>
        <row r="637">
          <cell r="A637" t="str">
            <v>0440872</v>
          </cell>
          <cell r="B637">
            <v>44</v>
          </cell>
          <cell r="C637" t="str">
            <v>Henry County Public Schools</v>
          </cell>
          <cell r="D637">
            <v>872</v>
          </cell>
          <cell r="E637" t="str">
            <v>MOUNT OLIVET ELEM</v>
          </cell>
          <cell r="F637">
            <v>2417</v>
          </cell>
        </row>
        <row r="638">
          <cell r="A638" t="str">
            <v>0450110</v>
          </cell>
          <cell r="B638">
            <v>45</v>
          </cell>
          <cell r="C638" t="str">
            <v>Highland County Public Schools</v>
          </cell>
          <cell r="D638">
            <v>110</v>
          </cell>
          <cell r="E638" t="str">
            <v>HIGHLAND ELEM</v>
          </cell>
          <cell r="F638">
            <v>7360</v>
          </cell>
        </row>
        <row r="639">
          <cell r="A639" t="str">
            <v>0460040</v>
          </cell>
          <cell r="B639">
            <v>46</v>
          </cell>
          <cell r="C639" t="str">
            <v>Isle of Wight County Public Schools</v>
          </cell>
          <cell r="D639">
            <v>40</v>
          </cell>
          <cell r="E639" t="str">
            <v>SMITHFIELD HIGH</v>
          </cell>
          <cell r="F639">
            <v>46053</v>
          </cell>
        </row>
        <row r="640">
          <cell r="A640" t="str">
            <v>0460240</v>
          </cell>
          <cell r="B640">
            <v>46</v>
          </cell>
          <cell r="C640" t="str">
            <v>Isle of Wight County Public Schools</v>
          </cell>
          <cell r="D640">
            <v>240</v>
          </cell>
          <cell r="E640" t="str">
            <v>WINDSOR ELEM</v>
          </cell>
          <cell r="F640">
            <v>5893</v>
          </cell>
        </row>
        <row r="641">
          <cell r="A641" t="str">
            <v>0460280</v>
          </cell>
          <cell r="B641">
            <v>46</v>
          </cell>
          <cell r="C641" t="str">
            <v>Isle of Wight County Public Schools</v>
          </cell>
          <cell r="D641">
            <v>280</v>
          </cell>
          <cell r="E641" t="str">
            <v>CARRSVILLE ELEM</v>
          </cell>
          <cell r="F641">
            <v>8656</v>
          </cell>
        </row>
        <row r="642">
          <cell r="A642" t="str">
            <v>0460320</v>
          </cell>
          <cell r="B642">
            <v>46</v>
          </cell>
          <cell r="C642" t="str">
            <v>Isle of Wight County Public Schools</v>
          </cell>
          <cell r="D642">
            <v>320</v>
          </cell>
          <cell r="E642" t="str">
            <v>HARDY ELEM</v>
          </cell>
          <cell r="F642">
            <v>5284</v>
          </cell>
        </row>
        <row r="643">
          <cell r="A643" t="str">
            <v>0460421</v>
          </cell>
          <cell r="B643">
            <v>46</v>
          </cell>
          <cell r="C643" t="str">
            <v>Isle of Wight County Public Schools</v>
          </cell>
          <cell r="D643">
            <v>421</v>
          </cell>
          <cell r="E643" t="str">
            <v>CARROLLTON ELEM</v>
          </cell>
          <cell r="F643">
            <v>6909</v>
          </cell>
        </row>
        <row r="644">
          <cell r="A644" t="str">
            <v>0460422</v>
          </cell>
          <cell r="B644">
            <v>46</v>
          </cell>
          <cell r="C644" t="str">
            <v>Isle of Wight County Public Schools</v>
          </cell>
          <cell r="D644">
            <v>422</v>
          </cell>
          <cell r="E644" t="str">
            <v>GEORGIE D. TYLER MIDDLE</v>
          </cell>
          <cell r="F644">
            <v>32518</v>
          </cell>
        </row>
        <row r="645">
          <cell r="A645" t="str">
            <v>04610004</v>
          </cell>
          <cell r="B645">
            <v>46</v>
          </cell>
          <cell r="C645" t="str">
            <v>Isle of Wight County Public Schools</v>
          </cell>
          <cell r="D645">
            <v>10004</v>
          </cell>
          <cell r="E645" t="str">
            <v>Smithfield Middle School</v>
          </cell>
          <cell r="F645">
            <v>969</v>
          </cell>
        </row>
        <row r="646">
          <cell r="A646" t="str">
            <v>04610005</v>
          </cell>
          <cell r="B646">
            <v>46</v>
          </cell>
          <cell r="C646" t="str">
            <v>Isle of Wight County Public Schools</v>
          </cell>
          <cell r="D646">
            <v>10005</v>
          </cell>
          <cell r="E646" t="str">
            <v>Westside Elementary School</v>
          </cell>
          <cell r="F646">
            <v>1315</v>
          </cell>
        </row>
        <row r="647">
          <cell r="A647" t="str">
            <v>04610006</v>
          </cell>
          <cell r="B647">
            <v>46</v>
          </cell>
          <cell r="C647" t="str">
            <v>Isle of Wight County Public Schools</v>
          </cell>
          <cell r="D647">
            <v>10006</v>
          </cell>
          <cell r="E647" t="str">
            <v>Windsor High School</v>
          </cell>
          <cell r="F647">
            <v>162</v>
          </cell>
        </row>
        <row r="648">
          <cell r="A648" t="str">
            <v>0480050</v>
          </cell>
          <cell r="B648">
            <v>48</v>
          </cell>
          <cell r="C648" t="str">
            <v>King George County Public Schools</v>
          </cell>
          <cell r="D648">
            <v>50</v>
          </cell>
          <cell r="E648" t="str">
            <v>POTOMAC ELEM</v>
          </cell>
          <cell r="F648">
            <v>14582</v>
          </cell>
        </row>
        <row r="649">
          <cell r="A649" t="str">
            <v>0480100</v>
          </cell>
          <cell r="B649">
            <v>48</v>
          </cell>
          <cell r="C649" t="str">
            <v>King George County Public Schools</v>
          </cell>
          <cell r="D649">
            <v>100</v>
          </cell>
          <cell r="E649" t="str">
            <v>KING GEORGE ELEM</v>
          </cell>
          <cell r="F649">
            <v>16358</v>
          </cell>
        </row>
        <row r="650">
          <cell r="A650" t="str">
            <v>0480120</v>
          </cell>
          <cell r="B650">
            <v>48</v>
          </cell>
          <cell r="C650" t="str">
            <v>King George County Public Schools</v>
          </cell>
          <cell r="D650">
            <v>120</v>
          </cell>
          <cell r="E650" t="str">
            <v>KING GEORGE HIGH</v>
          </cell>
          <cell r="F650">
            <v>23413</v>
          </cell>
        </row>
        <row r="651">
          <cell r="A651" t="str">
            <v>0480221</v>
          </cell>
          <cell r="B651">
            <v>48</v>
          </cell>
          <cell r="C651" t="str">
            <v>King George County Public Schools</v>
          </cell>
          <cell r="D651">
            <v>221</v>
          </cell>
          <cell r="E651" t="str">
            <v>SEALSTON ELEM</v>
          </cell>
          <cell r="F651">
            <v>14282</v>
          </cell>
        </row>
        <row r="652">
          <cell r="A652" t="str">
            <v>0490200</v>
          </cell>
          <cell r="B652">
            <v>49</v>
          </cell>
          <cell r="C652" t="str">
            <v>King and Queen County Public Schools</v>
          </cell>
          <cell r="D652">
            <v>200</v>
          </cell>
          <cell r="E652" t="str">
            <v>KING &amp; QUEEN ELEM</v>
          </cell>
          <cell r="F652">
            <v>5304</v>
          </cell>
        </row>
        <row r="653">
          <cell r="A653" t="str">
            <v>0490280</v>
          </cell>
          <cell r="B653">
            <v>49</v>
          </cell>
          <cell r="C653" t="str">
            <v>King and Queen County Public Schools</v>
          </cell>
          <cell r="D653">
            <v>280</v>
          </cell>
          <cell r="E653" t="str">
            <v>CENTRAL HIGH</v>
          </cell>
          <cell r="F653">
            <v>1007</v>
          </cell>
        </row>
        <row r="654">
          <cell r="A654" t="str">
            <v>0490290</v>
          </cell>
          <cell r="B654">
            <v>49</v>
          </cell>
          <cell r="C654" t="str">
            <v>King and Queen County Public Schools</v>
          </cell>
          <cell r="D654">
            <v>290</v>
          </cell>
          <cell r="E654" t="str">
            <v>LAWSON-MARRIOTT ELEM</v>
          </cell>
          <cell r="F654">
            <v>4030</v>
          </cell>
        </row>
        <row r="655">
          <cell r="A655" t="str">
            <v>0500130</v>
          </cell>
          <cell r="B655">
            <v>50</v>
          </cell>
          <cell r="C655" t="str">
            <v>King William County Public Schools</v>
          </cell>
          <cell r="D655">
            <v>130</v>
          </cell>
          <cell r="E655" t="str">
            <v>KING WILLIAM HIGH</v>
          </cell>
          <cell r="F655">
            <v>4505</v>
          </cell>
        </row>
        <row r="656">
          <cell r="A656" t="str">
            <v>0500160</v>
          </cell>
          <cell r="B656">
            <v>50</v>
          </cell>
          <cell r="C656" t="str">
            <v>King William County Public Schools</v>
          </cell>
          <cell r="D656">
            <v>160</v>
          </cell>
          <cell r="E656" t="str">
            <v>HAMILTON HOLMES MIDDLE</v>
          </cell>
          <cell r="F656">
            <v>7332</v>
          </cell>
        </row>
        <row r="657">
          <cell r="A657" t="str">
            <v>0500180</v>
          </cell>
          <cell r="B657">
            <v>50</v>
          </cell>
          <cell r="C657" t="str">
            <v>King William County Public Schools</v>
          </cell>
          <cell r="D657">
            <v>180</v>
          </cell>
          <cell r="E657" t="str">
            <v>ACQUINTON ELEM</v>
          </cell>
          <cell r="F657">
            <v>4409</v>
          </cell>
        </row>
        <row r="658">
          <cell r="A658" t="str">
            <v>0500190</v>
          </cell>
          <cell r="B658">
            <v>50</v>
          </cell>
          <cell r="C658" t="str">
            <v>King William County Public Schools</v>
          </cell>
          <cell r="D658">
            <v>190</v>
          </cell>
          <cell r="E658" t="str">
            <v>COOL SPRING PRIMARY</v>
          </cell>
          <cell r="F658">
            <v>5688</v>
          </cell>
        </row>
        <row r="659">
          <cell r="A659" t="str">
            <v>0510110</v>
          </cell>
          <cell r="B659">
            <v>51</v>
          </cell>
          <cell r="C659" t="str">
            <v>Lancaster County Public Schools</v>
          </cell>
          <cell r="D659">
            <v>110</v>
          </cell>
          <cell r="E659" t="str">
            <v>LANCASTER MIDDLE</v>
          </cell>
          <cell r="F659">
            <v>650</v>
          </cell>
        </row>
        <row r="660">
          <cell r="A660" t="str">
            <v>0510210</v>
          </cell>
          <cell r="B660">
            <v>51</v>
          </cell>
          <cell r="C660" t="str">
            <v>Lancaster County Public Schools</v>
          </cell>
          <cell r="D660">
            <v>210</v>
          </cell>
          <cell r="E660" t="str">
            <v>LANCASTER PRIMARY</v>
          </cell>
          <cell r="F660">
            <v>11374</v>
          </cell>
        </row>
        <row r="661">
          <cell r="A661" t="str">
            <v>0520160</v>
          </cell>
          <cell r="B661">
            <v>52</v>
          </cell>
          <cell r="C661" t="str">
            <v>Lee County Public Schools</v>
          </cell>
          <cell r="D661">
            <v>160</v>
          </cell>
          <cell r="E661" t="str">
            <v>DRYDEN ELEM</v>
          </cell>
          <cell r="F661">
            <v>12048</v>
          </cell>
        </row>
        <row r="662">
          <cell r="A662" t="str">
            <v>0520200</v>
          </cell>
          <cell r="B662">
            <v>52</v>
          </cell>
          <cell r="C662" t="str">
            <v>Lee County Public Schools</v>
          </cell>
          <cell r="D662">
            <v>200</v>
          </cell>
          <cell r="E662" t="str">
            <v>ST. CHARLES ELEM</v>
          </cell>
          <cell r="F662">
            <v>5493</v>
          </cell>
        </row>
        <row r="663">
          <cell r="A663" t="str">
            <v>0520290</v>
          </cell>
          <cell r="B663">
            <v>52</v>
          </cell>
          <cell r="C663" t="str">
            <v>Lee County Public Schools</v>
          </cell>
          <cell r="D663">
            <v>290</v>
          </cell>
          <cell r="E663" t="str">
            <v>PENNINGTON MIDDLE</v>
          </cell>
          <cell r="F663">
            <v>8497</v>
          </cell>
        </row>
        <row r="664">
          <cell r="A664" t="str">
            <v>0520300</v>
          </cell>
          <cell r="B664">
            <v>52</v>
          </cell>
          <cell r="C664" t="str">
            <v>Lee County Public Schools</v>
          </cell>
          <cell r="D664">
            <v>300</v>
          </cell>
          <cell r="E664" t="str">
            <v>LEE HIGH</v>
          </cell>
          <cell r="F664">
            <v>11125</v>
          </cell>
        </row>
        <row r="665">
          <cell r="A665" t="str">
            <v>0520330</v>
          </cell>
          <cell r="B665">
            <v>52</v>
          </cell>
          <cell r="C665" t="str">
            <v>Lee County Public Schools</v>
          </cell>
          <cell r="D665">
            <v>330</v>
          </cell>
          <cell r="E665" t="str">
            <v>ELK KNOB ELEM</v>
          </cell>
          <cell r="F665">
            <v>8528</v>
          </cell>
        </row>
        <row r="666">
          <cell r="A666" t="str">
            <v>0520470</v>
          </cell>
          <cell r="B666">
            <v>52</v>
          </cell>
          <cell r="C666" t="str">
            <v>Lee County Public Schools</v>
          </cell>
          <cell r="D666">
            <v>470</v>
          </cell>
          <cell r="E666" t="str">
            <v>JONESVILLE MIDDLE</v>
          </cell>
          <cell r="F666">
            <v>4792</v>
          </cell>
        </row>
        <row r="667">
          <cell r="A667" t="str">
            <v>0520630</v>
          </cell>
          <cell r="B667">
            <v>52</v>
          </cell>
          <cell r="C667" t="str">
            <v>Lee County Public Schools</v>
          </cell>
          <cell r="D667">
            <v>630</v>
          </cell>
          <cell r="E667" t="str">
            <v>FLATWOODS ELEM</v>
          </cell>
          <cell r="F667">
            <v>10213</v>
          </cell>
        </row>
        <row r="668">
          <cell r="A668" t="str">
            <v>0520670</v>
          </cell>
          <cell r="B668">
            <v>52</v>
          </cell>
          <cell r="C668" t="str">
            <v>Lee County Public Schools</v>
          </cell>
          <cell r="D668">
            <v>670</v>
          </cell>
          <cell r="E668" t="str">
            <v>ROSE HILL ELEM</v>
          </cell>
          <cell r="F668">
            <v>5879</v>
          </cell>
        </row>
        <row r="669">
          <cell r="A669" t="str">
            <v>0520820</v>
          </cell>
          <cell r="B669">
            <v>52</v>
          </cell>
          <cell r="C669" t="str">
            <v>Lee County Public Schools</v>
          </cell>
          <cell r="D669">
            <v>820</v>
          </cell>
          <cell r="E669" t="str">
            <v>ELYDALE MIDDLE</v>
          </cell>
          <cell r="F669">
            <v>2550</v>
          </cell>
        </row>
        <row r="670">
          <cell r="A670" t="str">
            <v>0520880</v>
          </cell>
          <cell r="B670">
            <v>52</v>
          </cell>
          <cell r="C670" t="str">
            <v>Lee County Public Schools</v>
          </cell>
          <cell r="D670">
            <v>880</v>
          </cell>
          <cell r="E670" t="str">
            <v>THOMAS WALKER HIGH</v>
          </cell>
          <cell r="F670">
            <v>8956</v>
          </cell>
        </row>
        <row r="671">
          <cell r="A671" t="str">
            <v>0530010</v>
          </cell>
          <cell r="B671">
            <v>53</v>
          </cell>
          <cell r="C671" t="str">
            <v>Loudoun County Public Schools</v>
          </cell>
          <cell r="D671">
            <v>10</v>
          </cell>
          <cell r="E671" t="str">
            <v>SUGARLAND ELEM</v>
          </cell>
          <cell r="F671">
            <v>16838</v>
          </cell>
        </row>
        <row r="672">
          <cell r="A672" t="str">
            <v>0530020</v>
          </cell>
          <cell r="B672">
            <v>53</v>
          </cell>
          <cell r="C672" t="str">
            <v>Loudoun County Public Schools</v>
          </cell>
          <cell r="D672">
            <v>20</v>
          </cell>
          <cell r="E672" t="str">
            <v>J. LUPTON SIMPSON MIDDLE</v>
          </cell>
          <cell r="F672">
            <v>1048</v>
          </cell>
        </row>
        <row r="673">
          <cell r="A673" t="str">
            <v>0530030</v>
          </cell>
          <cell r="B673">
            <v>53</v>
          </cell>
          <cell r="C673" t="str">
            <v>Loudoun County Public Schools</v>
          </cell>
          <cell r="D673">
            <v>30</v>
          </cell>
          <cell r="E673" t="str">
            <v>SENECA RIDGE MIDDLE</v>
          </cell>
          <cell r="F673">
            <v>4702</v>
          </cell>
        </row>
        <row r="674">
          <cell r="A674" t="str">
            <v>0530031</v>
          </cell>
          <cell r="B674">
            <v>53</v>
          </cell>
          <cell r="C674" t="str">
            <v>Loudoun County Public Schools</v>
          </cell>
          <cell r="D674">
            <v>31</v>
          </cell>
          <cell r="E674" t="str">
            <v>DOMINION HIGH</v>
          </cell>
          <cell r="F674">
            <v>17187</v>
          </cell>
        </row>
        <row r="675">
          <cell r="A675" t="str">
            <v>0530040</v>
          </cell>
          <cell r="B675">
            <v>53</v>
          </cell>
          <cell r="C675" t="str">
            <v>Loudoun County Public Schools</v>
          </cell>
          <cell r="D675">
            <v>40</v>
          </cell>
          <cell r="E675" t="str">
            <v>ROLLING RIDGE ELEM</v>
          </cell>
          <cell r="F675">
            <v>12820</v>
          </cell>
        </row>
        <row r="676">
          <cell r="A676" t="str">
            <v>0530060</v>
          </cell>
          <cell r="B676">
            <v>53</v>
          </cell>
          <cell r="C676" t="str">
            <v>Loudoun County Public Schools</v>
          </cell>
          <cell r="D676">
            <v>60</v>
          </cell>
          <cell r="E676" t="str">
            <v>PARK VIEW HIGH</v>
          </cell>
          <cell r="F676">
            <v>21878</v>
          </cell>
        </row>
        <row r="677">
          <cell r="A677" t="str">
            <v>0530070</v>
          </cell>
          <cell r="B677">
            <v>53</v>
          </cell>
          <cell r="C677" t="str">
            <v>Loudoun County Public Schools</v>
          </cell>
          <cell r="D677">
            <v>70</v>
          </cell>
          <cell r="E677" t="str">
            <v>MEADOWLAND ELEM</v>
          </cell>
          <cell r="F677">
            <v>5848</v>
          </cell>
        </row>
        <row r="678">
          <cell r="A678" t="str">
            <v>0530080</v>
          </cell>
          <cell r="B678">
            <v>53</v>
          </cell>
          <cell r="C678" t="str">
            <v>Loudoun County Public Schools</v>
          </cell>
          <cell r="D678">
            <v>80</v>
          </cell>
          <cell r="E678" t="str">
            <v>LEESBURG ELEM</v>
          </cell>
          <cell r="F678">
            <v>11404</v>
          </cell>
        </row>
        <row r="679">
          <cell r="A679" t="str">
            <v>0530090</v>
          </cell>
          <cell r="B679">
            <v>53</v>
          </cell>
          <cell r="C679" t="str">
            <v>Loudoun County Public Schools</v>
          </cell>
          <cell r="D679">
            <v>90</v>
          </cell>
          <cell r="E679" t="str">
            <v>SMART'S MILL MIDDLE</v>
          </cell>
          <cell r="F679">
            <v>6782</v>
          </cell>
        </row>
        <row r="680">
          <cell r="A680" t="str">
            <v>0530091</v>
          </cell>
          <cell r="B680">
            <v>53</v>
          </cell>
          <cell r="C680" t="str">
            <v>Loudoun County Public Schools</v>
          </cell>
          <cell r="D680">
            <v>91</v>
          </cell>
          <cell r="E680" t="str">
            <v>FRANCES HAZEL REID ELEM</v>
          </cell>
          <cell r="F680">
            <v>3337</v>
          </cell>
        </row>
        <row r="681">
          <cell r="A681" t="str">
            <v>0530120</v>
          </cell>
          <cell r="B681">
            <v>53</v>
          </cell>
          <cell r="C681" t="str">
            <v>Loudoun County Public Schools</v>
          </cell>
          <cell r="D681">
            <v>120</v>
          </cell>
          <cell r="E681" t="str">
            <v>FREEDOM HIGH</v>
          </cell>
          <cell r="F681">
            <v>29276</v>
          </cell>
        </row>
        <row r="682">
          <cell r="A682" t="str">
            <v>0530130</v>
          </cell>
          <cell r="B682">
            <v>53</v>
          </cell>
          <cell r="C682" t="str">
            <v>Loudoun County Public Schools</v>
          </cell>
          <cell r="D682">
            <v>130</v>
          </cell>
          <cell r="E682" t="str">
            <v>LUCKETTS ELEM</v>
          </cell>
          <cell r="F682">
            <v>1529</v>
          </cell>
        </row>
        <row r="683">
          <cell r="A683" t="str">
            <v>0530140</v>
          </cell>
          <cell r="B683">
            <v>53</v>
          </cell>
          <cell r="C683" t="str">
            <v>Loudoun County Public Schools</v>
          </cell>
          <cell r="D683">
            <v>140</v>
          </cell>
          <cell r="E683" t="str">
            <v>POTOMAC FALLS HIGH</v>
          </cell>
          <cell r="F683">
            <v>30991</v>
          </cell>
        </row>
        <row r="684">
          <cell r="A684" t="str">
            <v>0530150</v>
          </cell>
          <cell r="B684">
            <v>53</v>
          </cell>
          <cell r="C684" t="str">
            <v>Loudoun County Public Schools</v>
          </cell>
          <cell r="D684">
            <v>150</v>
          </cell>
          <cell r="E684" t="str">
            <v>ALGONKIAN ELEM</v>
          </cell>
          <cell r="F684">
            <v>7642</v>
          </cell>
        </row>
        <row r="685">
          <cell r="A685" t="str">
            <v>0530160</v>
          </cell>
          <cell r="B685">
            <v>53</v>
          </cell>
          <cell r="C685" t="str">
            <v>Loudoun County Public Schools</v>
          </cell>
          <cell r="D685">
            <v>160</v>
          </cell>
          <cell r="E685" t="str">
            <v>COOL SPRING ELEM</v>
          </cell>
          <cell r="F685">
            <v>4181</v>
          </cell>
        </row>
        <row r="686">
          <cell r="A686" t="str">
            <v>0530170</v>
          </cell>
          <cell r="B686">
            <v>53</v>
          </cell>
          <cell r="C686" t="str">
            <v>Loudoun County Public Schools</v>
          </cell>
          <cell r="D686">
            <v>170</v>
          </cell>
          <cell r="E686" t="str">
            <v>ASHBURN ELEM</v>
          </cell>
          <cell r="F686">
            <v>8390</v>
          </cell>
        </row>
        <row r="687">
          <cell r="A687" t="str">
            <v>0530180</v>
          </cell>
          <cell r="B687">
            <v>53</v>
          </cell>
          <cell r="C687" t="str">
            <v>Loudoun County Public Schools</v>
          </cell>
          <cell r="D687">
            <v>180</v>
          </cell>
          <cell r="E687" t="str">
            <v>ROUND HILL ELEM</v>
          </cell>
          <cell r="F687">
            <v>14963</v>
          </cell>
        </row>
        <row r="688">
          <cell r="A688" t="str">
            <v>0530190</v>
          </cell>
          <cell r="B688">
            <v>53</v>
          </cell>
          <cell r="C688" t="str">
            <v>Loudoun County Public Schools</v>
          </cell>
          <cell r="D688">
            <v>190</v>
          </cell>
          <cell r="E688" t="str">
            <v>EVERGREEN MILL ELEM</v>
          </cell>
          <cell r="F688">
            <v>4177</v>
          </cell>
        </row>
        <row r="689">
          <cell r="A689" t="str">
            <v>0530200</v>
          </cell>
          <cell r="B689">
            <v>53</v>
          </cell>
          <cell r="C689" t="str">
            <v>Loudoun County Public Schools</v>
          </cell>
          <cell r="D689">
            <v>200</v>
          </cell>
          <cell r="E689" t="str">
            <v>TUSCARORA HIGH</v>
          </cell>
          <cell r="F689">
            <v>21568</v>
          </cell>
        </row>
        <row r="690">
          <cell r="A690" t="str">
            <v>0530210</v>
          </cell>
          <cell r="B690">
            <v>53</v>
          </cell>
          <cell r="C690" t="str">
            <v>Loudoun County Public Schools</v>
          </cell>
          <cell r="D690">
            <v>210</v>
          </cell>
          <cell r="E690" t="str">
            <v>FARMWELL STATION MIDDLE</v>
          </cell>
          <cell r="F690">
            <v>9584</v>
          </cell>
        </row>
        <row r="691">
          <cell r="A691" t="str">
            <v>0530220</v>
          </cell>
          <cell r="B691">
            <v>53</v>
          </cell>
          <cell r="C691" t="str">
            <v>Loudoun County Public Schools</v>
          </cell>
          <cell r="D691">
            <v>220</v>
          </cell>
          <cell r="E691" t="str">
            <v>BALL'S BLUFF ELEM</v>
          </cell>
          <cell r="F691">
            <v>10744</v>
          </cell>
        </row>
        <row r="692">
          <cell r="A692" t="str">
            <v>0530230</v>
          </cell>
          <cell r="B692">
            <v>53</v>
          </cell>
          <cell r="C692" t="str">
            <v>Loudoun County Public Schools</v>
          </cell>
          <cell r="D692">
            <v>230</v>
          </cell>
          <cell r="E692" t="str">
            <v>HAMILTON ELEM</v>
          </cell>
          <cell r="F692">
            <v>2040</v>
          </cell>
        </row>
        <row r="693">
          <cell r="A693" t="str">
            <v>0530240</v>
          </cell>
          <cell r="B693">
            <v>53</v>
          </cell>
          <cell r="C693" t="str">
            <v>Loudoun County Public Schools</v>
          </cell>
          <cell r="D693">
            <v>240</v>
          </cell>
          <cell r="E693" t="str">
            <v>SANDERS CORNER ELEM</v>
          </cell>
          <cell r="F693">
            <v>4618</v>
          </cell>
        </row>
        <row r="694">
          <cell r="A694" t="str">
            <v>0530250</v>
          </cell>
          <cell r="B694">
            <v>53</v>
          </cell>
          <cell r="C694" t="str">
            <v>Loudoun County Public Schools</v>
          </cell>
          <cell r="D694">
            <v>250</v>
          </cell>
          <cell r="E694" t="str">
            <v>POTOWMACK ELEM</v>
          </cell>
          <cell r="F694">
            <v>4751</v>
          </cell>
        </row>
        <row r="695">
          <cell r="A695" t="str">
            <v>0530270</v>
          </cell>
          <cell r="B695">
            <v>53</v>
          </cell>
          <cell r="C695" t="str">
            <v>Loudoun County Public Schools</v>
          </cell>
          <cell r="D695">
            <v>270</v>
          </cell>
          <cell r="E695" t="str">
            <v>NEWTON-LEE ELEM</v>
          </cell>
          <cell r="F695">
            <v>8284</v>
          </cell>
        </row>
        <row r="696">
          <cell r="A696" t="str">
            <v>0530280</v>
          </cell>
          <cell r="B696">
            <v>53</v>
          </cell>
          <cell r="C696" t="str">
            <v>Loudoun County Public Schools</v>
          </cell>
          <cell r="D696">
            <v>280</v>
          </cell>
          <cell r="E696" t="str">
            <v>SYCOLIN CREEK ELEM</v>
          </cell>
          <cell r="F696">
            <v>9025</v>
          </cell>
        </row>
        <row r="697">
          <cell r="A697" t="str">
            <v>0530290</v>
          </cell>
          <cell r="B697">
            <v>53</v>
          </cell>
          <cell r="C697" t="str">
            <v>Loudoun County Public Schools</v>
          </cell>
          <cell r="D697">
            <v>290</v>
          </cell>
          <cell r="E697" t="str">
            <v>LINCOLN ELEM</v>
          </cell>
          <cell r="F697">
            <v>1379</v>
          </cell>
        </row>
        <row r="698">
          <cell r="A698" t="str">
            <v>0530300</v>
          </cell>
          <cell r="B698">
            <v>53</v>
          </cell>
          <cell r="C698" t="str">
            <v>Loudoun County Public Schools</v>
          </cell>
          <cell r="D698">
            <v>300</v>
          </cell>
          <cell r="E698" t="str">
            <v>BELMONT STATION ELEM</v>
          </cell>
          <cell r="F698">
            <v>7784</v>
          </cell>
        </row>
        <row r="699">
          <cell r="A699" t="str">
            <v>0530320</v>
          </cell>
          <cell r="B699">
            <v>53</v>
          </cell>
          <cell r="C699" t="str">
            <v>Loudoun County Public Schools</v>
          </cell>
          <cell r="D699">
            <v>320</v>
          </cell>
          <cell r="E699" t="str">
            <v>MERCER MIDDLE</v>
          </cell>
          <cell r="F699">
            <v>4800</v>
          </cell>
        </row>
        <row r="700">
          <cell r="A700" t="str">
            <v>0530340</v>
          </cell>
          <cell r="B700">
            <v>53</v>
          </cell>
          <cell r="C700" t="str">
            <v>Loudoun County Public Schools</v>
          </cell>
          <cell r="D700">
            <v>340</v>
          </cell>
          <cell r="E700" t="str">
            <v>PINEBROOK ELEM</v>
          </cell>
          <cell r="F700">
            <v>6837</v>
          </cell>
        </row>
        <row r="701">
          <cell r="A701" t="str">
            <v>0530350</v>
          </cell>
          <cell r="B701">
            <v>53</v>
          </cell>
          <cell r="C701" t="str">
            <v>Loudoun County Public Schools</v>
          </cell>
          <cell r="D701">
            <v>350</v>
          </cell>
          <cell r="E701" t="str">
            <v>STEUART W. WELLER ELEM</v>
          </cell>
          <cell r="F701">
            <v>5352</v>
          </cell>
        </row>
        <row r="702">
          <cell r="A702" t="str">
            <v>0530360</v>
          </cell>
          <cell r="B702">
            <v>53</v>
          </cell>
          <cell r="C702" t="str">
            <v>Loudoun County Public Schools</v>
          </cell>
          <cell r="D702">
            <v>360</v>
          </cell>
          <cell r="E702" t="str">
            <v>WILLARD MIDDLE SCHOOL</v>
          </cell>
          <cell r="F702">
            <v>8296</v>
          </cell>
        </row>
        <row r="703">
          <cell r="A703" t="str">
            <v>0530370</v>
          </cell>
          <cell r="B703">
            <v>53</v>
          </cell>
          <cell r="C703" t="str">
            <v>Loudoun County Public Schools</v>
          </cell>
          <cell r="D703">
            <v>370</v>
          </cell>
          <cell r="E703" t="str">
            <v>JOHN CHAMPE HS</v>
          </cell>
          <cell r="F703">
            <v>45022</v>
          </cell>
        </row>
        <row r="704">
          <cell r="A704" t="str">
            <v>0530371</v>
          </cell>
          <cell r="B704">
            <v>53</v>
          </cell>
          <cell r="C704" t="str">
            <v>Loudoun County Public Schools</v>
          </cell>
          <cell r="D704">
            <v>371</v>
          </cell>
          <cell r="E704" t="str">
            <v>GOSHEN POST ELEMENTARY</v>
          </cell>
          <cell r="F704">
            <v>9634</v>
          </cell>
        </row>
        <row r="705">
          <cell r="A705" t="str">
            <v>0530380</v>
          </cell>
          <cell r="B705">
            <v>53</v>
          </cell>
          <cell r="C705" t="str">
            <v>Loudoun County Public Schools</v>
          </cell>
          <cell r="D705">
            <v>380</v>
          </cell>
          <cell r="E705" t="str">
            <v>MOOREFIELD STATION ELEM</v>
          </cell>
          <cell r="F705">
            <v>6151</v>
          </cell>
        </row>
        <row r="706">
          <cell r="A706" t="str">
            <v>0530400</v>
          </cell>
          <cell r="B706">
            <v>53</v>
          </cell>
          <cell r="C706" t="str">
            <v>Loudoun County Public Schools</v>
          </cell>
          <cell r="D706">
            <v>400</v>
          </cell>
          <cell r="E706" t="str">
            <v>HILLSIDE ELEM</v>
          </cell>
          <cell r="F706">
            <v>6936</v>
          </cell>
        </row>
        <row r="707">
          <cell r="A707" t="str">
            <v>0530420</v>
          </cell>
          <cell r="B707">
            <v>53</v>
          </cell>
          <cell r="C707" t="str">
            <v>Loudoun County Public Schools</v>
          </cell>
          <cell r="D707">
            <v>420</v>
          </cell>
          <cell r="E707" t="str">
            <v>BRIAR WOODS HIGH</v>
          </cell>
          <cell r="F707">
            <v>14485</v>
          </cell>
        </row>
        <row r="708">
          <cell r="A708" t="str">
            <v>0530430</v>
          </cell>
          <cell r="B708">
            <v>53</v>
          </cell>
          <cell r="C708" t="str">
            <v>Loudoun County Public Schools</v>
          </cell>
          <cell r="D708">
            <v>430</v>
          </cell>
          <cell r="E708" t="str">
            <v>LEGACY ELEM</v>
          </cell>
          <cell r="F708">
            <v>8916</v>
          </cell>
        </row>
        <row r="709">
          <cell r="A709" t="str">
            <v>0530450</v>
          </cell>
          <cell r="B709">
            <v>53</v>
          </cell>
          <cell r="C709" t="str">
            <v>Loudoun County Public Schools</v>
          </cell>
          <cell r="D709">
            <v>450</v>
          </cell>
          <cell r="E709" t="str">
            <v>BUFFALO TRAIL ELEM</v>
          </cell>
          <cell r="F709">
            <v>13215</v>
          </cell>
        </row>
        <row r="710">
          <cell r="A710" t="str">
            <v>0530460</v>
          </cell>
          <cell r="B710">
            <v>53</v>
          </cell>
          <cell r="C710" t="str">
            <v>Loudoun County Public Schools</v>
          </cell>
          <cell r="D710">
            <v>460</v>
          </cell>
          <cell r="E710" t="str">
            <v>CARDINAL RIDGE ELEM</v>
          </cell>
          <cell r="F710">
            <v>8352</v>
          </cell>
        </row>
        <row r="711">
          <cell r="A711" t="str">
            <v>0530470</v>
          </cell>
          <cell r="B711">
            <v>53</v>
          </cell>
          <cell r="C711" t="str">
            <v>Loudoun County Public Schools</v>
          </cell>
          <cell r="D711">
            <v>470</v>
          </cell>
          <cell r="E711" t="str">
            <v>DOMINION TRAIL ELEM</v>
          </cell>
          <cell r="F711">
            <v>5974</v>
          </cell>
        </row>
        <row r="712">
          <cell r="A712" t="str">
            <v>0530500</v>
          </cell>
          <cell r="B712">
            <v>53</v>
          </cell>
          <cell r="C712" t="str">
            <v>Loudoun County Public Schools</v>
          </cell>
          <cell r="D712">
            <v>500</v>
          </cell>
          <cell r="E712" t="str">
            <v>LOWES ISLAND ELEM</v>
          </cell>
          <cell r="F712">
            <v>6329</v>
          </cell>
        </row>
        <row r="713">
          <cell r="A713" t="str">
            <v>0530510</v>
          </cell>
          <cell r="B713">
            <v>53</v>
          </cell>
          <cell r="C713" t="str">
            <v>Loudoun County Public Schools</v>
          </cell>
          <cell r="D713">
            <v>510</v>
          </cell>
          <cell r="E713" t="str">
            <v>ALDIE ELEM</v>
          </cell>
          <cell r="F713">
            <v>892</v>
          </cell>
        </row>
        <row r="714">
          <cell r="A714" t="str">
            <v>0530520</v>
          </cell>
          <cell r="B714">
            <v>53</v>
          </cell>
          <cell r="C714" t="str">
            <v>Loudoun County Public Schools</v>
          </cell>
          <cell r="D714">
            <v>520</v>
          </cell>
          <cell r="E714" t="str">
            <v>HARPER PARK MIDDLE</v>
          </cell>
          <cell r="F714">
            <v>9334</v>
          </cell>
        </row>
        <row r="715">
          <cell r="A715" t="str">
            <v>0530530</v>
          </cell>
          <cell r="B715">
            <v>53</v>
          </cell>
          <cell r="C715" t="str">
            <v>Loudoun County Public Schools</v>
          </cell>
          <cell r="D715">
            <v>530</v>
          </cell>
          <cell r="E715" t="str">
            <v>FREDERICK DOUGLASS ELEM</v>
          </cell>
          <cell r="F715">
            <v>9192</v>
          </cell>
        </row>
        <row r="716">
          <cell r="A716" t="str">
            <v>0530540</v>
          </cell>
          <cell r="B716">
            <v>53</v>
          </cell>
          <cell r="C716" t="str">
            <v>Loudoun County Public Schools</v>
          </cell>
          <cell r="D716">
            <v>540</v>
          </cell>
          <cell r="E716" t="str">
            <v>CREIGHTON'S CORNER ELEM</v>
          </cell>
          <cell r="F716">
            <v>11335</v>
          </cell>
        </row>
        <row r="717">
          <cell r="A717" t="str">
            <v>0530550</v>
          </cell>
          <cell r="B717">
            <v>53</v>
          </cell>
          <cell r="C717" t="str">
            <v>Loudoun County Public Schools</v>
          </cell>
          <cell r="D717">
            <v>550</v>
          </cell>
          <cell r="E717" t="str">
            <v>ROSA LEE CARTER ELEM</v>
          </cell>
          <cell r="F717">
            <v>7422</v>
          </cell>
        </row>
        <row r="718">
          <cell r="A718" t="str">
            <v>0530560</v>
          </cell>
          <cell r="B718">
            <v>53</v>
          </cell>
          <cell r="C718" t="str">
            <v>Loudoun County Public Schools</v>
          </cell>
          <cell r="D718">
            <v>560</v>
          </cell>
          <cell r="E718" t="str">
            <v>LIBERTY ELEM</v>
          </cell>
          <cell r="F718">
            <v>5490</v>
          </cell>
        </row>
        <row r="719">
          <cell r="A719" t="str">
            <v>0530570</v>
          </cell>
          <cell r="B719">
            <v>53</v>
          </cell>
          <cell r="C719" t="str">
            <v>Loudoun County Public Schools</v>
          </cell>
          <cell r="D719">
            <v>570</v>
          </cell>
          <cell r="E719" t="str">
            <v>STONE HILL MIDDLE</v>
          </cell>
          <cell r="F719">
            <v>5159</v>
          </cell>
        </row>
        <row r="720">
          <cell r="A720" t="str">
            <v>0530580</v>
          </cell>
          <cell r="B720">
            <v>53</v>
          </cell>
          <cell r="C720" t="str">
            <v>Loudoun County Public Schools</v>
          </cell>
          <cell r="D720">
            <v>580</v>
          </cell>
          <cell r="E720" t="str">
            <v>J MICHAEL LUNSFORD MIDDLE</v>
          </cell>
          <cell r="F720">
            <v>6134</v>
          </cell>
        </row>
        <row r="721">
          <cell r="A721" t="str">
            <v>0530590</v>
          </cell>
          <cell r="B721">
            <v>53</v>
          </cell>
          <cell r="C721" t="str">
            <v>Loudoun County Public Schools</v>
          </cell>
          <cell r="D721">
            <v>590</v>
          </cell>
          <cell r="E721" t="str">
            <v>WOODGROVE HIGH</v>
          </cell>
          <cell r="F721">
            <v>22233</v>
          </cell>
        </row>
        <row r="722">
          <cell r="A722" t="str">
            <v>0530600</v>
          </cell>
          <cell r="B722">
            <v>53</v>
          </cell>
          <cell r="C722" t="str">
            <v>Loudoun County Public Schools</v>
          </cell>
          <cell r="D722">
            <v>600</v>
          </cell>
          <cell r="E722" t="str">
            <v>KENNETH W CULBERT ELEM</v>
          </cell>
          <cell r="F722">
            <v>3072</v>
          </cell>
        </row>
        <row r="723">
          <cell r="A723" t="str">
            <v>0530610</v>
          </cell>
          <cell r="B723">
            <v>53</v>
          </cell>
          <cell r="C723" t="str">
            <v>Loudoun County Public Schools</v>
          </cell>
          <cell r="D723">
            <v>610</v>
          </cell>
          <cell r="E723" t="str">
            <v>ARCOLA ELEM</v>
          </cell>
          <cell r="F723">
            <v>5392</v>
          </cell>
        </row>
        <row r="724">
          <cell r="A724" t="str">
            <v>0530650</v>
          </cell>
          <cell r="B724">
            <v>53</v>
          </cell>
          <cell r="C724" t="str">
            <v>Loudoun County Public Schools</v>
          </cell>
          <cell r="D724">
            <v>650</v>
          </cell>
          <cell r="E724" t="str">
            <v>BANNEKER ELEM</v>
          </cell>
          <cell r="F724">
            <v>1818</v>
          </cell>
        </row>
        <row r="725">
          <cell r="A725" t="str">
            <v>0530660</v>
          </cell>
          <cell r="B725">
            <v>53</v>
          </cell>
          <cell r="C725" t="str">
            <v>Loudoun County Public Schools</v>
          </cell>
          <cell r="D725">
            <v>660</v>
          </cell>
          <cell r="E725" t="str">
            <v>LOUDOUN COUNTY HIGH</v>
          </cell>
          <cell r="F725">
            <v>18570</v>
          </cell>
        </row>
        <row r="726">
          <cell r="A726" t="str">
            <v>0530680</v>
          </cell>
          <cell r="B726">
            <v>53</v>
          </cell>
          <cell r="C726" t="str">
            <v>Loudoun County Public Schools</v>
          </cell>
          <cell r="D726">
            <v>680</v>
          </cell>
          <cell r="E726" t="str">
            <v>LOUDOUN VALLEY HIGH</v>
          </cell>
          <cell r="F726">
            <v>20867</v>
          </cell>
        </row>
        <row r="727">
          <cell r="A727" t="str">
            <v>0530690</v>
          </cell>
          <cell r="B727">
            <v>53</v>
          </cell>
          <cell r="C727" t="str">
            <v>Loudoun County Public Schools</v>
          </cell>
          <cell r="D727">
            <v>690</v>
          </cell>
          <cell r="E727" t="str">
            <v>STERLING ELEM</v>
          </cell>
          <cell r="F727">
            <v>11108</v>
          </cell>
        </row>
        <row r="728">
          <cell r="A728" t="str">
            <v>0530700</v>
          </cell>
          <cell r="B728">
            <v>53</v>
          </cell>
          <cell r="C728" t="str">
            <v>Loudoun County Public Schools</v>
          </cell>
          <cell r="D728">
            <v>700</v>
          </cell>
          <cell r="E728" t="str">
            <v>WATERFORD ELEM</v>
          </cell>
          <cell r="F728">
            <v>2648</v>
          </cell>
        </row>
        <row r="729">
          <cell r="A729" t="str">
            <v>0530710</v>
          </cell>
          <cell r="B729">
            <v>53</v>
          </cell>
          <cell r="C729" t="str">
            <v>Loudoun County Public Schools</v>
          </cell>
          <cell r="D729">
            <v>710</v>
          </cell>
          <cell r="E729" t="str">
            <v>CATOCTIN ELEM</v>
          </cell>
          <cell r="F729">
            <v>3783</v>
          </cell>
        </row>
        <row r="730">
          <cell r="A730" t="str">
            <v>0530720</v>
          </cell>
          <cell r="B730">
            <v>53</v>
          </cell>
          <cell r="C730" t="str">
            <v>Loudoun County Public Schools</v>
          </cell>
          <cell r="D730">
            <v>720</v>
          </cell>
          <cell r="E730" t="str">
            <v>GUILFORD ELEM</v>
          </cell>
          <cell r="F730">
            <v>9351</v>
          </cell>
        </row>
        <row r="731">
          <cell r="A731" t="str">
            <v>0530730</v>
          </cell>
          <cell r="B731">
            <v>53</v>
          </cell>
          <cell r="C731" t="str">
            <v>Loudoun County Public Schools</v>
          </cell>
          <cell r="D731">
            <v>730</v>
          </cell>
          <cell r="E731" t="str">
            <v>EMERICK ELEM</v>
          </cell>
          <cell r="F731">
            <v>8482</v>
          </cell>
        </row>
        <row r="732">
          <cell r="A732" t="str">
            <v>0530740</v>
          </cell>
          <cell r="B732">
            <v>53</v>
          </cell>
          <cell r="C732" t="str">
            <v>Loudoun County Public Schools</v>
          </cell>
          <cell r="D732">
            <v>740</v>
          </cell>
          <cell r="E732" t="str">
            <v>BROAD RUN HIGH</v>
          </cell>
          <cell r="F732">
            <v>32851</v>
          </cell>
        </row>
        <row r="733">
          <cell r="A733" t="str">
            <v>0530750</v>
          </cell>
          <cell r="B733">
            <v>53</v>
          </cell>
          <cell r="C733" t="str">
            <v>Loudoun County Public Schools</v>
          </cell>
          <cell r="D733">
            <v>750</v>
          </cell>
          <cell r="E733" t="str">
            <v>SULLY ELEM</v>
          </cell>
          <cell r="F733">
            <v>10930</v>
          </cell>
        </row>
        <row r="734">
          <cell r="A734" t="str">
            <v>0530760</v>
          </cell>
          <cell r="B734">
            <v>53</v>
          </cell>
          <cell r="C734" t="str">
            <v>Loudoun County Public Schools</v>
          </cell>
          <cell r="D734">
            <v>760</v>
          </cell>
          <cell r="E734" t="str">
            <v>STERLING MIDDLE</v>
          </cell>
          <cell r="F734">
            <v>13246</v>
          </cell>
        </row>
        <row r="735">
          <cell r="A735" t="str">
            <v>0530780</v>
          </cell>
          <cell r="B735">
            <v>53</v>
          </cell>
          <cell r="C735" t="str">
            <v>Loudoun County Public Schools</v>
          </cell>
          <cell r="D735">
            <v>780</v>
          </cell>
          <cell r="E735" t="str">
            <v>LOVETTSVILLE ELEM</v>
          </cell>
          <cell r="F735">
            <v>18587</v>
          </cell>
        </row>
        <row r="736">
          <cell r="A736" t="str">
            <v>0530790</v>
          </cell>
          <cell r="B736">
            <v>53</v>
          </cell>
          <cell r="C736" t="str">
            <v>Loudoun County Public Schools</v>
          </cell>
          <cell r="D736">
            <v>790</v>
          </cell>
          <cell r="E736" t="str">
            <v>BLUE RIDGE MIDDLE</v>
          </cell>
          <cell r="F736">
            <v>3874</v>
          </cell>
        </row>
        <row r="737">
          <cell r="A737" t="str">
            <v>0530820</v>
          </cell>
          <cell r="B737">
            <v>53</v>
          </cell>
          <cell r="C737" t="str">
            <v>Loudoun County Public Schools</v>
          </cell>
          <cell r="D737">
            <v>820</v>
          </cell>
          <cell r="E737" t="str">
            <v>HORIZON ELEM</v>
          </cell>
          <cell r="F737">
            <v>6813</v>
          </cell>
        </row>
        <row r="738">
          <cell r="A738" t="str">
            <v>0530840</v>
          </cell>
          <cell r="B738">
            <v>53</v>
          </cell>
          <cell r="C738" t="str">
            <v>Loudoun County Public Schools</v>
          </cell>
          <cell r="D738">
            <v>840</v>
          </cell>
          <cell r="E738" t="str">
            <v>CEDAR LANE ELEM</v>
          </cell>
          <cell r="F738">
            <v>4166</v>
          </cell>
        </row>
        <row r="739">
          <cell r="A739" t="str">
            <v>0530850</v>
          </cell>
          <cell r="B739">
            <v>53</v>
          </cell>
          <cell r="C739" t="str">
            <v>Loudoun County Public Schools</v>
          </cell>
          <cell r="D739">
            <v>850</v>
          </cell>
          <cell r="E739" t="str">
            <v>STONE BRIDGE HIGH</v>
          </cell>
          <cell r="F739">
            <v>37137</v>
          </cell>
        </row>
        <row r="740">
          <cell r="A740" t="str">
            <v>0530860</v>
          </cell>
          <cell r="B740">
            <v>53</v>
          </cell>
          <cell r="C740" t="str">
            <v>Loudoun County Public Schools</v>
          </cell>
          <cell r="D740">
            <v>860</v>
          </cell>
          <cell r="E740" t="str">
            <v>LITTLE RIVER ELEM</v>
          </cell>
          <cell r="F740">
            <v>10235</v>
          </cell>
        </row>
        <row r="741">
          <cell r="A741" t="str">
            <v>0530870</v>
          </cell>
          <cell r="B741">
            <v>53</v>
          </cell>
          <cell r="C741" t="str">
            <v>Loudoun County Public Schools</v>
          </cell>
          <cell r="D741">
            <v>870</v>
          </cell>
          <cell r="E741" t="str">
            <v>SELDENS LANDING ELEM</v>
          </cell>
          <cell r="F741">
            <v>3298</v>
          </cell>
        </row>
        <row r="742">
          <cell r="A742" t="str">
            <v>0530880</v>
          </cell>
          <cell r="B742">
            <v>53</v>
          </cell>
          <cell r="C742" t="str">
            <v>Loudoun County Public Schools</v>
          </cell>
          <cell r="D742">
            <v>880</v>
          </cell>
          <cell r="E742" t="str">
            <v>EAGLE RIDGE MIDDLE</v>
          </cell>
          <cell r="F742">
            <v>6701</v>
          </cell>
        </row>
        <row r="743">
          <cell r="A743" t="str">
            <v>0530890</v>
          </cell>
          <cell r="B743">
            <v>53</v>
          </cell>
          <cell r="C743" t="str">
            <v>Loudoun County Public Schools</v>
          </cell>
          <cell r="D743">
            <v>890</v>
          </cell>
          <cell r="E743" t="str">
            <v>COUNTRYSIDE ELEM</v>
          </cell>
          <cell r="F743">
            <v>10908</v>
          </cell>
        </row>
        <row r="744">
          <cell r="A744" t="str">
            <v>0530900</v>
          </cell>
          <cell r="B744">
            <v>53</v>
          </cell>
          <cell r="C744" t="str">
            <v>Loudoun County Public Schools</v>
          </cell>
          <cell r="D744">
            <v>900</v>
          </cell>
          <cell r="E744" t="str">
            <v>HERITAGE HIGH</v>
          </cell>
          <cell r="F744">
            <v>12520</v>
          </cell>
        </row>
        <row r="745">
          <cell r="A745" t="str">
            <v>0530910</v>
          </cell>
          <cell r="B745">
            <v>53</v>
          </cell>
          <cell r="C745" t="str">
            <v>Loudoun County Public Schools</v>
          </cell>
          <cell r="D745">
            <v>910</v>
          </cell>
          <cell r="E745" t="str">
            <v>MILL RUN ELEM</v>
          </cell>
          <cell r="F745">
            <v>5282</v>
          </cell>
        </row>
        <row r="746">
          <cell r="A746" t="str">
            <v>0530921</v>
          </cell>
          <cell r="B746">
            <v>53</v>
          </cell>
          <cell r="C746" t="str">
            <v>Loudoun County Public Schools</v>
          </cell>
          <cell r="D746">
            <v>921</v>
          </cell>
          <cell r="E746" t="str">
            <v>HARMONY MIDDLE</v>
          </cell>
          <cell r="F746">
            <v>1346</v>
          </cell>
        </row>
        <row r="747">
          <cell r="A747" t="str">
            <v>0530930</v>
          </cell>
          <cell r="B747">
            <v>53</v>
          </cell>
          <cell r="C747" t="str">
            <v>Loudoun County Public Schools</v>
          </cell>
          <cell r="D747">
            <v>930</v>
          </cell>
          <cell r="E747" t="str">
            <v>RIVER BEND MIDDLE</v>
          </cell>
          <cell r="F747">
            <v>5736</v>
          </cell>
        </row>
        <row r="748">
          <cell r="A748" t="str">
            <v>0530940</v>
          </cell>
          <cell r="B748">
            <v>53</v>
          </cell>
          <cell r="C748" t="str">
            <v>Loudoun County Public Schools</v>
          </cell>
          <cell r="D748">
            <v>940</v>
          </cell>
          <cell r="E748" t="str">
            <v>BELMONT RIDGE MIDDLE</v>
          </cell>
          <cell r="F748">
            <v>3788</v>
          </cell>
        </row>
        <row r="749">
          <cell r="A749" t="str">
            <v>0530950</v>
          </cell>
          <cell r="B749">
            <v>53</v>
          </cell>
          <cell r="C749" t="str">
            <v>Loudoun County Public Schools</v>
          </cell>
          <cell r="D749">
            <v>950</v>
          </cell>
          <cell r="E749" t="str">
            <v>JOHN W. TOLBERT JR. ELEM</v>
          </cell>
          <cell r="F749">
            <v>4357</v>
          </cell>
        </row>
        <row r="750">
          <cell r="A750" t="str">
            <v>0530960</v>
          </cell>
          <cell r="B750">
            <v>53</v>
          </cell>
          <cell r="C750" t="str">
            <v>Loudoun County Public Schools</v>
          </cell>
          <cell r="D750">
            <v>960</v>
          </cell>
          <cell r="E750" t="str">
            <v>HUTCHISON FARM ELEM</v>
          </cell>
          <cell r="F750">
            <v>18759</v>
          </cell>
        </row>
        <row r="751">
          <cell r="A751" t="str">
            <v>0530970</v>
          </cell>
          <cell r="B751">
            <v>53</v>
          </cell>
          <cell r="C751" t="str">
            <v>Loudoun County Public Schools</v>
          </cell>
          <cell r="D751">
            <v>970</v>
          </cell>
          <cell r="E751" t="str">
            <v>FOREST GROVE ELEM</v>
          </cell>
          <cell r="F751">
            <v>6929</v>
          </cell>
        </row>
        <row r="752">
          <cell r="A752" t="str">
            <v>0530980</v>
          </cell>
          <cell r="B752">
            <v>53</v>
          </cell>
          <cell r="C752" t="str">
            <v>Loudoun County Public Schools</v>
          </cell>
          <cell r="D752">
            <v>980</v>
          </cell>
          <cell r="E752" t="str">
            <v>MOUNTAIN VIEW ELEM</v>
          </cell>
          <cell r="F752">
            <v>4475</v>
          </cell>
        </row>
        <row r="753">
          <cell r="A753" t="str">
            <v>0531000</v>
          </cell>
          <cell r="B753">
            <v>53</v>
          </cell>
          <cell r="C753" t="str">
            <v>Loudoun County Public Schools</v>
          </cell>
          <cell r="D753">
            <v>1000</v>
          </cell>
          <cell r="E753" t="str">
            <v>DISCOVERY ELEM</v>
          </cell>
          <cell r="F753">
            <v>5919</v>
          </cell>
        </row>
        <row r="754">
          <cell r="A754" t="str">
            <v>0531030</v>
          </cell>
          <cell r="B754">
            <v>53</v>
          </cell>
          <cell r="C754" t="str">
            <v>Loudoun County Public Schools</v>
          </cell>
          <cell r="D754">
            <v>1030</v>
          </cell>
          <cell r="E754" t="str">
            <v>MADISON'S TRUST ELEM</v>
          </cell>
          <cell r="F754">
            <v>8307</v>
          </cell>
        </row>
        <row r="755">
          <cell r="A755" t="str">
            <v>0531040</v>
          </cell>
          <cell r="B755">
            <v>53</v>
          </cell>
          <cell r="C755" t="str">
            <v>Loudoun County Public Schools</v>
          </cell>
          <cell r="D755">
            <v>1040</v>
          </cell>
          <cell r="E755" t="str">
            <v>TRAILSIDE MIDDLE</v>
          </cell>
          <cell r="F755">
            <v>3094</v>
          </cell>
        </row>
        <row r="756">
          <cell r="A756" t="str">
            <v>0531050</v>
          </cell>
          <cell r="B756">
            <v>53</v>
          </cell>
          <cell r="C756" t="str">
            <v>Loudoun County Public Schools</v>
          </cell>
          <cell r="D756">
            <v>1050</v>
          </cell>
          <cell r="E756" t="str">
            <v>RIVERSIDE HIGH</v>
          </cell>
          <cell r="F756">
            <v>22828</v>
          </cell>
        </row>
        <row r="757">
          <cell r="A757" t="str">
            <v>0531060</v>
          </cell>
          <cell r="B757">
            <v>53</v>
          </cell>
          <cell r="C757" t="str">
            <v>Loudoun County Public Schools</v>
          </cell>
          <cell r="D757">
            <v>1060</v>
          </cell>
          <cell r="E757" t="str">
            <v>ROCK RIDGE HIGH</v>
          </cell>
          <cell r="F757">
            <v>24104</v>
          </cell>
        </row>
        <row r="758">
          <cell r="A758" t="str">
            <v>0531090</v>
          </cell>
          <cell r="B758">
            <v>53</v>
          </cell>
          <cell r="C758" t="str">
            <v>Loudoun County Public Schools</v>
          </cell>
          <cell r="D758">
            <v>1090</v>
          </cell>
          <cell r="E758" t="str">
            <v>ACADEMIES OF LOUDOUN</v>
          </cell>
          <cell r="F758">
            <v>394</v>
          </cell>
        </row>
        <row r="759">
          <cell r="A759" t="str">
            <v>0531110</v>
          </cell>
          <cell r="B759">
            <v>53</v>
          </cell>
          <cell r="C759" t="str">
            <v>Loudoun County Public Schools</v>
          </cell>
          <cell r="D759">
            <v>1110</v>
          </cell>
          <cell r="E759" t="str">
            <v>INDEPENDENCE HIGH</v>
          </cell>
          <cell r="F759">
            <v>14719</v>
          </cell>
        </row>
        <row r="760">
          <cell r="A760" t="str">
            <v>0531120</v>
          </cell>
          <cell r="B760">
            <v>53</v>
          </cell>
          <cell r="C760" t="str">
            <v>Loudoun County Public Schools</v>
          </cell>
          <cell r="D760">
            <v>1120</v>
          </cell>
          <cell r="E760" t="str">
            <v>BRAMBLETON MIDDLE SCHOOL</v>
          </cell>
          <cell r="F760">
            <v>3403</v>
          </cell>
        </row>
        <row r="761">
          <cell r="A761" t="str">
            <v>0531140</v>
          </cell>
          <cell r="B761">
            <v>53</v>
          </cell>
          <cell r="C761" t="str">
            <v>Loudoun County Public Schools</v>
          </cell>
          <cell r="D761">
            <v>1140</v>
          </cell>
          <cell r="E761" t="str">
            <v>WAXPOOL ELEMENTARY</v>
          </cell>
          <cell r="F761">
            <v>5560</v>
          </cell>
        </row>
        <row r="762">
          <cell r="A762" t="str">
            <v>0540080</v>
          </cell>
          <cell r="B762">
            <v>54</v>
          </cell>
          <cell r="C762" t="str">
            <v>Louisa County Public Schools</v>
          </cell>
          <cell r="D762">
            <v>80</v>
          </cell>
          <cell r="E762" t="str">
            <v>MOSS-NUCKOLS ELEM</v>
          </cell>
          <cell r="F762">
            <v>17512</v>
          </cell>
        </row>
        <row r="763">
          <cell r="A763" t="str">
            <v>0540601</v>
          </cell>
          <cell r="B763">
            <v>54</v>
          </cell>
          <cell r="C763" t="str">
            <v>Louisa County Public Schools</v>
          </cell>
          <cell r="D763">
            <v>601</v>
          </cell>
          <cell r="E763" t="str">
            <v>LOUISA COUNTY MIDDLE</v>
          </cell>
          <cell r="F763">
            <v>11459</v>
          </cell>
        </row>
        <row r="764">
          <cell r="A764" t="str">
            <v>0540602</v>
          </cell>
          <cell r="B764">
            <v>54</v>
          </cell>
          <cell r="C764" t="str">
            <v>Louisa County Public Schools</v>
          </cell>
          <cell r="D764">
            <v>602</v>
          </cell>
          <cell r="E764" t="str">
            <v>LOUISA COUNTY HIGH</v>
          </cell>
          <cell r="F764">
            <v>7498</v>
          </cell>
        </row>
        <row r="765">
          <cell r="A765" t="str">
            <v>0540610</v>
          </cell>
          <cell r="B765">
            <v>54</v>
          </cell>
          <cell r="C765" t="str">
            <v>Louisa County Public Schools</v>
          </cell>
          <cell r="D765">
            <v>610</v>
          </cell>
          <cell r="E765" t="str">
            <v>THOMAS JEFFERSON ELEM</v>
          </cell>
          <cell r="F765">
            <v>22004</v>
          </cell>
        </row>
        <row r="766">
          <cell r="A766" t="str">
            <v>0540641</v>
          </cell>
          <cell r="B766">
            <v>54</v>
          </cell>
          <cell r="C766" t="str">
            <v>Louisa County Public Schools</v>
          </cell>
          <cell r="D766">
            <v>641</v>
          </cell>
          <cell r="E766" t="str">
            <v>TREVILIANS ELEM</v>
          </cell>
          <cell r="F766">
            <v>19138</v>
          </cell>
        </row>
        <row r="767">
          <cell r="A767" t="str">
            <v>0540660</v>
          </cell>
          <cell r="B767">
            <v>54</v>
          </cell>
          <cell r="C767" t="str">
            <v>Louisa County Public Schools</v>
          </cell>
          <cell r="D767">
            <v>660</v>
          </cell>
          <cell r="E767" t="str">
            <v>JOUETT ELEM</v>
          </cell>
          <cell r="F767">
            <v>22977</v>
          </cell>
        </row>
        <row r="768">
          <cell r="A768" t="str">
            <v>05410009</v>
          </cell>
          <cell r="B768">
            <v>54</v>
          </cell>
          <cell r="C768" t="str">
            <v>Louisa County Public Schools</v>
          </cell>
          <cell r="D768">
            <v>10009</v>
          </cell>
          <cell r="E768" t="str">
            <v>Louisa Baptist Church</v>
          </cell>
          <cell r="F768">
            <v>226</v>
          </cell>
        </row>
        <row r="769">
          <cell r="A769" t="str">
            <v>0560200</v>
          </cell>
          <cell r="B769">
            <v>56</v>
          </cell>
          <cell r="C769" t="str">
            <v>Madison County Public Schools</v>
          </cell>
          <cell r="D769">
            <v>200</v>
          </cell>
          <cell r="E769" t="str">
            <v>WAVERLY YOWELL ELEM</v>
          </cell>
          <cell r="F769">
            <v>22055</v>
          </cell>
        </row>
        <row r="770">
          <cell r="A770" t="str">
            <v>0560221</v>
          </cell>
          <cell r="B770">
            <v>56</v>
          </cell>
          <cell r="C770" t="str">
            <v>Madison County Public Schools</v>
          </cell>
          <cell r="D770">
            <v>221</v>
          </cell>
          <cell r="E770" t="str">
            <v>MADISON COUNTY HIGH</v>
          </cell>
          <cell r="F770">
            <v>9447</v>
          </cell>
        </row>
        <row r="771">
          <cell r="A771" t="str">
            <v>0560222</v>
          </cell>
          <cell r="B771">
            <v>56</v>
          </cell>
          <cell r="C771" t="str">
            <v>Madison County Public Schools</v>
          </cell>
          <cell r="D771">
            <v>222</v>
          </cell>
          <cell r="E771" t="str">
            <v>WILLIAM H. WETSEL MIDDLE</v>
          </cell>
          <cell r="F771">
            <v>1633</v>
          </cell>
        </row>
        <row r="772">
          <cell r="A772" t="str">
            <v>0560230</v>
          </cell>
          <cell r="B772">
            <v>56</v>
          </cell>
          <cell r="C772" t="str">
            <v>Madison County Public Schools</v>
          </cell>
          <cell r="D772">
            <v>230</v>
          </cell>
          <cell r="E772" t="str">
            <v>MADISON PRIMARY</v>
          </cell>
          <cell r="F772">
            <v>2270</v>
          </cell>
        </row>
        <row r="773">
          <cell r="A773" t="str">
            <v>0570190</v>
          </cell>
          <cell r="B773">
            <v>57</v>
          </cell>
          <cell r="C773" t="str">
            <v>Mathews County Public Schools</v>
          </cell>
          <cell r="D773">
            <v>190</v>
          </cell>
          <cell r="E773" t="str">
            <v>MATHEWS HIGH</v>
          </cell>
          <cell r="F773">
            <v>14685</v>
          </cell>
        </row>
        <row r="774">
          <cell r="A774" t="str">
            <v>0580190</v>
          </cell>
          <cell r="B774">
            <v>58</v>
          </cell>
          <cell r="C774" t="str">
            <v>Mecklenburg County Public Schools</v>
          </cell>
          <cell r="D774">
            <v>190</v>
          </cell>
          <cell r="E774" t="str">
            <v>SOUTH HILL ELEM</v>
          </cell>
          <cell r="F774">
            <v>11836</v>
          </cell>
        </row>
        <row r="775">
          <cell r="A775" t="str">
            <v>0580910</v>
          </cell>
          <cell r="B775">
            <v>58</v>
          </cell>
          <cell r="C775" t="str">
            <v>Mecklenburg County Public Schools</v>
          </cell>
          <cell r="D775">
            <v>910</v>
          </cell>
          <cell r="E775" t="str">
            <v>CHASE CITY ELEM</v>
          </cell>
          <cell r="F775">
            <v>7109</v>
          </cell>
        </row>
        <row r="776">
          <cell r="A776" t="str">
            <v>0580950</v>
          </cell>
          <cell r="B776">
            <v>58</v>
          </cell>
          <cell r="C776" t="str">
            <v>Mecklenburg County Public Schools</v>
          </cell>
          <cell r="D776">
            <v>950</v>
          </cell>
          <cell r="E776" t="str">
            <v>PARK VIEW MIDDLE</v>
          </cell>
          <cell r="F776">
            <v>10441</v>
          </cell>
        </row>
        <row r="777">
          <cell r="A777" t="str">
            <v>0580960</v>
          </cell>
          <cell r="B777">
            <v>58</v>
          </cell>
          <cell r="C777" t="str">
            <v>Mecklenburg County Public Schools</v>
          </cell>
          <cell r="D777">
            <v>960</v>
          </cell>
          <cell r="E777" t="str">
            <v>BLUESTONE MIDDLE</v>
          </cell>
          <cell r="F777">
            <v>6837</v>
          </cell>
        </row>
        <row r="778">
          <cell r="A778" t="str">
            <v>0580980</v>
          </cell>
          <cell r="B778">
            <v>58</v>
          </cell>
          <cell r="C778" t="str">
            <v>Mecklenburg County Public Schools</v>
          </cell>
          <cell r="D778">
            <v>980</v>
          </cell>
          <cell r="E778" t="str">
            <v>BLUESTONE  HIGH</v>
          </cell>
          <cell r="F778">
            <v>168</v>
          </cell>
        </row>
        <row r="779">
          <cell r="A779" t="str">
            <v>0580990</v>
          </cell>
          <cell r="B779">
            <v>58</v>
          </cell>
          <cell r="C779" t="str">
            <v>Mecklenburg County Public Schools</v>
          </cell>
          <cell r="D779">
            <v>990</v>
          </cell>
          <cell r="E779" t="str">
            <v>PARK VIEW HIGH</v>
          </cell>
          <cell r="F779">
            <v>5986</v>
          </cell>
        </row>
        <row r="780">
          <cell r="A780" t="str">
            <v>0581000</v>
          </cell>
          <cell r="B780">
            <v>58</v>
          </cell>
          <cell r="C780" t="str">
            <v>Mecklenburg County Public Schools</v>
          </cell>
          <cell r="D780">
            <v>1000</v>
          </cell>
          <cell r="E780" t="str">
            <v>CLARKSVILLE ELEM</v>
          </cell>
          <cell r="F780">
            <v>10034</v>
          </cell>
        </row>
        <row r="781">
          <cell r="A781" t="str">
            <v>0581020</v>
          </cell>
          <cell r="B781">
            <v>58</v>
          </cell>
          <cell r="C781" t="str">
            <v>Mecklenburg County Public Schools</v>
          </cell>
          <cell r="D781">
            <v>1020</v>
          </cell>
          <cell r="E781" t="str">
            <v>LACROSSE ELEM</v>
          </cell>
          <cell r="F781">
            <v>8317</v>
          </cell>
        </row>
        <row r="782">
          <cell r="A782" t="str">
            <v>0590090</v>
          </cell>
          <cell r="B782">
            <v>59</v>
          </cell>
          <cell r="C782" t="str">
            <v>Middlesex County Public Schools</v>
          </cell>
          <cell r="D782">
            <v>90</v>
          </cell>
          <cell r="E782" t="str">
            <v>MIDDLESEX HIGH</v>
          </cell>
          <cell r="F782">
            <v>5663</v>
          </cell>
        </row>
        <row r="783">
          <cell r="A783" t="str">
            <v>0590291</v>
          </cell>
          <cell r="B783">
            <v>59</v>
          </cell>
          <cell r="C783" t="str">
            <v>Middlesex County Public Schools</v>
          </cell>
          <cell r="D783">
            <v>291</v>
          </cell>
          <cell r="E783" t="str">
            <v>MIDDLESEX ELEM</v>
          </cell>
          <cell r="F783">
            <v>6293</v>
          </cell>
        </row>
        <row r="784">
          <cell r="A784" t="str">
            <v>0620010</v>
          </cell>
          <cell r="B784">
            <v>62</v>
          </cell>
          <cell r="C784" t="str">
            <v>Nelson County Public Schools</v>
          </cell>
          <cell r="D784">
            <v>10</v>
          </cell>
          <cell r="E784" t="str">
            <v>ROCKFISH RIVER ELEM</v>
          </cell>
          <cell r="F784">
            <v>11617</v>
          </cell>
        </row>
        <row r="785">
          <cell r="A785" t="str">
            <v>0620020</v>
          </cell>
          <cell r="B785">
            <v>62</v>
          </cell>
          <cell r="C785" t="str">
            <v>Nelson County Public Schools</v>
          </cell>
          <cell r="D785">
            <v>20</v>
          </cell>
          <cell r="E785" t="str">
            <v>TYE RIVER ELEM</v>
          </cell>
          <cell r="F785">
            <v>13189</v>
          </cell>
        </row>
        <row r="786">
          <cell r="A786" t="str">
            <v>0620730</v>
          </cell>
          <cell r="B786">
            <v>62</v>
          </cell>
          <cell r="C786" t="str">
            <v>Nelson County Public Schools</v>
          </cell>
          <cell r="D786">
            <v>730</v>
          </cell>
          <cell r="E786" t="str">
            <v>NELSON MIDDLE</v>
          </cell>
          <cell r="F786">
            <v>14493</v>
          </cell>
        </row>
        <row r="787">
          <cell r="A787" t="str">
            <v>0630010</v>
          </cell>
          <cell r="B787">
            <v>63</v>
          </cell>
          <cell r="C787" t="str">
            <v>New Kent County Public Schools</v>
          </cell>
          <cell r="D787">
            <v>10</v>
          </cell>
          <cell r="E787" t="str">
            <v>NEW KENT ELEM</v>
          </cell>
          <cell r="F787">
            <v>2910</v>
          </cell>
        </row>
        <row r="788">
          <cell r="A788" t="str">
            <v>0630020</v>
          </cell>
          <cell r="B788">
            <v>63</v>
          </cell>
          <cell r="C788" t="str">
            <v>New Kent County Public Schools</v>
          </cell>
          <cell r="D788">
            <v>20</v>
          </cell>
          <cell r="E788" t="str">
            <v>NEW KENT  HIGH</v>
          </cell>
          <cell r="F788">
            <v>17670</v>
          </cell>
        </row>
        <row r="789">
          <cell r="A789" t="str">
            <v>0630100</v>
          </cell>
          <cell r="B789">
            <v>63</v>
          </cell>
          <cell r="C789" t="str">
            <v>New Kent County Public Schools</v>
          </cell>
          <cell r="D789">
            <v>100</v>
          </cell>
          <cell r="E789" t="str">
            <v>NEW KENT MIDDLE</v>
          </cell>
          <cell r="F789">
            <v>9535</v>
          </cell>
        </row>
        <row r="790">
          <cell r="A790" t="str">
            <v>0630180</v>
          </cell>
          <cell r="B790">
            <v>63</v>
          </cell>
          <cell r="C790" t="str">
            <v>New Kent County Public Schools</v>
          </cell>
          <cell r="D790">
            <v>180</v>
          </cell>
          <cell r="E790" t="str">
            <v>GEORGE W. WATKINS ELEM</v>
          </cell>
          <cell r="F790">
            <v>12236</v>
          </cell>
        </row>
        <row r="791">
          <cell r="A791" t="str">
            <v>0650350</v>
          </cell>
          <cell r="B791">
            <v>65</v>
          </cell>
          <cell r="C791" t="str">
            <v>Northampton County Public Schools</v>
          </cell>
          <cell r="D791">
            <v>350</v>
          </cell>
          <cell r="E791" t="str">
            <v>NORTHAMPTON HIGH</v>
          </cell>
          <cell r="F791">
            <v>12773</v>
          </cell>
        </row>
        <row r="792">
          <cell r="A792" t="str">
            <v>0650451</v>
          </cell>
          <cell r="B792">
            <v>65</v>
          </cell>
          <cell r="C792" t="str">
            <v>Northampton County Public Schools</v>
          </cell>
          <cell r="D792">
            <v>451</v>
          </cell>
          <cell r="E792" t="str">
            <v>OCCOHANNOCK ELEM</v>
          </cell>
          <cell r="F792">
            <v>9460</v>
          </cell>
        </row>
        <row r="793">
          <cell r="A793" t="str">
            <v>0650452</v>
          </cell>
          <cell r="B793">
            <v>65</v>
          </cell>
          <cell r="C793" t="str">
            <v>Northampton County Public Schools</v>
          </cell>
          <cell r="D793">
            <v>452</v>
          </cell>
          <cell r="E793" t="str">
            <v>KIPTOPEKE ELEM</v>
          </cell>
          <cell r="F793">
            <v>8181</v>
          </cell>
        </row>
        <row r="794">
          <cell r="A794" t="str">
            <v>0660040</v>
          </cell>
          <cell r="B794">
            <v>66</v>
          </cell>
          <cell r="C794" t="str">
            <v>Northumberland County Public Schools</v>
          </cell>
          <cell r="D794">
            <v>40</v>
          </cell>
          <cell r="E794" t="str">
            <v>NORTHUMBERLAND HIGH</v>
          </cell>
          <cell r="F794">
            <v>13196</v>
          </cell>
        </row>
        <row r="795">
          <cell r="A795" t="str">
            <v>0660210</v>
          </cell>
          <cell r="B795">
            <v>66</v>
          </cell>
          <cell r="C795" t="str">
            <v>Northumberland County Public Schools</v>
          </cell>
          <cell r="D795">
            <v>210</v>
          </cell>
          <cell r="E795" t="str">
            <v>NORTHUMBERLAND MIDDLE</v>
          </cell>
          <cell r="F795">
            <v>13231</v>
          </cell>
        </row>
        <row r="796">
          <cell r="A796" t="str">
            <v>0660331</v>
          </cell>
          <cell r="B796">
            <v>66</v>
          </cell>
          <cell r="C796" t="str">
            <v>Northumberland County Public Schools</v>
          </cell>
          <cell r="D796">
            <v>331</v>
          </cell>
          <cell r="E796" t="str">
            <v>NORTHUMBERLAND ELEM</v>
          </cell>
          <cell r="F796">
            <v>5214</v>
          </cell>
        </row>
        <row r="797">
          <cell r="A797" t="str">
            <v>0690050</v>
          </cell>
          <cell r="B797">
            <v>69</v>
          </cell>
          <cell r="C797" t="str">
            <v>Page County Public Schools</v>
          </cell>
          <cell r="D797">
            <v>50</v>
          </cell>
          <cell r="E797" t="str">
            <v>SPRINGFIELD ELEM</v>
          </cell>
          <cell r="F797">
            <v>3008</v>
          </cell>
        </row>
        <row r="798">
          <cell r="A798" t="str">
            <v>0690110</v>
          </cell>
          <cell r="B798">
            <v>69</v>
          </cell>
          <cell r="C798" t="str">
            <v>Page County Public Schools</v>
          </cell>
          <cell r="D798">
            <v>110</v>
          </cell>
          <cell r="E798" t="str">
            <v>LURAY HIGH</v>
          </cell>
          <cell r="F798">
            <v>24346</v>
          </cell>
        </row>
        <row r="799">
          <cell r="A799" t="str">
            <v>0690210</v>
          </cell>
          <cell r="B799">
            <v>69</v>
          </cell>
          <cell r="C799" t="str">
            <v>Page County Public Schools</v>
          </cell>
          <cell r="D799">
            <v>210</v>
          </cell>
          <cell r="E799" t="str">
            <v>STANLEY ELEM</v>
          </cell>
          <cell r="F799">
            <v>3538</v>
          </cell>
        </row>
        <row r="800">
          <cell r="A800" t="str">
            <v>0690310</v>
          </cell>
          <cell r="B800">
            <v>69</v>
          </cell>
          <cell r="C800" t="str">
            <v>Page County Public Schools</v>
          </cell>
          <cell r="D800">
            <v>310</v>
          </cell>
          <cell r="E800" t="str">
            <v>SHENANDOAH ELEM</v>
          </cell>
          <cell r="F800">
            <v>4610</v>
          </cell>
        </row>
        <row r="801">
          <cell r="A801" t="str">
            <v>0690350</v>
          </cell>
          <cell r="B801">
            <v>69</v>
          </cell>
          <cell r="C801" t="str">
            <v>Page County Public Schools</v>
          </cell>
          <cell r="D801">
            <v>350</v>
          </cell>
          <cell r="E801" t="str">
            <v>LURAY ELEM</v>
          </cell>
          <cell r="F801">
            <v>4914</v>
          </cell>
        </row>
        <row r="802">
          <cell r="A802" t="str">
            <v>0690380</v>
          </cell>
          <cell r="B802">
            <v>69</v>
          </cell>
          <cell r="C802" t="str">
            <v>Page County Public Schools</v>
          </cell>
          <cell r="D802">
            <v>380</v>
          </cell>
          <cell r="E802" t="str">
            <v>PAGE COUNTY HIGH</v>
          </cell>
          <cell r="F802">
            <v>24152</v>
          </cell>
        </row>
        <row r="803">
          <cell r="A803" t="str">
            <v>0690390</v>
          </cell>
          <cell r="B803">
            <v>69</v>
          </cell>
          <cell r="C803" t="str">
            <v>Page County Public Schools</v>
          </cell>
          <cell r="D803">
            <v>390</v>
          </cell>
          <cell r="E803" t="str">
            <v>PAGE COUNTY MIDDLE</v>
          </cell>
          <cell r="F803">
            <v>591</v>
          </cell>
        </row>
        <row r="804">
          <cell r="A804" t="str">
            <v>0690400</v>
          </cell>
          <cell r="B804">
            <v>69</v>
          </cell>
          <cell r="C804" t="str">
            <v>Page County Public Schools</v>
          </cell>
          <cell r="D804">
            <v>400</v>
          </cell>
          <cell r="E804" t="str">
            <v>LURAY MIDDLE</v>
          </cell>
          <cell r="F804">
            <v>1110</v>
          </cell>
        </row>
        <row r="805">
          <cell r="A805" t="str">
            <v>0700080</v>
          </cell>
          <cell r="B805">
            <v>70</v>
          </cell>
          <cell r="C805" t="str">
            <v>Patrick County Public Schools</v>
          </cell>
          <cell r="D805">
            <v>80</v>
          </cell>
          <cell r="E805" t="str">
            <v>WOOLWINE ELEM</v>
          </cell>
          <cell r="F805">
            <v>2906</v>
          </cell>
        </row>
        <row r="806">
          <cell r="A806" t="str">
            <v>0700150</v>
          </cell>
          <cell r="B806">
            <v>70</v>
          </cell>
          <cell r="C806" t="str">
            <v>Patrick County Public Schools</v>
          </cell>
          <cell r="D806">
            <v>150</v>
          </cell>
          <cell r="E806" t="str">
            <v>MEADOWS OF DAN ELEM</v>
          </cell>
          <cell r="F806">
            <v>2599</v>
          </cell>
        </row>
        <row r="807">
          <cell r="A807" t="str">
            <v>0700320</v>
          </cell>
          <cell r="B807">
            <v>70</v>
          </cell>
          <cell r="C807" t="str">
            <v>Patrick County Public Schools</v>
          </cell>
          <cell r="D807">
            <v>320</v>
          </cell>
          <cell r="E807" t="str">
            <v>STUART ELEM</v>
          </cell>
          <cell r="F807">
            <v>5376</v>
          </cell>
        </row>
        <row r="808">
          <cell r="A808" t="str">
            <v>0700350</v>
          </cell>
          <cell r="B808">
            <v>70</v>
          </cell>
          <cell r="C808" t="str">
            <v>Patrick County Public Schools</v>
          </cell>
          <cell r="D808">
            <v>350</v>
          </cell>
          <cell r="E808" t="str">
            <v>HARDIN REYNOLDS ELEM</v>
          </cell>
          <cell r="F808">
            <v>2439</v>
          </cell>
        </row>
        <row r="809">
          <cell r="A809" t="str">
            <v>0700440</v>
          </cell>
          <cell r="B809">
            <v>70</v>
          </cell>
          <cell r="C809" t="str">
            <v>Patrick County Public Schools</v>
          </cell>
          <cell r="D809">
            <v>440</v>
          </cell>
          <cell r="E809" t="str">
            <v>BLUE RIDGE ELEM</v>
          </cell>
          <cell r="F809">
            <v>4950</v>
          </cell>
        </row>
        <row r="810">
          <cell r="A810" t="str">
            <v>0700680</v>
          </cell>
          <cell r="B810">
            <v>70</v>
          </cell>
          <cell r="C810" t="str">
            <v>Patrick County Public Schools</v>
          </cell>
          <cell r="D810">
            <v>680</v>
          </cell>
          <cell r="E810" t="str">
            <v>PATRICK SPRINGS ELEM</v>
          </cell>
          <cell r="F810">
            <v>3270</v>
          </cell>
        </row>
        <row r="811">
          <cell r="A811" t="str">
            <v>0700700</v>
          </cell>
          <cell r="B811">
            <v>70</v>
          </cell>
          <cell r="C811" t="str">
            <v>Patrick County Public Schools</v>
          </cell>
          <cell r="D811">
            <v>700</v>
          </cell>
          <cell r="E811" t="str">
            <v>PATRICK COUNTY HIGH</v>
          </cell>
          <cell r="F811">
            <v>6245</v>
          </cell>
        </row>
        <row r="812">
          <cell r="A812" t="str">
            <v>0710030</v>
          </cell>
          <cell r="B812">
            <v>71</v>
          </cell>
          <cell r="C812" t="str">
            <v>Pittsylvania County Public Schools</v>
          </cell>
          <cell r="D812">
            <v>30</v>
          </cell>
          <cell r="E812" t="str">
            <v>JOHN L. HURT ELEM</v>
          </cell>
          <cell r="F812">
            <v>4299</v>
          </cell>
        </row>
        <row r="813">
          <cell r="A813" t="str">
            <v>0710280</v>
          </cell>
          <cell r="B813">
            <v>71</v>
          </cell>
          <cell r="C813" t="str">
            <v>Pittsylvania County Public Schools</v>
          </cell>
          <cell r="D813">
            <v>280</v>
          </cell>
          <cell r="E813" t="str">
            <v>GRETNA ELEM</v>
          </cell>
          <cell r="F813">
            <v>11918</v>
          </cell>
        </row>
        <row r="814">
          <cell r="A814" t="str">
            <v>0710290</v>
          </cell>
          <cell r="B814">
            <v>71</v>
          </cell>
          <cell r="C814" t="str">
            <v>Pittsylvania County Public Schools</v>
          </cell>
          <cell r="D814">
            <v>290</v>
          </cell>
          <cell r="E814" t="str">
            <v>GRETNA MIDDLE</v>
          </cell>
          <cell r="F814">
            <v>7799</v>
          </cell>
        </row>
        <row r="815">
          <cell r="A815" t="str">
            <v>0710640</v>
          </cell>
          <cell r="B815">
            <v>71</v>
          </cell>
          <cell r="C815" t="str">
            <v>Pittsylvania County Public Schools</v>
          </cell>
          <cell r="D815">
            <v>640</v>
          </cell>
          <cell r="E815" t="str">
            <v>CHATHAM ELEM</v>
          </cell>
          <cell r="F815">
            <v>4994</v>
          </cell>
        </row>
        <row r="816">
          <cell r="A816" t="str">
            <v>0711090</v>
          </cell>
          <cell r="B816">
            <v>71</v>
          </cell>
          <cell r="C816" t="str">
            <v>Pittsylvania County Public Schools</v>
          </cell>
          <cell r="D816">
            <v>1090</v>
          </cell>
          <cell r="E816" t="str">
            <v>DAN RIVER MIDDLE</v>
          </cell>
          <cell r="F816">
            <v>13083</v>
          </cell>
        </row>
        <row r="817">
          <cell r="A817" t="str">
            <v>0711130</v>
          </cell>
          <cell r="B817">
            <v>71</v>
          </cell>
          <cell r="C817" t="str">
            <v>Pittsylvania County Public Schools</v>
          </cell>
          <cell r="D817">
            <v>1130</v>
          </cell>
          <cell r="E817" t="str">
            <v>TUNSTALL MIDDLE</v>
          </cell>
          <cell r="F817">
            <v>9586</v>
          </cell>
        </row>
        <row r="818">
          <cell r="A818" t="str">
            <v>0711460</v>
          </cell>
          <cell r="B818">
            <v>71</v>
          </cell>
          <cell r="C818" t="str">
            <v>Pittsylvania County Public Schools</v>
          </cell>
          <cell r="D818">
            <v>1460</v>
          </cell>
          <cell r="E818" t="str">
            <v>SOUTHSIDE ELEM</v>
          </cell>
          <cell r="F818">
            <v>14325</v>
          </cell>
        </row>
        <row r="819">
          <cell r="A819" t="str">
            <v>0711660</v>
          </cell>
          <cell r="B819">
            <v>71</v>
          </cell>
          <cell r="C819" t="str">
            <v>Pittsylvania County Public Schools</v>
          </cell>
          <cell r="D819">
            <v>1660</v>
          </cell>
          <cell r="E819" t="str">
            <v>CHATHAM MIDDLE</v>
          </cell>
          <cell r="F819">
            <v>8515</v>
          </cell>
        </row>
        <row r="820">
          <cell r="A820" t="str">
            <v>0711680</v>
          </cell>
          <cell r="B820">
            <v>71</v>
          </cell>
          <cell r="C820" t="str">
            <v>Pittsylvania County Public Schools</v>
          </cell>
          <cell r="D820">
            <v>1680</v>
          </cell>
          <cell r="E820" t="str">
            <v>DAN RIVER HIGH</v>
          </cell>
          <cell r="F820">
            <v>8583</v>
          </cell>
        </row>
        <row r="821">
          <cell r="A821" t="str">
            <v>0711690</v>
          </cell>
          <cell r="B821">
            <v>71</v>
          </cell>
          <cell r="C821" t="str">
            <v>Pittsylvania County Public Schools</v>
          </cell>
          <cell r="D821">
            <v>1690</v>
          </cell>
          <cell r="E821" t="str">
            <v>KENTUCK ELEM</v>
          </cell>
          <cell r="F821">
            <v>8005</v>
          </cell>
        </row>
        <row r="822">
          <cell r="A822" t="str">
            <v>0711700</v>
          </cell>
          <cell r="B822">
            <v>71</v>
          </cell>
          <cell r="C822" t="str">
            <v>Pittsylvania County Public Schools</v>
          </cell>
          <cell r="D822">
            <v>1700</v>
          </cell>
          <cell r="E822" t="str">
            <v>GRETNA HIGH</v>
          </cell>
          <cell r="F822">
            <v>6735</v>
          </cell>
        </row>
        <row r="823">
          <cell r="A823" t="str">
            <v>0711710</v>
          </cell>
          <cell r="B823">
            <v>71</v>
          </cell>
          <cell r="C823" t="str">
            <v>Pittsylvania County Public Schools</v>
          </cell>
          <cell r="D823">
            <v>1710</v>
          </cell>
          <cell r="E823" t="str">
            <v>STONY MILL ELEM</v>
          </cell>
          <cell r="F823">
            <v>9338</v>
          </cell>
        </row>
        <row r="824">
          <cell r="A824" t="str">
            <v>0711720</v>
          </cell>
          <cell r="B824">
            <v>71</v>
          </cell>
          <cell r="C824" t="str">
            <v>Pittsylvania County Public Schools</v>
          </cell>
          <cell r="D824">
            <v>1720</v>
          </cell>
          <cell r="E824" t="str">
            <v>CHATHAM HIGH</v>
          </cell>
          <cell r="F824">
            <v>7670</v>
          </cell>
        </row>
        <row r="825">
          <cell r="A825" t="str">
            <v>0711730</v>
          </cell>
          <cell r="B825">
            <v>71</v>
          </cell>
          <cell r="C825" t="str">
            <v>Pittsylvania County Public Schools</v>
          </cell>
          <cell r="D825">
            <v>1730</v>
          </cell>
          <cell r="E825" t="str">
            <v>TUNSTALL HIGH</v>
          </cell>
          <cell r="F825">
            <v>9878</v>
          </cell>
        </row>
        <row r="826">
          <cell r="A826" t="str">
            <v>0711740</v>
          </cell>
          <cell r="B826">
            <v>71</v>
          </cell>
          <cell r="C826" t="str">
            <v>Pittsylvania County Public Schools</v>
          </cell>
          <cell r="D826">
            <v>1740</v>
          </cell>
          <cell r="E826" t="str">
            <v>UNION HALL ELEM</v>
          </cell>
          <cell r="F826">
            <v>5459</v>
          </cell>
        </row>
        <row r="827">
          <cell r="A827" t="str">
            <v>0711750</v>
          </cell>
          <cell r="B827">
            <v>71</v>
          </cell>
          <cell r="C827" t="str">
            <v>Pittsylvania County Public Schools</v>
          </cell>
          <cell r="D827">
            <v>1750</v>
          </cell>
          <cell r="E827" t="str">
            <v>MT. AIRY ELEM</v>
          </cell>
          <cell r="F827">
            <v>3469</v>
          </cell>
        </row>
        <row r="828">
          <cell r="A828" t="str">
            <v>0711851</v>
          </cell>
          <cell r="B828">
            <v>71</v>
          </cell>
          <cell r="C828" t="str">
            <v>Pittsylvania County Public Schools</v>
          </cell>
          <cell r="D828">
            <v>1851</v>
          </cell>
          <cell r="E828" t="str">
            <v>TWIN SPRINGS ELEM</v>
          </cell>
          <cell r="F828">
            <v>12167</v>
          </cell>
        </row>
        <row r="829">
          <cell r="A829" t="str">
            <v>0711853</v>
          </cell>
          <cell r="B829">
            <v>71</v>
          </cell>
          <cell r="C829" t="str">
            <v>Pittsylvania County Public Schools</v>
          </cell>
          <cell r="D829">
            <v>1853</v>
          </cell>
          <cell r="E829" t="str">
            <v>BROSVILLE ELEM</v>
          </cell>
          <cell r="F829">
            <v>6658</v>
          </cell>
        </row>
        <row r="830">
          <cell r="A830" t="str">
            <v>0720011</v>
          </cell>
          <cell r="B830">
            <v>72</v>
          </cell>
          <cell r="C830" t="str">
            <v>Powhatan County Public Schools</v>
          </cell>
          <cell r="D830">
            <v>11</v>
          </cell>
          <cell r="E830" t="str">
            <v>POWHATAN HIGH</v>
          </cell>
          <cell r="F830">
            <v>5411</v>
          </cell>
        </row>
        <row r="831">
          <cell r="A831" t="str">
            <v>0720013</v>
          </cell>
          <cell r="B831">
            <v>72</v>
          </cell>
          <cell r="C831" t="str">
            <v>Powhatan County Public Schools</v>
          </cell>
          <cell r="D831">
            <v>13</v>
          </cell>
          <cell r="E831" t="str">
            <v>POWHATAN ELEM</v>
          </cell>
          <cell r="F831">
            <v>5054</v>
          </cell>
        </row>
        <row r="832">
          <cell r="A832" t="str">
            <v>0720021</v>
          </cell>
          <cell r="B832">
            <v>72</v>
          </cell>
          <cell r="C832" t="str">
            <v>Powhatan County Public Schools</v>
          </cell>
          <cell r="D832">
            <v>21</v>
          </cell>
          <cell r="E832" t="str">
            <v>FLAT ROCK ELEM</v>
          </cell>
          <cell r="F832">
            <v>7364</v>
          </cell>
        </row>
        <row r="833">
          <cell r="A833" t="str">
            <v>0720130</v>
          </cell>
          <cell r="B833">
            <v>72</v>
          </cell>
          <cell r="C833" t="str">
            <v>Powhatan County Public Schools</v>
          </cell>
          <cell r="D833">
            <v>130</v>
          </cell>
          <cell r="E833" t="str">
            <v>POWHATAN MIDDLE</v>
          </cell>
          <cell r="F833">
            <v>12182</v>
          </cell>
        </row>
        <row r="834">
          <cell r="A834" t="str">
            <v>0720231</v>
          </cell>
          <cell r="B834">
            <v>72</v>
          </cell>
          <cell r="C834" t="str">
            <v>Powhatan County Public Schools</v>
          </cell>
          <cell r="D834">
            <v>231</v>
          </cell>
          <cell r="E834" t="str">
            <v>POCAHONTAS ELEM</v>
          </cell>
          <cell r="F834">
            <v>13141</v>
          </cell>
        </row>
        <row r="835">
          <cell r="A835" t="str">
            <v>0730020</v>
          </cell>
          <cell r="B835">
            <v>73</v>
          </cell>
          <cell r="C835" t="str">
            <v>Prince Edward County Public Schools</v>
          </cell>
          <cell r="D835">
            <v>20</v>
          </cell>
          <cell r="E835" t="str">
            <v>PRINCE EDWARD MIDDLE</v>
          </cell>
          <cell r="F835">
            <v>21518</v>
          </cell>
        </row>
        <row r="836">
          <cell r="A836" t="str">
            <v>0740020</v>
          </cell>
          <cell r="B836">
            <v>74</v>
          </cell>
          <cell r="C836" t="str">
            <v>Prince George County Public Schools</v>
          </cell>
          <cell r="D836">
            <v>20</v>
          </cell>
          <cell r="E836" t="str">
            <v>PRINCE GEORGE HIGH</v>
          </cell>
          <cell r="F836">
            <v>6252</v>
          </cell>
        </row>
        <row r="837">
          <cell r="A837" t="str">
            <v>0740280</v>
          </cell>
          <cell r="B837">
            <v>74</v>
          </cell>
          <cell r="C837" t="str">
            <v>Prince George County Public Schools</v>
          </cell>
          <cell r="D837">
            <v>280</v>
          </cell>
          <cell r="E837" t="str">
            <v>WILLIAM A. WALTON ELEM</v>
          </cell>
          <cell r="F837">
            <v>4874</v>
          </cell>
        </row>
        <row r="838">
          <cell r="A838" t="str">
            <v>0740290</v>
          </cell>
          <cell r="B838">
            <v>74</v>
          </cell>
          <cell r="C838" t="str">
            <v>Prince George County Public Schools</v>
          </cell>
          <cell r="D838">
            <v>290</v>
          </cell>
          <cell r="E838" t="str">
            <v>NORTH ELEM</v>
          </cell>
          <cell r="F838">
            <v>10970</v>
          </cell>
        </row>
        <row r="839">
          <cell r="A839" t="str">
            <v>0740300</v>
          </cell>
          <cell r="B839">
            <v>74</v>
          </cell>
          <cell r="C839" t="str">
            <v>Prince George County Public Schools</v>
          </cell>
          <cell r="D839">
            <v>300</v>
          </cell>
          <cell r="E839" t="str">
            <v>SOUTH ELEM</v>
          </cell>
          <cell r="F839">
            <v>6130</v>
          </cell>
        </row>
        <row r="840">
          <cell r="A840" t="str">
            <v>0740310</v>
          </cell>
          <cell r="B840">
            <v>74</v>
          </cell>
          <cell r="C840" t="str">
            <v>Prince George County Public Schools</v>
          </cell>
          <cell r="D840">
            <v>310</v>
          </cell>
          <cell r="E840" t="str">
            <v>L.L. BEAZLEY ELEM</v>
          </cell>
          <cell r="F840">
            <v>10436</v>
          </cell>
        </row>
        <row r="841">
          <cell r="A841" t="str">
            <v>0740320</v>
          </cell>
          <cell r="B841">
            <v>74</v>
          </cell>
          <cell r="C841" t="str">
            <v>Prince George County Public Schools</v>
          </cell>
          <cell r="D841">
            <v>320</v>
          </cell>
          <cell r="E841" t="str">
            <v>J.E.J. MOORE MIDDLE</v>
          </cell>
          <cell r="F841">
            <v>6327</v>
          </cell>
        </row>
        <row r="842">
          <cell r="A842" t="str">
            <v>0740340</v>
          </cell>
          <cell r="B842">
            <v>74</v>
          </cell>
          <cell r="C842" t="str">
            <v>Prince George County Public Schools</v>
          </cell>
          <cell r="D842">
            <v>340</v>
          </cell>
          <cell r="E842" t="str">
            <v>DAVID A. HARRISON ELEM</v>
          </cell>
          <cell r="F842">
            <v>7156</v>
          </cell>
        </row>
        <row r="843">
          <cell r="A843" t="str">
            <v>0740360</v>
          </cell>
          <cell r="B843">
            <v>74</v>
          </cell>
          <cell r="C843" t="str">
            <v>Prince George County Public Schools</v>
          </cell>
          <cell r="D843">
            <v>360</v>
          </cell>
          <cell r="E843" t="str">
            <v>N.B. CLEMENTS ANNEX</v>
          </cell>
          <cell r="F843">
            <v>8129</v>
          </cell>
        </row>
        <row r="844">
          <cell r="A844" t="str">
            <v>07410000</v>
          </cell>
          <cell r="B844">
            <v>74</v>
          </cell>
          <cell r="C844" t="str">
            <v>Prince George County Public Schools</v>
          </cell>
          <cell r="D844">
            <v>10000</v>
          </cell>
          <cell r="E844" t="str">
            <v>Believe-N-U Youth Empowerment</v>
          </cell>
          <cell r="F844">
            <v>92</v>
          </cell>
        </row>
        <row r="845">
          <cell r="A845" t="str">
            <v>07410001</v>
          </cell>
          <cell r="B845">
            <v>74</v>
          </cell>
          <cell r="C845" t="str">
            <v>Prince George County Public Schools</v>
          </cell>
          <cell r="D845">
            <v>10001</v>
          </cell>
          <cell r="E845" t="str">
            <v>Specialized Youth Services of VA</v>
          </cell>
          <cell r="F845">
            <v>220</v>
          </cell>
        </row>
        <row r="846">
          <cell r="A846" t="str">
            <v>0750020</v>
          </cell>
          <cell r="B846">
            <v>75</v>
          </cell>
          <cell r="C846" t="str">
            <v>Prince William County Public Schools</v>
          </cell>
          <cell r="D846">
            <v>20</v>
          </cell>
          <cell r="E846" t="str">
            <v>SUDLEY ELEM</v>
          </cell>
          <cell r="F846">
            <v>15085</v>
          </cell>
        </row>
        <row r="847">
          <cell r="A847" t="str">
            <v>0750030</v>
          </cell>
          <cell r="B847">
            <v>75</v>
          </cell>
          <cell r="C847" t="str">
            <v>Prince William County Public Schools</v>
          </cell>
          <cell r="D847">
            <v>30</v>
          </cell>
          <cell r="E847" t="str">
            <v>MINNIEVILLE ELEM</v>
          </cell>
          <cell r="F847">
            <v>13252</v>
          </cell>
        </row>
        <row r="848">
          <cell r="A848" t="str">
            <v>0750040</v>
          </cell>
          <cell r="B848">
            <v>75</v>
          </cell>
          <cell r="C848" t="str">
            <v>Prince William County Public Schools</v>
          </cell>
          <cell r="D848">
            <v>40</v>
          </cell>
          <cell r="E848" t="str">
            <v>ROCKLEDGE ELEM</v>
          </cell>
          <cell r="F848">
            <v>16159</v>
          </cell>
        </row>
        <row r="849">
          <cell r="A849" t="str">
            <v>0750060</v>
          </cell>
          <cell r="B849">
            <v>75</v>
          </cell>
          <cell r="C849" t="str">
            <v>Prince William County Public Schools</v>
          </cell>
          <cell r="D849">
            <v>60</v>
          </cell>
          <cell r="E849" t="str">
            <v>WOODBRIDGE HIGH</v>
          </cell>
          <cell r="F849">
            <v>596</v>
          </cell>
        </row>
        <row r="850">
          <cell r="A850" t="str">
            <v>0750070</v>
          </cell>
          <cell r="B850">
            <v>75</v>
          </cell>
          <cell r="C850" t="str">
            <v>Prince William County Public Schools</v>
          </cell>
          <cell r="D850">
            <v>70</v>
          </cell>
          <cell r="E850" t="str">
            <v>KERRYDALE ELEM</v>
          </cell>
          <cell r="F850">
            <v>17683</v>
          </cell>
        </row>
        <row r="851">
          <cell r="A851" t="str">
            <v>0750080</v>
          </cell>
          <cell r="B851">
            <v>75</v>
          </cell>
          <cell r="C851" t="str">
            <v>Prince William County Public Schools</v>
          </cell>
          <cell r="D851">
            <v>80</v>
          </cell>
          <cell r="E851" t="str">
            <v>OSBOURN PARK HIGH</v>
          </cell>
          <cell r="F851">
            <v>15262</v>
          </cell>
        </row>
        <row r="852">
          <cell r="A852" t="str">
            <v>0750110</v>
          </cell>
          <cell r="B852">
            <v>75</v>
          </cell>
          <cell r="C852" t="str">
            <v>Prince William County Public Schools</v>
          </cell>
          <cell r="D852">
            <v>110</v>
          </cell>
          <cell r="E852" t="str">
            <v>PINEY BRANCH ELEM</v>
          </cell>
          <cell r="F852">
            <v>33690</v>
          </cell>
        </row>
        <row r="853">
          <cell r="A853" t="str">
            <v>0750120</v>
          </cell>
          <cell r="B853">
            <v>75</v>
          </cell>
          <cell r="C853" t="str">
            <v>Prince William County Public Schools</v>
          </cell>
          <cell r="D853">
            <v>120</v>
          </cell>
          <cell r="E853" t="str">
            <v>ENTERPRISE ELEM</v>
          </cell>
          <cell r="F853">
            <v>21258</v>
          </cell>
        </row>
        <row r="854">
          <cell r="A854" t="str">
            <v>0750140</v>
          </cell>
          <cell r="B854">
            <v>75</v>
          </cell>
          <cell r="C854" t="str">
            <v>Prince William County Public Schools</v>
          </cell>
          <cell r="D854">
            <v>140</v>
          </cell>
          <cell r="E854" t="str">
            <v>POTOMAC HIGH</v>
          </cell>
          <cell r="F854">
            <v>897</v>
          </cell>
        </row>
        <row r="855">
          <cell r="A855" t="str">
            <v>0750150</v>
          </cell>
          <cell r="B855">
            <v>75</v>
          </cell>
          <cell r="C855" t="str">
            <v>Prince William County Public Schools</v>
          </cell>
          <cell r="D855">
            <v>150</v>
          </cell>
          <cell r="E855" t="str">
            <v>THE NOKESVILLE SCHOOL</v>
          </cell>
          <cell r="F855">
            <v>24818</v>
          </cell>
        </row>
        <row r="856">
          <cell r="A856" t="str">
            <v>0750160</v>
          </cell>
          <cell r="B856">
            <v>75</v>
          </cell>
          <cell r="C856" t="str">
            <v>Prince William County Public Schools</v>
          </cell>
          <cell r="D856">
            <v>160</v>
          </cell>
          <cell r="E856" t="str">
            <v>MARTIN LUTHER KING JR. ELEM</v>
          </cell>
          <cell r="F856">
            <v>15679</v>
          </cell>
        </row>
        <row r="857">
          <cell r="A857" t="str">
            <v>0750170</v>
          </cell>
          <cell r="B857">
            <v>75</v>
          </cell>
          <cell r="C857" t="str">
            <v>Prince William County Public Schools</v>
          </cell>
          <cell r="D857">
            <v>170</v>
          </cell>
          <cell r="E857" t="str">
            <v>POTOMAC MIDDLE</v>
          </cell>
          <cell r="F857">
            <v>43561</v>
          </cell>
        </row>
        <row r="858">
          <cell r="A858" t="str">
            <v>0750200</v>
          </cell>
          <cell r="B858">
            <v>75</v>
          </cell>
          <cell r="C858" t="str">
            <v>Prince William County Public Schools</v>
          </cell>
          <cell r="D858">
            <v>200</v>
          </cell>
          <cell r="E858" t="str">
            <v>ASHLAND ELEM</v>
          </cell>
          <cell r="F858">
            <v>539</v>
          </cell>
        </row>
        <row r="859">
          <cell r="A859" t="str">
            <v>0750220</v>
          </cell>
          <cell r="B859">
            <v>75</v>
          </cell>
          <cell r="C859" t="str">
            <v>Prince William County Public Schools</v>
          </cell>
          <cell r="D859">
            <v>220</v>
          </cell>
          <cell r="E859" t="str">
            <v>J.W. ALVEY ELEM</v>
          </cell>
          <cell r="F859">
            <v>387</v>
          </cell>
        </row>
        <row r="860">
          <cell r="A860" t="str">
            <v>0750231</v>
          </cell>
          <cell r="B860">
            <v>75</v>
          </cell>
          <cell r="C860" t="str">
            <v>Prince William County Public Schools</v>
          </cell>
          <cell r="D860">
            <v>231</v>
          </cell>
          <cell r="E860" t="str">
            <v>MARY G. PORTER TRADITIONAL</v>
          </cell>
          <cell r="F860">
            <v>5</v>
          </cell>
        </row>
        <row r="861">
          <cell r="A861" t="str">
            <v>0750240</v>
          </cell>
          <cell r="B861">
            <v>75</v>
          </cell>
          <cell r="C861" t="str">
            <v>Prince William County Public Schools</v>
          </cell>
          <cell r="D861">
            <v>240</v>
          </cell>
          <cell r="E861" t="str">
            <v>MARY WILLIAMS ELEM</v>
          </cell>
          <cell r="F861">
            <v>495</v>
          </cell>
        </row>
        <row r="862">
          <cell r="A862" t="str">
            <v>0750250</v>
          </cell>
          <cell r="B862">
            <v>75</v>
          </cell>
          <cell r="C862" t="str">
            <v>Prince William County Public Schools</v>
          </cell>
          <cell r="D862">
            <v>250</v>
          </cell>
          <cell r="E862" t="str">
            <v>HAYMARKET ELEM</v>
          </cell>
          <cell r="F862">
            <v>368</v>
          </cell>
        </row>
        <row r="863">
          <cell r="A863" t="str">
            <v>0750260</v>
          </cell>
          <cell r="B863">
            <v>75</v>
          </cell>
          <cell r="C863" t="str">
            <v>Prince William County Public Schools</v>
          </cell>
          <cell r="D863">
            <v>260</v>
          </cell>
          <cell r="E863" t="str">
            <v>OCCOQUAN ELEM</v>
          </cell>
          <cell r="F863">
            <v>14561</v>
          </cell>
        </row>
        <row r="864">
          <cell r="A864" t="str">
            <v>0750280</v>
          </cell>
          <cell r="B864">
            <v>75</v>
          </cell>
          <cell r="C864" t="str">
            <v>Prince William County Public Schools</v>
          </cell>
          <cell r="D864">
            <v>280</v>
          </cell>
          <cell r="E864" t="str">
            <v>DUMFRIES ELEM</v>
          </cell>
          <cell r="F864">
            <v>9089</v>
          </cell>
        </row>
        <row r="865">
          <cell r="A865" t="str">
            <v>0750290</v>
          </cell>
          <cell r="B865">
            <v>75</v>
          </cell>
          <cell r="C865" t="str">
            <v>Prince William County Public Schools</v>
          </cell>
          <cell r="D865">
            <v>290</v>
          </cell>
          <cell r="E865" t="str">
            <v>BATTLEFIELD HIGH</v>
          </cell>
          <cell r="F865">
            <v>26162</v>
          </cell>
        </row>
        <row r="866">
          <cell r="A866" t="str">
            <v>0750300</v>
          </cell>
          <cell r="B866">
            <v>75</v>
          </cell>
          <cell r="C866" t="str">
            <v>Prince William County Public Schools</v>
          </cell>
          <cell r="D866">
            <v>300</v>
          </cell>
          <cell r="E866" t="str">
            <v>FREEDOM HIGH</v>
          </cell>
          <cell r="F866">
            <v>14505</v>
          </cell>
        </row>
        <row r="867">
          <cell r="A867" t="str">
            <v>0750306</v>
          </cell>
          <cell r="B867">
            <v>75</v>
          </cell>
          <cell r="C867" t="str">
            <v>Prince William County Public Schools</v>
          </cell>
          <cell r="D867">
            <v>306</v>
          </cell>
          <cell r="E867" t="str">
            <v>KYLE R. WILSON ELEMENTARY</v>
          </cell>
          <cell r="F867">
            <v>347</v>
          </cell>
        </row>
        <row r="868">
          <cell r="A868" t="str">
            <v>0750309</v>
          </cell>
          <cell r="B868">
            <v>75</v>
          </cell>
          <cell r="C868" t="str">
            <v>Prince William County Public Schools</v>
          </cell>
          <cell r="D868">
            <v>309</v>
          </cell>
          <cell r="E868" t="str">
            <v>COVINGTON-HARPER ELEMENTARY</v>
          </cell>
          <cell r="F868">
            <v>16123</v>
          </cell>
        </row>
        <row r="869">
          <cell r="A869" t="str">
            <v>0750310</v>
          </cell>
          <cell r="B869">
            <v>75</v>
          </cell>
          <cell r="C869" t="str">
            <v>Prince William County Public Schools</v>
          </cell>
          <cell r="D869">
            <v>310</v>
          </cell>
          <cell r="E869" t="str">
            <v>RONALD WILSON REAGAN MIDDLE</v>
          </cell>
          <cell r="F869">
            <v>10</v>
          </cell>
        </row>
        <row r="870">
          <cell r="A870" t="str">
            <v>0750319</v>
          </cell>
          <cell r="B870">
            <v>75</v>
          </cell>
          <cell r="C870" t="str">
            <v>Prince William County Public Schools</v>
          </cell>
          <cell r="D870">
            <v>319</v>
          </cell>
          <cell r="E870" t="str">
            <v>JOHN D. JENKINS ELEMENTARY</v>
          </cell>
          <cell r="F870">
            <v>40332</v>
          </cell>
        </row>
        <row r="871">
          <cell r="A871" t="str">
            <v>0750320</v>
          </cell>
          <cell r="B871">
            <v>75</v>
          </cell>
          <cell r="C871" t="str">
            <v>Prince William County Public Schools</v>
          </cell>
          <cell r="D871">
            <v>320</v>
          </cell>
          <cell r="E871" t="str">
            <v>SPRINGWOODS ELEM</v>
          </cell>
          <cell r="F871">
            <v>4</v>
          </cell>
        </row>
        <row r="872">
          <cell r="A872" t="str">
            <v>0750330</v>
          </cell>
          <cell r="B872">
            <v>75</v>
          </cell>
          <cell r="C872" t="str">
            <v>Prince William County Public Schools</v>
          </cell>
          <cell r="D872">
            <v>330</v>
          </cell>
          <cell r="E872" t="str">
            <v>A. HENDERSON ELEM</v>
          </cell>
          <cell r="F872">
            <v>239</v>
          </cell>
        </row>
        <row r="873">
          <cell r="A873" t="str">
            <v>0750340</v>
          </cell>
          <cell r="B873">
            <v>75</v>
          </cell>
          <cell r="C873" t="str">
            <v>Prince William County Public Schools</v>
          </cell>
          <cell r="D873">
            <v>340</v>
          </cell>
          <cell r="E873" t="str">
            <v>GLENKIRK ELEM</v>
          </cell>
          <cell r="F873">
            <v>974</v>
          </cell>
        </row>
        <row r="874">
          <cell r="A874" t="str">
            <v>0750350</v>
          </cell>
          <cell r="B874">
            <v>75</v>
          </cell>
          <cell r="C874" t="str">
            <v>Prince William County Public Schools</v>
          </cell>
          <cell r="D874">
            <v>350</v>
          </cell>
          <cell r="E874" t="str">
            <v>YORKSHIRE ELEM</v>
          </cell>
          <cell r="F874">
            <v>29430</v>
          </cell>
        </row>
        <row r="875">
          <cell r="A875" t="str">
            <v>0750360</v>
          </cell>
          <cell r="B875">
            <v>75</v>
          </cell>
          <cell r="C875" t="str">
            <v>Prince William County Public Schools</v>
          </cell>
          <cell r="D875">
            <v>360</v>
          </cell>
          <cell r="E875" t="str">
            <v>SAMUEL L. GRAVELY JR. ELEM SCH</v>
          </cell>
          <cell r="F875">
            <v>360</v>
          </cell>
        </row>
        <row r="876">
          <cell r="A876" t="str">
            <v>0750370</v>
          </cell>
          <cell r="B876">
            <v>75</v>
          </cell>
          <cell r="C876" t="str">
            <v>Prince William County Public Schools</v>
          </cell>
          <cell r="D876">
            <v>370</v>
          </cell>
          <cell r="E876" t="str">
            <v>FANNIE W. FITZGERALD ELEM</v>
          </cell>
          <cell r="F876">
            <v>28911</v>
          </cell>
        </row>
        <row r="877">
          <cell r="A877" t="str">
            <v>0750380</v>
          </cell>
          <cell r="B877">
            <v>75</v>
          </cell>
          <cell r="C877" t="str">
            <v>Prince William County Public Schools</v>
          </cell>
          <cell r="D877">
            <v>380</v>
          </cell>
          <cell r="E877" t="str">
            <v>HERBERT J. SAUNDERS MIDDLE</v>
          </cell>
          <cell r="F877">
            <v>2788</v>
          </cell>
        </row>
        <row r="878">
          <cell r="A878" t="str">
            <v>0750390</v>
          </cell>
          <cell r="B878">
            <v>75</v>
          </cell>
          <cell r="C878" t="str">
            <v>Prince William County Public Schools</v>
          </cell>
          <cell r="D878">
            <v>390</v>
          </cell>
          <cell r="E878" t="str">
            <v>VICTORY ELEM</v>
          </cell>
          <cell r="F878">
            <v>45641</v>
          </cell>
        </row>
        <row r="879">
          <cell r="A879" t="str">
            <v>0750430</v>
          </cell>
          <cell r="B879">
            <v>75</v>
          </cell>
          <cell r="C879" t="str">
            <v>Prince William County Public Schools</v>
          </cell>
          <cell r="D879">
            <v>430</v>
          </cell>
          <cell r="E879" t="str">
            <v>TRIANGLE ELEM</v>
          </cell>
          <cell r="F879">
            <v>23077</v>
          </cell>
        </row>
        <row r="880">
          <cell r="A880" t="str">
            <v>0750440</v>
          </cell>
          <cell r="B880">
            <v>75</v>
          </cell>
          <cell r="C880" t="str">
            <v>Prince William County Public Schools</v>
          </cell>
          <cell r="D880">
            <v>440</v>
          </cell>
          <cell r="E880" t="str">
            <v>R. DEAN KILBY ELEM</v>
          </cell>
          <cell r="F880">
            <v>19498</v>
          </cell>
        </row>
        <row r="881">
          <cell r="A881" t="str">
            <v>0750450</v>
          </cell>
          <cell r="B881">
            <v>75</v>
          </cell>
          <cell r="C881" t="str">
            <v>Prince William County Public Schools</v>
          </cell>
          <cell r="D881">
            <v>450</v>
          </cell>
          <cell r="E881" t="str">
            <v>FEATHERSTONE ELEM</v>
          </cell>
          <cell r="F881">
            <v>22234</v>
          </cell>
        </row>
        <row r="882">
          <cell r="A882" t="str">
            <v>0750460</v>
          </cell>
          <cell r="B882">
            <v>75</v>
          </cell>
          <cell r="C882" t="str">
            <v>Prince William County Public Schools</v>
          </cell>
          <cell r="D882">
            <v>460</v>
          </cell>
          <cell r="E882" t="str">
            <v>LOCH LOMOND ELEM</v>
          </cell>
          <cell r="F882">
            <v>15195</v>
          </cell>
        </row>
        <row r="883">
          <cell r="A883" t="str">
            <v>0750470</v>
          </cell>
          <cell r="B883">
            <v>75</v>
          </cell>
          <cell r="C883" t="str">
            <v>Prince William County Public Schools</v>
          </cell>
          <cell r="D883">
            <v>470</v>
          </cell>
          <cell r="E883" t="str">
            <v>T CLAY WOOD ELEM</v>
          </cell>
          <cell r="F883">
            <v>16</v>
          </cell>
        </row>
        <row r="884">
          <cell r="A884" t="str">
            <v>0750480</v>
          </cell>
          <cell r="B884">
            <v>75</v>
          </cell>
          <cell r="C884" t="str">
            <v>Prince William County Public Schools</v>
          </cell>
          <cell r="D884">
            <v>480</v>
          </cell>
          <cell r="E884" t="str">
            <v>UNITY BRAXTON MIDDLE</v>
          </cell>
          <cell r="F884">
            <v>22093</v>
          </cell>
        </row>
        <row r="885">
          <cell r="A885" t="str">
            <v>0750490</v>
          </cell>
          <cell r="B885">
            <v>75</v>
          </cell>
          <cell r="C885" t="str">
            <v>Prince William County Public Schools</v>
          </cell>
          <cell r="D885">
            <v>490</v>
          </cell>
          <cell r="E885" t="str">
            <v>E.H. MARSTELLER MIDDLE</v>
          </cell>
          <cell r="F885">
            <v>2595</v>
          </cell>
        </row>
        <row r="886">
          <cell r="A886" t="str">
            <v>0750500</v>
          </cell>
          <cell r="B886">
            <v>75</v>
          </cell>
          <cell r="C886" t="str">
            <v>Prince William County Public Schools</v>
          </cell>
          <cell r="D886">
            <v>500</v>
          </cell>
          <cell r="E886" t="str">
            <v>SIGNAL HILL ELEM</v>
          </cell>
          <cell r="F886">
            <v>11544</v>
          </cell>
        </row>
        <row r="887">
          <cell r="A887" t="str">
            <v>0750501</v>
          </cell>
          <cell r="B887">
            <v>75</v>
          </cell>
          <cell r="C887" t="str">
            <v>Prince William County Public Schools</v>
          </cell>
          <cell r="D887">
            <v>501</v>
          </cell>
          <cell r="E887" t="str">
            <v>PARKSIDE MIDDLE</v>
          </cell>
          <cell r="F887">
            <v>16975</v>
          </cell>
        </row>
        <row r="888">
          <cell r="A888" t="str">
            <v>0750510</v>
          </cell>
          <cell r="B888">
            <v>75</v>
          </cell>
          <cell r="C888" t="str">
            <v>Prince William County Public Schools</v>
          </cell>
          <cell r="D888">
            <v>510</v>
          </cell>
          <cell r="E888" t="str">
            <v>GRAHAM PARK MIDDLE</v>
          </cell>
          <cell r="F888">
            <v>26269</v>
          </cell>
        </row>
        <row r="889">
          <cell r="A889" t="str">
            <v>0750520</v>
          </cell>
          <cell r="B889">
            <v>75</v>
          </cell>
          <cell r="C889" t="str">
            <v>Prince William County Public Schools</v>
          </cell>
          <cell r="D889">
            <v>520</v>
          </cell>
          <cell r="E889" t="str">
            <v>FRED M. LYNN MIDDLE</v>
          </cell>
          <cell r="F889">
            <v>38367</v>
          </cell>
        </row>
        <row r="890">
          <cell r="A890" t="str">
            <v>0750530</v>
          </cell>
          <cell r="B890">
            <v>75</v>
          </cell>
          <cell r="C890" t="str">
            <v>Prince William County Public Schools</v>
          </cell>
          <cell r="D890">
            <v>530</v>
          </cell>
          <cell r="E890" t="str">
            <v>BRENTSVILLE DISTRICT HIGH</v>
          </cell>
          <cell r="F890">
            <v>216</v>
          </cell>
        </row>
        <row r="891">
          <cell r="A891" t="str">
            <v>0750540</v>
          </cell>
          <cell r="B891">
            <v>75</v>
          </cell>
          <cell r="C891" t="str">
            <v>Prince William County Public Schools</v>
          </cell>
          <cell r="D891">
            <v>540</v>
          </cell>
          <cell r="E891" t="str">
            <v>WEST GATE ELEM</v>
          </cell>
          <cell r="F891">
            <v>15424</v>
          </cell>
        </row>
        <row r="892">
          <cell r="A892" t="str">
            <v>0750550</v>
          </cell>
          <cell r="B892">
            <v>75</v>
          </cell>
          <cell r="C892" t="str">
            <v>Prince William County Public Schools</v>
          </cell>
          <cell r="D892">
            <v>550</v>
          </cell>
          <cell r="E892" t="str">
            <v>POTOMAC VIEW ELEM</v>
          </cell>
          <cell r="F892">
            <v>17229</v>
          </cell>
        </row>
        <row r="893">
          <cell r="A893" t="str">
            <v>0750560</v>
          </cell>
          <cell r="B893">
            <v>75</v>
          </cell>
          <cell r="C893" t="str">
            <v>Prince William County Public Schools</v>
          </cell>
          <cell r="D893">
            <v>560</v>
          </cell>
          <cell r="E893" t="str">
            <v>WOODBRIDGE MIDDLE</v>
          </cell>
          <cell r="F893">
            <v>24001</v>
          </cell>
        </row>
        <row r="894">
          <cell r="A894" t="str">
            <v>0750570</v>
          </cell>
          <cell r="B894">
            <v>75</v>
          </cell>
          <cell r="C894" t="str">
            <v>Prince William County Public Schools</v>
          </cell>
          <cell r="D894">
            <v>570</v>
          </cell>
          <cell r="E894" t="str">
            <v>MARUMSCO HILLS ELEM</v>
          </cell>
          <cell r="F894">
            <v>15590</v>
          </cell>
        </row>
        <row r="895">
          <cell r="A895" t="str">
            <v>0750591</v>
          </cell>
          <cell r="B895">
            <v>75</v>
          </cell>
          <cell r="C895" t="str">
            <v>Prince William County Public Schools</v>
          </cell>
          <cell r="D895">
            <v>591</v>
          </cell>
          <cell r="E895" t="str">
            <v>RIPPON MIDDLE</v>
          </cell>
          <cell r="F895">
            <v>42900</v>
          </cell>
        </row>
        <row r="896">
          <cell r="A896" t="str">
            <v>0750600</v>
          </cell>
          <cell r="B896">
            <v>75</v>
          </cell>
          <cell r="C896" t="str">
            <v>Prince William County Public Schools</v>
          </cell>
          <cell r="D896">
            <v>600</v>
          </cell>
          <cell r="E896" t="str">
            <v>BELMONT ELEM</v>
          </cell>
          <cell r="F896">
            <v>9562</v>
          </cell>
        </row>
        <row r="897">
          <cell r="A897" t="str">
            <v>0750610</v>
          </cell>
          <cell r="B897">
            <v>75</v>
          </cell>
          <cell r="C897" t="str">
            <v>Prince William County Public Schools</v>
          </cell>
          <cell r="D897">
            <v>610</v>
          </cell>
          <cell r="E897" t="str">
            <v>DALE CITY ELEM</v>
          </cell>
          <cell r="F897">
            <v>18560</v>
          </cell>
        </row>
        <row r="898">
          <cell r="A898" t="str">
            <v>0750620</v>
          </cell>
          <cell r="B898">
            <v>75</v>
          </cell>
          <cell r="C898" t="str">
            <v>Prince William County Public Schools</v>
          </cell>
          <cell r="D898">
            <v>620</v>
          </cell>
          <cell r="E898" t="str">
            <v>C.A. SINCLAIR ELEM</v>
          </cell>
          <cell r="F898">
            <v>25982</v>
          </cell>
        </row>
        <row r="899">
          <cell r="A899" t="str">
            <v>0750630</v>
          </cell>
          <cell r="B899">
            <v>75</v>
          </cell>
          <cell r="C899" t="str">
            <v>Prince William County Public Schools</v>
          </cell>
          <cell r="D899">
            <v>630</v>
          </cell>
          <cell r="E899" t="str">
            <v>GEORGE G. TYLER ELEM</v>
          </cell>
          <cell r="F899">
            <v>67645</v>
          </cell>
        </row>
        <row r="900">
          <cell r="A900" t="str">
            <v>0750640</v>
          </cell>
          <cell r="B900">
            <v>75</v>
          </cell>
          <cell r="C900" t="str">
            <v>Prince William County Public Schools</v>
          </cell>
          <cell r="D900">
            <v>640</v>
          </cell>
          <cell r="E900" t="str">
            <v>GEORGE M. HAMPTON MIDDLE</v>
          </cell>
          <cell r="F900">
            <v>41095</v>
          </cell>
        </row>
        <row r="901">
          <cell r="A901" t="str">
            <v>0750660</v>
          </cell>
          <cell r="B901">
            <v>75</v>
          </cell>
          <cell r="C901" t="str">
            <v>Prince William County Public Schools</v>
          </cell>
          <cell r="D901">
            <v>660</v>
          </cell>
          <cell r="E901" t="str">
            <v>COLES ELEM</v>
          </cell>
          <cell r="F901">
            <v>22096</v>
          </cell>
        </row>
        <row r="902">
          <cell r="A902" t="str">
            <v>0750670</v>
          </cell>
          <cell r="B902">
            <v>75</v>
          </cell>
          <cell r="C902" t="str">
            <v>Prince William County Public Schools</v>
          </cell>
          <cell r="D902">
            <v>670</v>
          </cell>
          <cell r="E902" t="str">
            <v>BEL AIR ELEM</v>
          </cell>
          <cell r="F902">
            <v>9498</v>
          </cell>
        </row>
        <row r="903">
          <cell r="A903" t="str">
            <v>0750680</v>
          </cell>
          <cell r="B903">
            <v>75</v>
          </cell>
          <cell r="C903" t="str">
            <v>Prince William County Public Schools</v>
          </cell>
          <cell r="D903">
            <v>680</v>
          </cell>
          <cell r="E903" t="str">
            <v>UNITY REED HIGH</v>
          </cell>
          <cell r="F903">
            <v>25366</v>
          </cell>
        </row>
        <row r="904">
          <cell r="A904" t="str">
            <v>0750690</v>
          </cell>
          <cell r="B904">
            <v>75</v>
          </cell>
          <cell r="C904" t="str">
            <v>Prince William County Public Schools</v>
          </cell>
          <cell r="D904">
            <v>690</v>
          </cell>
          <cell r="E904" t="str">
            <v>GAR-FIELD HIGH</v>
          </cell>
          <cell r="F904">
            <v>21713</v>
          </cell>
        </row>
        <row r="905">
          <cell r="A905" t="str">
            <v>0750700</v>
          </cell>
          <cell r="B905">
            <v>75</v>
          </cell>
          <cell r="C905" t="str">
            <v>Prince William County Public Schools</v>
          </cell>
          <cell r="D905">
            <v>700</v>
          </cell>
          <cell r="E905" t="str">
            <v>NEABSCO ELEM</v>
          </cell>
          <cell r="F905">
            <v>16113</v>
          </cell>
        </row>
        <row r="906">
          <cell r="A906" t="str">
            <v>0750710</v>
          </cell>
          <cell r="B906">
            <v>75</v>
          </cell>
          <cell r="C906" t="str">
            <v>Prince William County Public Schools</v>
          </cell>
          <cell r="D906">
            <v>710</v>
          </cell>
          <cell r="E906" t="str">
            <v>C.D. HYLTON HIGH</v>
          </cell>
          <cell r="F906">
            <v>495</v>
          </cell>
        </row>
        <row r="907">
          <cell r="A907" t="str">
            <v>0750720</v>
          </cell>
          <cell r="B907">
            <v>75</v>
          </cell>
          <cell r="C907" t="str">
            <v>Prince William County Public Schools</v>
          </cell>
          <cell r="D907">
            <v>720</v>
          </cell>
          <cell r="E907" t="str">
            <v>LAKE RIDGE MIDDLE</v>
          </cell>
          <cell r="F907">
            <v>45217</v>
          </cell>
        </row>
        <row r="908">
          <cell r="A908" t="str">
            <v>0750730</v>
          </cell>
          <cell r="B908">
            <v>75</v>
          </cell>
          <cell r="C908" t="str">
            <v>Prince William County Public Schools</v>
          </cell>
          <cell r="D908">
            <v>730</v>
          </cell>
          <cell r="E908" t="str">
            <v>SHARON C. MCAULIFFE ELEM</v>
          </cell>
          <cell r="F908">
            <v>18356</v>
          </cell>
        </row>
        <row r="909">
          <cell r="A909" t="str">
            <v>0750740</v>
          </cell>
          <cell r="B909">
            <v>75</v>
          </cell>
          <cell r="C909" t="str">
            <v>Prince William County Public Schools</v>
          </cell>
          <cell r="D909">
            <v>740</v>
          </cell>
          <cell r="E909" t="str">
            <v>WESTRIDGE ELEM</v>
          </cell>
          <cell r="F909">
            <v>27486</v>
          </cell>
        </row>
        <row r="910">
          <cell r="A910" t="str">
            <v>0750750</v>
          </cell>
          <cell r="B910">
            <v>75</v>
          </cell>
          <cell r="C910" t="str">
            <v>Prince William County Public Schools</v>
          </cell>
          <cell r="D910">
            <v>750</v>
          </cell>
          <cell r="E910" t="str">
            <v>RIVER OAKS ELEM</v>
          </cell>
          <cell r="F910">
            <v>17305</v>
          </cell>
        </row>
        <row r="911">
          <cell r="A911" t="str">
            <v>0750760</v>
          </cell>
          <cell r="B911">
            <v>75</v>
          </cell>
          <cell r="C911" t="str">
            <v>Prince William County Public Schools</v>
          </cell>
          <cell r="D911">
            <v>760</v>
          </cell>
          <cell r="E911" t="str">
            <v>ANTIETAM ELEM</v>
          </cell>
          <cell r="F911">
            <v>1007</v>
          </cell>
        </row>
        <row r="912">
          <cell r="A912" t="str">
            <v>0750770</v>
          </cell>
          <cell r="B912">
            <v>75</v>
          </cell>
          <cell r="C912" t="str">
            <v>Prince William County Public Schools</v>
          </cell>
          <cell r="D912">
            <v>770</v>
          </cell>
          <cell r="E912" t="str">
            <v>GEORGE P. MULLEN ELEM</v>
          </cell>
          <cell r="F912">
            <v>33248</v>
          </cell>
        </row>
        <row r="913">
          <cell r="A913" t="str">
            <v>0750780</v>
          </cell>
          <cell r="B913">
            <v>75</v>
          </cell>
          <cell r="C913" t="str">
            <v>Prince William County Public Schools</v>
          </cell>
          <cell r="D913">
            <v>780</v>
          </cell>
          <cell r="E913" t="str">
            <v>STUART M. BEVILLE MIDDLE</v>
          </cell>
          <cell r="F913">
            <v>35529</v>
          </cell>
        </row>
        <row r="914">
          <cell r="A914" t="str">
            <v>0750790</v>
          </cell>
          <cell r="B914">
            <v>75</v>
          </cell>
          <cell r="C914" t="str">
            <v>Prince William County Public Schools</v>
          </cell>
          <cell r="D914">
            <v>790</v>
          </cell>
          <cell r="E914" t="str">
            <v>THURGOOD MARSHALL ELEM</v>
          </cell>
          <cell r="F914">
            <v>14</v>
          </cell>
        </row>
        <row r="915">
          <cell r="A915" t="str">
            <v>0750800</v>
          </cell>
          <cell r="B915">
            <v>75</v>
          </cell>
          <cell r="C915" t="str">
            <v>Prince William County Public Schools</v>
          </cell>
          <cell r="D915">
            <v>800</v>
          </cell>
          <cell r="E915" t="str">
            <v>MONTCLAIR ELEM</v>
          </cell>
          <cell r="F915">
            <v>499</v>
          </cell>
        </row>
        <row r="916">
          <cell r="A916" t="str">
            <v>0750820</v>
          </cell>
          <cell r="B916">
            <v>75</v>
          </cell>
          <cell r="C916" t="str">
            <v>Prince William County Public Schools</v>
          </cell>
          <cell r="D916">
            <v>820</v>
          </cell>
          <cell r="E916" t="str">
            <v>OLD BRIDGE ELEM</v>
          </cell>
          <cell r="F916">
            <v>685</v>
          </cell>
        </row>
        <row r="917">
          <cell r="A917" t="str">
            <v>0750830</v>
          </cell>
          <cell r="B917">
            <v>75</v>
          </cell>
          <cell r="C917" t="str">
            <v>Prince William County Public Schools</v>
          </cell>
          <cell r="D917">
            <v>830</v>
          </cell>
          <cell r="E917" t="str">
            <v>LEESYLVANIA ELEM</v>
          </cell>
          <cell r="F917">
            <v>20952</v>
          </cell>
        </row>
        <row r="918">
          <cell r="A918" t="str">
            <v>0750840</v>
          </cell>
          <cell r="B918">
            <v>75</v>
          </cell>
          <cell r="C918" t="str">
            <v>Prince William County Public Schools</v>
          </cell>
          <cell r="D918">
            <v>840</v>
          </cell>
          <cell r="E918" t="str">
            <v>BENNETT ELEM</v>
          </cell>
          <cell r="F918">
            <v>19813</v>
          </cell>
        </row>
        <row r="919">
          <cell r="A919" t="str">
            <v>0750850</v>
          </cell>
          <cell r="B919">
            <v>75</v>
          </cell>
          <cell r="C919" t="str">
            <v>Prince William County Public Schools</v>
          </cell>
          <cell r="D919">
            <v>850</v>
          </cell>
          <cell r="E919" t="str">
            <v>SONNIE PENN ELEM</v>
          </cell>
          <cell r="F919">
            <v>19019</v>
          </cell>
        </row>
        <row r="920">
          <cell r="A920" t="str">
            <v>0750860</v>
          </cell>
          <cell r="B920">
            <v>75</v>
          </cell>
          <cell r="C920" t="str">
            <v>Prince William County Public Schools</v>
          </cell>
          <cell r="D920">
            <v>860</v>
          </cell>
          <cell r="E920" t="str">
            <v>BRISTOW RUN ELEM</v>
          </cell>
          <cell r="F920">
            <v>1289</v>
          </cell>
        </row>
        <row r="921">
          <cell r="A921" t="str">
            <v>0750870</v>
          </cell>
          <cell r="B921">
            <v>75</v>
          </cell>
          <cell r="C921" t="str">
            <v>Prince William County Public Schools</v>
          </cell>
          <cell r="D921">
            <v>870</v>
          </cell>
          <cell r="E921" t="str">
            <v>FOREST PARK HIGH</v>
          </cell>
          <cell r="F921">
            <v>5010</v>
          </cell>
        </row>
        <row r="922">
          <cell r="A922" t="str">
            <v>0750880</v>
          </cell>
          <cell r="B922">
            <v>75</v>
          </cell>
          <cell r="C922" t="str">
            <v>Prince William County Public Schools</v>
          </cell>
          <cell r="D922">
            <v>880</v>
          </cell>
          <cell r="E922" t="str">
            <v>LOUISE A. BENTON MIDDLE</v>
          </cell>
          <cell r="F922">
            <v>412</v>
          </cell>
        </row>
        <row r="923">
          <cell r="A923" t="str">
            <v>0750890</v>
          </cell>
          <cell r="B923">
            <v>75</v>
          </cell>
          <cell r="C923" t="str">
            <v>Prince William County Public Schools</v>
          </cell>
          <cell r="D923">
            <v>890</v>
          </cell>
          <cell r="E923" t="str">
            <v>SWANS CREEK ELEM</v>
          </cell>
          <cell r="F923">
            <v>15859</v>
          </cell>
        </row>
        <row r="924">
          <cell r="A924" t="str">
            <v>0750900</v>
          </cell>
          <cell r="B924">
            <v>75</v>
          </cell>
          <cell r="C924" t="str">
            <v>Prince William County Public Schools</v>
          </cell>
          <cell r="D924">
            <v>900</v>
          </cell>
          <cell r="E924" t="str">
            <v>CEDAR POINT ELEM</v>
          </cell>
          <cell r="F924">
            <v>511</v>
          </cell>
        </row>
        <row r="925">
          <cell r="A925" t="str">
            <v>0750920</v>
          </cell>
          <cell r="B925">
            <v>75</v>
          </cell>
          <cell r="C925" t="str">
            <v>Prince William County Public Schools</v>
          </cell>
          <cell r="D925">
            <v>920</v>
          </cell>
          <cell r="E925" t="str">
            <v>BULL RUN MIDDLE</v>
          </cell>
          <cell r="F925">
            <v>436</v>
          </cell>
        </row>
        <row r="926">
          <cell r="A926" t="str">
            <v>0750941</v>
          </cell>
          <cell r="B926">
            <v>75</v>
          </cell>
          <cell r="C926" t="str">
            <v>Prince William County Public Schools</v>
          </cell>
          <cell r="D926">
            <v>941</v>
          </cell>
          <cell r="E926" t="str">
            <v>ROSA PARKS ELEM</v>
          </cell>
          <cell r="F926">
            <v>7</v>
          </cell>
        </row>
        <row r="927">
          <cell r="A927" t="str">
            <v>0750944</v>
          </cell>
          <cell r="B927">
            <v>75</v>
          </cell>
          <cell r="C927" t="str">
            <v>Prince William County Public Schools</v>
          </cell>
          <cell r="D927">
            <v>944</v>
          </cell>
          <cell r="E927" t="str">
            <v>JOHN F. PATTIE SR. ELEM ANNEX</v>
          </cell>
          <cell r="F927">
            <v>52123</v>
          </cell>
        </row>
        <row r="928">
          <cell r="A928" t="str">
            <v>0750946</v>
          </cell>
          <cell r="B928">
            <v>75</v>
          </cell>
          <cell r="C928" t="str">
            <v>Prince William County Public Schools</v>
          </cell>
          <cell r="D928">
            <v>946</v>
          </cell>
          <cell r="E928" t="str">
            <v>INDEPENDENCE NONTRADITIONAL - HIGH SCHOOL</v>
          </cell>
          <cell r="F928">
            <v>6310</v>
          </cell>
        </row>
        <row r="929">
          <cell r="A929" t="str">
            <v>0750950</v>
          </cell>
          <cell r="B929">
            <v>75</v>
          </cell>
          <cell r="C929" t="str">
            <v>Prince William County Public Schools</v>
          </cell>
          <cell r="D929">
            <v>950</v>
          </cell>
          <cell r="E929" t="str">
            <v>BUCKLAND MILLS ELEM</v>
          </cell>
          <cell r="F929">
            <v>1092</v>
          </cell>
        </row>
        <row r="930">
          <cell r="A930" t="str">
            <v>0750960</v>
          </cell>
          <cell r="B930">
            <v>75</v>
          </cell>
          <cell r="C930" t="str">
            <v>Prince William County Public Schools</v>
          </cell>
          <cell r="D930">
            <v>960</v>
          </cell>
          <cell r="E930" t="str">
            <v>GAINESVILLE MIDDLE</v>
          </cell>
          <cell r="F930">
            <v>127</v>
          </cell>
        </row>
        <row r="931">
          <cell r="A931" t="str">
            <v>0750970</v>
          </cell>
          <cell r="B931">
            <v>75</v>
          </cell>
          <cell r="C931" t="str">
            <v>Prince William County Public Schools</v>
          </cell>
          <cell r="D931">
            <v>970</v>
          </cell>
          <cell r="E931" t="str">
            <v>CHRIS YUNG ELEM</v>
          </cell>
          <cell r="F931">
            <v>42097</v>
          </cell>
        </row>
        <row r="932">
          <cell r="A932" t="str">
            <v>0751060</v>
          </cell>
          <cell r="B932">
            <v>75</v>
          </cell>
          <cell r="C932" t="str">
            <v>Prince William County Public Schools</v>
          </cell>
          <cell r="D932">
            <v>1060</v>
          </cell>
          <cell r="E932" t="str">
            <v>PATRIOT HIGH</v>
          </cell>
          <cell r="F932">
            <v>785</v>
          </cell>
        </row>
        <row r="933">
          <cell r="A933" t="str">
            <v>0755010</v>
          </cell>
          <cell r="B933">
            <v>75</v>
          </cell>
          <cell r="C933" t="str">
            <v>Prince William County Public Schools</v>
          </cell>
          <cell r="D933">
            <v>5010</v>
          </cell>
          <cell r="E933" t="str">
            <v>CHARLES J COLGAN SR HIGH</v>
          </cell>
          <cell r="F933">
            <v>629</v>
          </cell>
        </row>
        <row r="934">
          <cell r="A934" t="str">
            <v>0770010</v>
          </cell>
          <cell r="B934">
            <v>77</v>
          </cell>
          <cell r="C934" t="str">
            <v>Pulaski County Public Schools</v>
          </cell>
          <cell r="D934">
            <v>10</v>
          </cell>
          <cell r="E934" t="str">
            <v>PULASKI COUNTY SR. HIGH</v>
          </cell>
          <cell r="F934">
            <v>8353</v>
          </cell>
        </row>
        <row r="935">
          <cell r="A935" t="str">
            <v>0770020</v>
          </cell>
          <cell r="B935">
            <v>77</v>
          </cell>
          <cell r="C935" t="str">
            <v>Pulaski County Public Schools</v>
          </cell>
          <cell r="D935">
            <v>20</v>
          </cell>
          <cell r="E935" t="str">
            <v>CRITZER ELEM</v>
          </cell>
          <cell r="F935">
            <v>12506</v>
          </cell>
        </row>
        <row r="936">
          <cell r="A936" t="str">
            <v>0770230</v>
          </cell>
          <cell r="B936">
            <v>77</v>
          </cell>
          <cell r="C936" t="str">
            <v>Pulaski County Public Schools</v>
          </cell>
          <cell r="D936">
            <v>230</v>
          </cell>
          <cell r="E936" t="str">
            <v>PULASKI ELEM</v>
          </cell>
          <cell r="F936">
            <v>11834</v>
          </cell>
        </row>
        <row r="937">
          <cell r="A937" t="str">
            <v>0770430</v>
          </cell>
          <cell r="B937">
            <v>77</v>
          </cell>
          <cell r="C937" t="str">
            <v>Pulaski County Public Schools</v>
          </cell>
          <cell r="D937">
            <v>430</v>
          </cell>
          <cell r="E937" t="str">
            <v>SNOWVILLE ELEM</v>
          </cell>
          <cell r="F937">
            <v>4869</v>
          </cell>
        </row>
        <row r="938">
          <cell r="A938" t="str">
            <v>0770500</v>
          </cell>
          <cell r="B938">
            <v>77</v>
          </cell>
          <cell r="C938" t="str">
            <v>Pulaski County Public Schools</v>
          </cell>
          <cell r="D938">
            <v>500</v>
          </cell>
          <cell r="E938" t="str">
            <v>RIVERLAWN ELEM</v>
          </cell>
          <cell r="F938">
            <v>10658</v>
          </cell>
        </row>
        <row r="939">
          <cell r="A939" t="str">
            <v>0770540</v>
          </cell>
          <cell r="B939">
            <v>77</v>
          </cell>
          <cell r="C939" t="str">
            <v>Pulaski County Public Schools</v>
          </cell>
          <cell r="D939">
            <v>540</v>
          </cell>
          <cell r="E939" t="str">
            <v>DUBLIN ELEM</v>
          </cell>
          <cell r="F939">
            <v>7456</v>
          </cell>
        </row>
        <row r="940">
          <cell r="A940" t="str">
            <v>0770560</v>
          </cell>
          <cell r="B940">
            <v>77</v>
          </cell>
          <cell r="C940" t="str">
            <v>Pulaski County Public Schools</v>
          </cell>
          <cell r="D940">
            <v>560</v>
          </cell>
          <cell r="E940" t="str">
            <v>PULASKI COUNTY MIDDLE SCHOOL</v>
          </cell>
          <cell r="F940">
            <v>8508</v>
          </cell>
        </row>
        <row r="941">
          <cell r="A941" t="str">
            <v>0780230</v>
          </cell>
          <cell r="B941">
            <v>78</v>
          </cell>
          <cell r="C941" t="str">
            <v>Rappahannock County Public Schools</v>
          </cell>
          <cell r="D941">
            <v>230</v>
          </cell>
          <cell r="E941" t="str">
            <v>RAPPAHANNOCK CO. HIGH</v>
          </cell>
          <cell r="F941">
            <v>1855</v>
          </cell>
        </row>
        <row r="942">
          <cell r="A942" t="str">
            <v>0780240</v>
          </cell>
          <cell r="B942">
            <v>78</v>
          </cell>
          <cell r="C942" t="str">
            <v>Rappahannock County Public Schools</v>
          </cell>
          <cell r="D942">
            <v>240</v>
          </cell>
          <cell r="E942" t="str">
            <v>RAPPAHANNOCK COUNTY ELEM</v>
          </cell>
          <cell r="F942">
            <v>3839</v>
          </cell>
        </row>
        <row r="943">
          <cell r="A943" t="str">
            <v>0790020</v>
          </cell>
          <cell r="B943">
            <v>79</v>
          </cell>
          <cell r="C943" t="str">
            <v>Richmond County Public Schools</v>
          </cell>
          <cell r="D943">
            <v>20</v>
          </cell>
          <cell r="E943" t="str">
            <v>RICHMOND COUNTY ELEM</v>
          </cell>
          <cell r="F943">
            <v>16496</v>
          </cell>
        </row>
        <row r="944">
          <cell r="A944" t="str">
            <v>0790210</v>
          </cell>
          <cell r="B944">
            <v>79</v>
          </cell>
          <cell r="C944" t="str">
            <v>Richmond County Public Schools</v>
          </cell>
          <cell r="D944">
            <v>210</v>
          </cell>
          <cell r="E944" t="str">
            <v>RAPPAHANNOCK HIGH</v>
          </cell>
          <cell r="F944">
            <v>489</v>
          </cell>
        </row>
        <row r="945">
          <cell r="A945" t="str">
            <v>0800010</v>
          </cell>
          <cell r="B945">
            <v>80</v>
          </cell>
          <cell r="C945" t="str">
            <v>Roanoke County Public Schools</v>
          </cell>
          <cell r="D945">
            <v>10</v>
          </cell>
          <cell r="E945" t="str">
            <v>HIDDEN VALLEY MIDDLE</v>
          </cell>
          <cell r="F945">
            <v>1285</v>
          </cell>
        </row>
        <row r="946">
          <cell r="A946" t="str">
            <v>0800040</v>
          </cell>
          <cell r="B946">
            <v>80</v>
          </cell>
          <cell r="C946" t="str">
            <v>Roanoke County Public Schools</v>
          </cell>
          <cell r="D946">
            <v>40</v>
          </cell>
          <cell r="E946" t="str">
            <v>FORT LEWIS ELEM</v>
          </cell>
          <cell r="F946">
            <v>1897</v>
          </cell>
        </row>
        <row r="947">
          <cell r="A947" t="str">
            <v>0800050</v>
          </cell>
          <cell r="B947">
            <v>80</v>
          </cell>
          <cell r="C947" t="str">
            <v>Roanoke County Public Schools</v>
          </cell>
          <cell r="D947">
            <v>50</v>
          </cell>
          <cell r="E947" t="str">
            <v>PENN FOREST ELEM</v>
          </cell>
          <cell r="F947">
            <v>3134</v>
          </cell>
        </row>
        <row r="948">
          <cell r="A948" t="str">
            <v>0800060</v>
          </cell>
          <cell r="B948">
            <v>80</v>
          </cell>
          <cell r="C948" t="str">
            <v>Roanoke County Public Schools</v>
          </cell>
          <cell r="D948">
            <v>60</v>
          </cell>
          <cell r="E948" t="str">
            <v>W.E. CUNDIFF ELEM</v>
          </cell>
          <cell r="F948">
            <v>7802</v>
          </cell>
        </row>
        <row r="949">
          <cell r="A949" t="str">
            <v>0800180</v>
          </cell>
          <cell r="B949">
            <v>80</v>
          </cell>
          <cell r="C949" t="str">
            <v>Roanoke County Public Schools</v>
          </cell>
          <cell r="D949">
            <v>180</v>
          </cell>
          <cell r="E949" t="str">
            <v>BURLINGTON ELEM</v>
          </cell>
          <cell r="F949">
            <v>8090</v>
          </cell>
        </row>
        <row r="950">
          <cell r="A950" t="str">
            <v>0800232</v>
          </cell>
          <cell r="B950">
            <v>80</v>
          </cell>
          <cell r="C950" t="str">
            <v>Roanoke County Public Schools</v>
          </cell>
          <cell r="D950">
            <v>232</v>
          </cell>
          <cell r="E950" t="str">
            <v>WILLIAM BYRD MIDDLE</v>
          </cell>
          <cell r="F950">
            <v>1001</v>
          </cell>
        </row>
        <row r="951">
          <cell r="A951" t="str">
            <v>0800290</v>
          </cell>
          <cell r="B951">
            <v>80</v>
          </cell>
          <cell r="C951" t="str">
            <v>Roanoke County Public Schools</v>
          </cell>
          <cell r="D951">
            <v>290</v>
          </cell>
          <cell r="E951" t="str">
            <v>MT. PLEASANT ELEM</v>
          </cell>
          <cell r="F951">
            <v>4017</v>
          </cell>
        </row>
        <row r="952">
          <cell r="A952" t="str">
            <v>0800330</v>
          </cell>
          <cell r="B952">
            <v>80</v>
          </cell>
          <cell r="C952" t="str">
            <v>Roanoke County Public Schools</v>
          </cell>
          <cell r="D952">
            <v>330</v>
          </cell>
          <cell r="E952" t="str">
            <v>CLEARBROOK ELEM</v>
          </cell>
          <cell r="F952">
            <v>3601</v>
          </cell>
        </row>
        <row r="953">
          <cell r="A953" t="str">
            <v>0800420</v>
          </cell>
          <cell r="B953">
            <v>80</v>
          </cell>
          <cell r="C953" t="str">
            <v>Roanoke County Public Schools</v>
          </cell>
          <cell r="D953">
            <v>420</v>
          </cell>
          <cell r="E953" t="str">
            <v>BACK CREEK ELEM</v>
          </cell>
          <cell r="F953">
            <v>1455</v>
          </cell>
        </row>
        <row r="954">
          <cell r="A954" t="str">
            <v>0800470</v>
          </cell>
          <cell r="B954">
            <v>80</v>
          </cell>
          <cell r="C954" t="str">
            <v>Roanoke County Public Schools</v>
          </cell>
          <cell r="D954">
            <v>470</v>
          </cell>
          <cell r="E954" t="str">
            <v>CAVE SPRING HIGH</v>
          </cell>
          <cell r="F954">
            <v>667</v>
          </cell>
        </row>
        <row r="955">
          <cell r="A955" t="str">
            <v>0800480</v>
          </cell>
          <cell r="B955">
            <v>80</v>
          </cell>
          <cell r="C955" t="str">
            <v>Roanoke County Public Schools</v>
          </cell>
          <cell r="D955">
            <v>480</v>
          </cell>
          <cell r="E955" t="str">
            <v>OAK GROVE ELEM</v>
          </cell>
          <cell r="F955">
            <v>3716</v>
          </cell>
        </row>
        <row r="956">
          <cell r="A956" t="str">
            <v>0800490</v>
          </cell>
          <cell r="B956">
            <v>80</v>
          </cell>
          <cell r="C956" t="str">
            <v>Roanoke County Public Schools</v>
          </cell>
          <cell r="D956">
            <v>490</v>
          </cell>
          <cell r="E956" t="str">
            <v>GLENVAR ELEM</v>
          </cell>
          <cell r="F956">
            <v>3190</v>
          </cell>
        </row>
        <row r="957">
          <cell r="A957" t="str">
            <v>0800500</v>
          </cell>
          <cell r="B957">
            <v>80</v>
          </cell>
          <cell r="C957" t="str">
            <v>Roanoke County Public Schools</v>
          </cell>
          <cell r="D957">
            <v>500</v>
          </cell>
          <cell r="E957" t="str">
            <v>MOUNTAIN VIEW ELEM</v>
          </cell>
          <cell r="F957">
            <v>4210</v>
          </cell>
        </row>
        <row r="958">
          <cell r="A958" t="str">
            <v>0800520</v>
          </cell>
          <cell r="B958">
            <v>80</v>
          </cell>
          <cell r="C958" t="str">
            <v>Roanoke County Public Schools</v>
          </cell>
          <cell r="D958">
            <v>520</v>
          </cell>
          <cell r="E958" t="str">
            <v>NORTHSIDE HIGH</v>
          </cell>
          <cell r="F958">
            <v>1330</v>
          </cell>
        </row>
        <row r="959">
          <cell r="A959" t="str">
            <v>0800530</v>
          </cell>
          <cell r="B959">
            <v>80</v>
          </cell>
          <cell r="C959" t="str">
            <v>Roanoke County Public Schools</v>
          </cell>
          <cell r="D959">
            <v>530</v>
          </cell>
          <cell r="E959" t="str">
            <v>MASON'S COVE ELEM</v>
          </cell>
          <cell r="F959">
            <v>2733</v>
          </cell>
        </row>
        <row r="960">
          <cell r="A960" t="str">
            <v>0800540</v>
          </cell>
          <cell r="B960">
            <v>80</v>
          </cell>
          <cell r="C960" t="str">
            <v>Roanoke County Public Schools</v>
          </cell>
          <cell r="D960">
            <v>540</v>
          </cell>
          <cell r="E960" t="str">
            <v>HERMAN L. HORN ELEM</v>
          </cell>
          <cell r="F960">
            <v>6054</v>
          </cell>
        </row>
        <row r="961">
          <cell r="A961" t="str">
            <v>0800560</v>
          </cell>
          <cell r="B961">
            <v>80</v>
          </cell>
          <cell r="C961" t="str">
            <v>Roanoke County Public Schools</v>
          </cell>
          <cell r="D961">
            <v>560</v>
          </cell>
          <cell r="E961" t="str">
            <v>CAVE SPRING ELEM</v>
          </cell>
          <cell r="F961">
            <v>3128</v>
          </cell>
        </row>
        <row r="962">
          <cell r="A962" t="str">
            <v>0800600</v>
          </cell>
          <cell r="B962">
            <v>80</v>
          </cell>
          <cell r="C962" t="str">
            <v>Roanoke County Public Schools</v>
          </cell>
          <cell r="D962">
            <v>600</v>
          </cell>
          <cell r="E962" t="str">
            <v>GREEN VALLEY ELEM</v>
          </cell>
          <cell r="F962">
            <v>4448</v>
          </cell>
        </row>
        <row r="963">
          <cell r="A963" t="str">
            <v>0800610</v>
          </cell>
          <cell r="B963">
            <v>80</v>
          </cell>
          <cell r="C963" t="str">
            <v>Roanoke County Public Schools</v>
          </cell>
          <cell r="D963">
            <v>610</v>
          </cell>
          <cell r="E963" t="str">
            <v>GLENVAR HIGH</v>
          </cell>
          <cell r="F963">
            <v>557</v>
          </cell>
        </row>
        <row r="964">
          <cell r="A964" t="str">
            <v>0800620</v>
          </cell>
          <cell r="B964">
            <v>80</v>
          </cell>
          <cell r="C964" t="str">
            <v>Roanoke County Public Schools</v>
          </cell>
          <cell r="D964">
            <v>620</v>
          </cell>
          <cell r="E964" t="str">
            <v>CAVE SPRING MIDDLE</v>
          </cell>
          <cell r="F964">
            <v>1121</v>
          </cell>
        </row>
        <row r="965">
          <cell r="A965" t="str">
            <v>0800630</v>
          </cell>
          <cell r="B965">
            <v>80</v>
          </cell>
          <cell r="C965" t="str">
            <v>Roanoke County Public Schools</v>
          </cell>
          <cell r="D965">
            <v>630</v>
          </cell>
          <cell r="E965" t="str">
            <v>WILLIAM BYRD HIGH</v>
          </cell>
          <cell r="F965">
            <v>439</v>
          </cell>
        </row>
        <row r="966">
          <cell r="A966" t="str">
            <v>0800640</v>
          </cell>
          <cell r="B966">
            <v>80</v>
          </cell>
          <cell r="C966" t="str">
            <v>Roanoke County Public Schools</v>
          </cell>
          <cell r="D966">
            <v>640</v>
          </cell>
          <cell r="E966" t="str">
            <v>NORTHSIDE MIDDLE</v>
          </cell>
          <cell r="F966">
            <v>2303</v>
          </cell>
        </row>
        <row r="967">
          <cell r="A967" t="str">
            <v>0800650</v>
          </cell>
          <cell r="B967">
            <v>80</v>
          </cell>
          <cell r="C967" t="str">
            <v>Roanoke County Public Schools</v>
          </cell>
          <cell r="D967">
            <v>650</v>
          </cell>
          <cell r="E967" t="str">
            <v>GLEN COVE ELEM</v>
          </cell>
          <cell r="F967">
            <v>2993</v>
          </cell>
        </row>
        <row r="968">
          <cell r="A968" t="str">
            <v>0800751</v>
          </cell>
          <cell r="B968">
            <v>80</v>
          </cell>
          <cell r="C968" t="str">
            <v>Roanoke County Public Schools</v>
          </cell>
          <cell r="D968">
            <v>751</v>
          </cell>
          <cell r="E968" t="str">
            <v>GLENVAR MIDDLE</v>
          </cell>
          <cell r="F968">
            <v>1028</v>
          </cell>
        </row>
        <row r="969">
          <cell r="A969" t="str">
            <v>0800752</v>
          </cell>
          <cell r="B969">
            <v>80</v>
          </cell>
          <cell r="C969" t="str">
            <v>Roanoke County Public Schools</v>
          </cell>
          <cell r="D969">
            <v>752</v>
          </cell>
          <cell r="E969" t="str">
            <v>BONSACK ELEM</v>
          </cell>
          <cell r="F969">
            <v>1971</v>
          </cell>
        </row>
        <row r="970">
          <cell r="A970" t="str">
            <v>0800754</v>
          </cell>
          <cell r="B970">
            <v>80</v>
          </cell>
          <cell r="C970" t="str">
            <v>Roanoke County Public Schools</v>
          </cell>
          <cell r="D970">
            <v>754</v>
          </cell>
          <cell r="E970" t="str">
            <v>HIDDEN VALLEY HIGH</v>
          </cell>
          <cell r="F970">
            <v>878</v>
          </cell>
        </row>
        <row r="971">
          <cell r="A971" t="str">
            <v>0810022</v>
          </cell>
          <cell r="B971">
            <v>81</v>
          </cell>
          <cell r="C971" t="str">
            <v>Rockbridge County Public Schools</v>
          </cell>
          <cell r="D971">
            <v>22</v>
          </cell>
          <cell r="E971" t="str">
            <v>ROCKBRIDGE COUNTY HIGH</v>
          </cell>
          <cell r="F971">
            <v>2951</v>
          </cell>
        </row>
        <row r="972">
          <cell r="A972" t="str">
            <v>0810150</v>
          </cell>
          <cell r="B972">
            <v>81</v>
          </cell>
          <cell r="C972" t="str">
            <v>Rockbridge County Public Schools</v>
          </cell>
          <cell r="D972">
            <v>150</v>
          </cell>
          <cell r="E972" t="str">
            <v>FAIRFIELD ELEM</v>
          </cell>
          <cell r="F972">
            <v>1184</v>
          </cell>
        </row>
        <row r="973">
          <cell r="A973" t="str">
            <v>0810340</v>
          </cell>
          <cell r="B973">
            <v>81</v>
          </cell>
          <cell r="C973" t="str">
            <v>Rockbridge County Public Schools</v>
          </cell>
          <cell r="D973">
            <v>340</v>
          </cell>
          <cell r="E973" t="str">
            <v>MOUNTAIN VIEW ELEM</v>
          </cell>
          <cell r="F973">
            <v>1699</v>
          </cell>
        </row>
        <row r="974">
          <cell r="A974" t="str">
            <v>0810641</v>
          </cell>
          <cell r="B974">
            <v>81</v>
          </cell>
          <cell r="C974" t="str">
            <v>Rockbridge County Public Schools</v>
          </cell>
          <cell r="D974">
            <v>641</v>
          </cell>
          <cell r="E974" t="str">
            <v>NATURAL BRIDGE ELEM</v>
          </cell>
          <cell r="F974">
            <v>2222</v>
          </cell>
        </row>
        <row r="975">
          <cell r="A975" t="str">
            <v>0810650</v>
          </cell>
          <cell r="B975">
            <v>81</v>
          </cell>
          <cell r="C975" t="str">
            <v>Rockbridge County Public Schools</v>
          </cell>
          <cell r="D975">
            <v>650</v>
          </cell>
          <cell r="E975" t="str">
            <v>CENTRAL ELEM</v>
          </cell>
          <cell r="F975">
            <v>1512</v>
          </cell>
        </row>
        <row r="976">
          <cell r="A976" t="str">
            <v>0810678</v>
          </cell>
          <cell r="B976">
            <v>81</v>
          </cell>
          <cell r="C976" t="str">
            <v>Rockbridge County Public Schools</v>
          </cell>
          <cell r="D976">
            <v>678</v>
          </cell>
          <cell r="E976" t="str">
            <v>MAURY RIVER MIDDLE</v>
          </cell>
          <cell r="F976">
            <v>5146</v>
          </cell>
        </row>
        <row r="977">
          <cell r="A977" t="str">
            <v>0820010</v>
          </cell>
          <cell r="B977">
            <v>82</v>
          </cell>
          <cell r="C977" t="str">
            <v>Rockingham County Public Schools</v>
          </cell>
          <cell r="D977">
            <v>10</v>
          </cell>
          <cell r="E977" t="str">
            <v>PLAINS ELEM</v>
          </cell>
          <cell r="F977">
            <v>10235</v>
          </cell>
        </row>
        <row r="978">
          <cell r="A978" t="str">
            <v>0820020</v>
          </cell>
          <cell r="B978">
            <v>82</v>
          </cell>
          <cell r="C978" t="str">
            <v>Rockingham County Public Schools</v>
          </cell>
          <cell r="D978">
            <v>20</v>
          </cell>
          <cell r="E978" t="str">
            <v>SPOTSWOOD HIGH</v>
          </cell>
          <cell r="F978">
            <v>2524</v>
          </cell>
        </row>
        <row r="979">
          <cell r="A979" t="str">
            <v>0820360</v>
          </cell>
          <cell r="B979">
            <v>82</v>
          </cell>
          <cell r="C979" t="str">
            <v>Rockingham County Public Schools</v>
          </cell>
          <cell r="D979">
            <v>360</v>
          </cell>
          <cell r="E979" t="str">
            <v>LINVILLE-EDOM ELEM</v>
          </cell>
          <cell r="F979">
            <v>4259</v>
          </cell>
        </row>
        <row r="980">
          <cell r="A980" t="str">
            <v>0820390</v>
          </cell>
          <cell r="B980">
            <v>82</v>
          </cell>
          <cell r="C980" t="str">
            <v>Rockingham County Public Schools</v>
          </cell>
          <cell r="D980">
            <v>390</v>
          </cell>
          <cell r="E980" t="str">
            <v>RIVER BEND ELEM</v>
          </cell>
          <cell r="F980">
            <v>5887</v>
          </cell>
        </row>
        <row r="981">
          <cell r="A981" t="str">
            <v>0820391</v>
          </cell>
          <cell r="B981">
            <v>82</v>
          </cell>
          <cell r="C981" t="str">
            <v>Rockingham County Public Schools</v>
          </cell>
          <cell r="D981">
            <v>391</v>
          </cell>
          <cell r="E981" t="str">
            <v>EAST ROCKINGHAM HIGH</v>
          </cell>
          <cell r="F981">
            <v>2537</v>
          </cell>
        </row>
        <row r="982">
          <cell r="A982" t="str">
            <v>0820400</v>
          </cell>
          <cell r="B982">
            <v>82</v>
          </cell>
          <cell r="C982" t="str">
            <v>Rockingham County Public Schools</v>
          </cell>
          <cell r="D982">
            <v>400</v>
          </cell>
          <cell r="E982" t="str">
            <v>ELKTON ELEM</v>
          </cell>
          <cell r="F982">
            <v>9323</v>
          </cell>
        </row>
        <row r="983">
          <cell r="A983" t="str">
            <v>0820500</v>
          </cell>
          <cell r="B983">
            <v>82</v>
          </cell>
          <cell r="C983" t="str">
            <v>Rockingham County Public Schools</v>
          </cell>
          <cell r="D983">
            <v>500</v>
          </cell>
          <cell r="E983" t="str">
            <v>LACEY SPRING ELEM</v>
          </cell>
          <cell r="F983">
            <v>5035</v>
          </cell>
        </row>
        <row r="984">
          <cell r="A984" t="str">
            <v>0820520</v>
          </cell>
          <cell r="B984">
            <v>82</v>
          </cell>
          <cell r="C984" t="str">
            <v>Rockingham County Public Schools</v>
          </cell>
          <cell r="D984">
            <v>520</v>
          </cell>
          <cell r="E984" t="str">
            <v>MOUNTAIN VIEW ELEM</v>
          </cell>
          <cell r="F984">
            <v>9494</v>
          </cell>
        </row>
        <row r="985">
          <cell r="A985" t="str">
            <v>0820600</v>
          </cell>
          <cell r="B985">
            <v>82</v>
          </cell>
          <cell r="C985" t="str">
            <v>Rockingham County Public Schools</v>
          </cell>
          <cell r="D985">
            <v>600</v>
          </cell>
          <cell r="E985" t="str">
            <v>MCGAHEYSVILLE ELEM</v>
          </cell>
          <cell r="F985">
            <v>5220</v>
          </cell>
        </row>
        <row r="986">
          <cell r="A986" t="str">
            <v>0820830</v>
          </cell>
          <cell r="B986">
            <v>82</v>
          </cell>
          <cell r="C986" t="str">
            <v>Rockingham County Public Schools</v>
          </cell>
          <cell r="D986">
            <v>830</v>
          </cell>
          <cell r="E986" t="str">
            <v>SOUTH RIVER ELEM</v>
          </cell>
          <cell r="F986">
            <v>5944</v>
          </cell>
        </row>
        <row r="987">
          <cell r="A987" t="str">
            <v>0820850</v>
          </cell>
          <cell r="B987">
            <v>82</v>
          </cell>
          <cell r="C987" t="str">
            <v>Rockingham County Public Schools</v>
          </cell>
          <cell r="D987">
            <v>850</v>
          </cell>
          <cell r="E987" t="str">
            <v>TURNER ASHBY HIGH</v>
          </cell>
          <cell r="F987">
            <v>4717</v>
          </cell>
        </row>
        <row r="988">
          <cell r="A988" t="str">
            <v>0820860</v>
          </cell>
          <cell r="B988">
            <v>82</v>
          </cell>
          <cell r="C988" t="str">
            <v>Rockingham County Public Schools</v>
          </cell>
          <cell r="D988">
            <v>860</v>
          </cell>
          <cell r="E988" t="str">
            <v>MONTEVIDEO MIDDLE</v>
          </cell>
          <cell r="F988">
            <v>2809</v>
          </cell>
        </row>
        <row r="989">
          <cell r="A989" t="str">
            <v>0820861</v>
          </cell>
          <cell r="B989">
            <v>82</v>
          </cell>
          <cell r="C989" t="str">
            <v>Rockingham County Public Schools</v>
          </cell>
          <cell r="D989">
            <v>861</v>
          </cell>
          <cell r="E989" t="str">
            <v>CUB RUN ELEM</v>
          </cell>
          <cell r="F989">
            <v>8095</v>
          </cell>
        </row>
        <row r="990">
          <cell r="A990" t="str">
            <v>0820870</v>
          </cell>
          <cell r="B990">
            <v>82</v>
          </cell>
          <cell r="C990" t="str">
            <v>Rockingham County Public Schools</v>
          </cell>
          <cell r="D990">
            <v>870</v>
          </cell>
          <cell r="E990" t="str">
            <v>BROADWAY HIGH</v>
          </cell>
          <cell r="F990">
            <v>5011</v>
          </cell>
        </row>
        <row r="991">
          <cell r="A991" t="str">
            <v>0820890</v>
          </cell>
          <cell r="B991">
            <v>82</v>
          </cell>
          <cell r="C991" t="str">
            <v>Rockingham County Public Schools</v>
          </cell>
          <cell r="D991">
            <v>890</v>
          </cell>
          <cell r="E991" t="str">
            <v>WILBUR S. PENCE MIDDLE</v>
          </cell>
          <cell r="F991">
            <v>8553</v>
          </cell>
        </row>
        <row r="992">
          <cell r="A992" t="str">
            <v>0820900</v>
          </cell>
          <cell r="B992">
            <v>82</v>
          </cell>
          <cell r="C992" t="str">
            <v>Rockingham County Public Schools</v>
          </cell>
          <cell r="D992">
            <v>900</v>
          </cell>
          <cell r="E992" t="str">
            <v>ELKTON MIDDLE</v>
          </cell>
          <cell r="F992">
            <v>6006</v>
          </cell>
        </row>
        <row r="993">
          <cell r="A993" t="str">
            <v>0820920</v>
          </cell>
          <cell r="B993">
            <v>82</v>
          </cell>
          <cell r="C993" t="str">
            <v>Rockingham County Public Schools</v>
          </cell>
          <cell r="D993">
            <v>920</v>
          </cell>
          <cell r="E993" t="str">
            <v>OTTOBINE ELEM</v>
          </cell>
          <cell r="F993">
            <v>2530</v>
          </cell>
        </row>
        <row r="994">
          <cell r="A994" t="str">
            <v>0820940</v>
          </cell>
          <cell r="B994">
            <v>82</v>
          </cell>
          <cell r="C994" t="str">
            <v>Rockingham County Public Schools</v>
          </cell>
          <cell r="D994">
            <v>940</v>
          </cell>
          <cell r="E994" t="str">
            <v>FULKS RUN ELEM</v>
          </cell>
          <cell r="F994">
            <v>3479</v>
          </cell>
        </row>
        <row r="995">
          <cell r="A995" t="str">
            <v>0820950</v>
          </cell>
          <cell r="B995">
            <v>82</v>
          </cell>
          <cell r="C995" t="str">
            <v>Rockingham County Public Schools</v>
          </cell>
          <cell r="D995">
            <v>950</v>
          </cell>
          <cell r="E995" t="str">
            <v>PLEASANT VALLEY ELEM</v>
          </cell>
          <cell r="F995">
            <v>6918</v>
          </cell>
        </row>
        <row r="996">
          <cell r="A996" t="str">
            <v>0820960</v>
          </cell>
          <cell r="B996">
            <v>82</v>
          </cell>
          <cell r="C996" t="str">
            <v>Rockingham County Public Schools</v>
          </cell>
          <cell r="D996">
            <v>960</v>
          </cell>
          <cell r="E996" t="str">
            <v>J. FRANK HILLYARD MIDDLE</v>
          </cell>
          <cell r="F996">
            <v>7423</v>
          </cell>
        </row>
        <row r="997">
          <cell r="A997" t="str">
            <v>0820970</v>
          </cell>
          <cell r="B997">
            <v>82</v>
          </cell>
          <cell r="C997" t="str">
            <v>Rockingham County Public Schools</v>
          </cell>
          <cell r="D997">
            <v>970</v>
          </cell>
          <cell r="E997" t="str">
            <v>JOHN W. WAYLAND ELEM</v>
          </cell>
          <cell r="F997">
            <v>8465</v>
          </cell>
        </row>
        <row r="998">
          <cell r="A998" t="str">
            <v>0821071</v>
          </cell>
          <cell r="B998">
            <v>82</v>
          </cell>
          <cell r="C998" t="str">
            <v>Rockingham County Public Schools</v>
          </cell>
          <cell r="D998">
            <v>1071</v>
          </cell>
          <cell r="E998" t="str">
            <v>JOHN C. MYERS ELEM</v>
          </cell>
          <cell r="F998">
            <v>7636</v>
          </cell>
        </row>
        <row r="999">
          <cell r="A999" t="str">
            <v>0821073</v>
          </cell>
          <cell r="B999">
            <v>82</v>
          </cell>
          <cell r="C999" t="str">
            <v>Rockingham County Public Schools</v>
          </cell>
          <cell r="D999">
            <v>1073</v>
          </cell>
          <cell r="E999" t="str">
            <v>PEAK VIEW ELEM</v>
          </cell>
          <cell r="F999">
            <v>5679</v>
          </cell>
        </row>
        <row r="1000">
          <cell r="A1000" t="str">
            <v>0830140</v>
          </cell>
          <cell r="B1000">
            <v>83</v>
          </cell>
          <cell r="C1000" t="str">
            <v>Russell County Public Schools</v>
          </cell>
          <cell r="D1000">
            <v>140</v>
          </cell>
          <cell r="E1000" t="str">
            <v>LEBANON HIGH</v>
          </cell>
          <cell r="F1000">
            <v>29556</v>
          </cell>
        </row>
        <row r="1001">
          <cell r="A1001" t="str">
            <v>0830390</v>
          </cell>
          <cell r="B1001">
            <v>83</v>
          </cell>
          <cell r="C1001" t="str">
            <v>Russell County Public Schools</v>
          </cell>
          <cell r="D1001">
            <v>390</v>
          </cell>
          <cell r="E1001" t="str">
            <v>LEBANON PRIMARY</v>
          </cell>
          <cell r="F1001">
            <v>5002</v>
          </cell>
        </row>
        <row r="1002">
          <cell r="A1002" t="str">
            <v>0830410</v>
          </cell>
          <cell r="B1002">
            <v>83</v>
          </cell>
          <cell r="C1002" t="str">
            <v>Russell County Public Schools</v>
          </cell>
          <cell r="D1002">
            <v>410</v>
          </cell>
          <cell r="E1002" t="str">
            <v>LEBANON ELEM</v>
          </cell>
          <cell r="F1002">
            <v>4737</v>
          </cell>
        </row>
        <row r="1003">
          <cell r="A1003" t="str">
            <v>0830540</v>
          </cell>
          <cell r="B1003">
            <v>83</v>
          </cell>
          <cell r="C1003" t="str">
            <v>Russell County Public Schools</v>
          </cell>
          <cell r="D1003">
            <v>540</v>
          </cell>
          <cell r="E1003" t="str">
            <v>HONAKER HIGH</v>
          </cell>
          <cell r="F1003">
            <v>25885</v>
          </cell>
        </row>
        <row r="1004">
          <cell r="A1004" t="str">
            <v>0830580</v>
          </cell>
          <cell r="B1004">
            <v>83</v>
          </cell>
          <cell r="C1004" t="str">
            <v>Russell County Public Schools</v>
          </cell>
          <cell r="D1004">
            <v>580</v>
          </cell>
          <cell r="E1004" t="str">
            <v>BELFAST ELEM</v>
          </cell>
          <cell r="F1004">
            <v>3268</v>
          </cell>
        </row>
        <row r="1005">
          <cell r="A1005" t="str">
            <v>0830710</v>
          </cell>
          <cell r="B1005">
            <v>83</v>
          </cell>
          <cell r="C1005" t="str">
            <v>Russell County Public Schools</v>
          </cell>
          <cell r="D1005">
            <v>710</v>
          </cell>
          <cell r="E1005" t="str">
            <v>SWORDS CREEK ELEM</v>
          </cell>
          <cell r="F1005">
            <v>2572</v>
          </cell>
        </row>
        <row r="1006">
          <cell r="A1006" t="str">
            <v>0830792</v>
          </cell>
          <cell r="B1006">
            <v>83</v>
          </cell>
          <cell r="C1006" t="str">
            <v>Russell County Public Schools</v>
          </cell>
          <cell r="D1006">
            <v>792</v>
          </cell>
          <cell r="E1006" t="str">
            <v>CASTLEWOOD ELEM</v>
          </cell>
          <cell r="F1006">
            <v>29639</v>
          </cell>
        </row>
        <row r="1007">
          <cell r="A1007" t="str">
            <v>0830820</v>
          </cell>
          <cell r="B1007">
            <v>83</v>
          </cell>
          <cell r="C1007" t="str">
            <v>Russell County Public Schools</v>
          </cell>
          <cell r="D1007">
            <v>820</v>
          </cell>
          <cell r="E1007" t="str">
            <v>COPPER CREEK ELEM</v>
          </cell>
          <cell r="F1007">
            <v>3230</v>
          </cell>
        </row>
        <row r="1008">
          <cell r="A1008" t="str">
            <v>0830890</v>
          </cell>
          <cell r="B1008">
            <v>83</v>
          </cell>
          <cell r="C1008" t="str">
            <v>Russell County Public Schools</v>
          </cell>
          <cell r="D1008">
            <v>890</v>
          </cell>
          <cell r="E1008" t="str">
            <v>HONAKER ELEM</v>
          </cell>
          <cell r="F1008">
            <v>8278</v>
          </cell>
        </row>
        <row r="1009">
          <cell r="A1009" t="str">
            <v>0830902</v>
          </cell>
          <cell r="B1009">
            <v>83</v>
          </cell>
          <cell r="C1009" t="str">
            <v>Russell County Public Schools</v>
          </cell>
          <cell r="D1009">
            <v>902</v>
          </cell>
          <cell r="E1009" t="str">
            <v>LEBANON MIDDLE</v>
          </cell>
          <cell r="F1009">
            <v>3182</v>
          </cell>
        </row>
        <row r="1010">
          <cell r="A1010" t="str">
            <v>0840020</v>
          </cell>
          <cell r="B1010">
            <v>84</v>
          </cell>
          <cell r="C1010" t="str">
            <v>Scott County Public Schools</v>
          </cell>
          <cell r="D1010">
            <v>20</v>
          </cell>
          <cell r="E1010" t="str">
            <v>RYE COVE INTERMEDIATE</v>
          </cell>
          <cell r="F1010">
            <v>3276</v>
          </cell>
        </row>
        <row r="1011">
          <cell r="A1011" t="str">
            <v>0840042</v>
          </cell>
          <cell r="B1011">
            <v>84</v>
          </cell>
          <cell r="C1011" t="str">
            <v>Scott County Public Schools</v>
          </cell>
          <cell r="D1011">
            <v>42</v>
          </cell>
          <cell r="E1011" t="str">
            <v>DUNGANNON INTERMEDIATE</v>
          </cell>
          <cell r="F1011">
            <v>2489</v>
          </cell>
        </row>
        <row r="1012">
          <cell r="A1012" t="str">
            <v>0840102</v>
          </cell>
          <cell r="B1012">
            <v>84</v>
          </cell>
          <cell r="C1012" t="str">
            <v>Scott County Public Schools</v>
          </cell>
          <cell r="D1012">
            <v>102</v>
          </cell>
          <cell r="E1012" t="str">
            <v>FORT BLACKMORE PRIMARY</v>
          </cell>
          <cell r="F1012">
            <v>2428</v>
          </cell>
        </row>
        <row r="1013">
          <cell r="A1013" t="str">
            <v>0840220</v>
          </cell>
          <cell r="B1013">
            <v>84</v>
          </cell>
          <cell r="C1013" t="str">
            <v>Scott County Public Schools</v>
          </cell>
          <cell r="D1013">
            <v>220</v>
          </cell>
          <cell r="E1013" t="str">
            <v>NICKELSVILLE ELEM</v>
          </cell>
          <cell r="F1013">
            <v>7116</v>
          </cell>
        </row>
        <row r="1014">
          <cell r="A1014" t="str">
            <v>0840260</v>
          </cell>
          <cell r="B1014">
            <v>84</v>
          </cell>
          <cell r="C1014" t="str">
            <v>Scott County Public Schools</v>
          </cell>
          <cell r="D1014">
            <v>260</v>
          </cell>
          <cell r="E1014" t="str">
            <v>RYE COVE HIGH</v>
          </cell>
          <cell r="F1014">
            <v>6255</v>
          </cell>
        </row>
        <row r="1015">
          <cell r="A1015" t="str">
            <v>0840641</v>
          </cell>
          <cell r="B1015">
            <v>84</v>
          </cell>
          <cell r="C1015" t="str">
            <v>Scott County Public Schools</v>
          </cell>
          <cell r="D1015">
            <v>641</v>
          </cell>
          <cell r="E1015" t="str">
            <v>SHOEMAKER ELEM</v>
          </cell>
          <cell r="F1015">
            <v>11380</v>
          </cell>
        </row>
        <row r="1016">
          <cell r="A1016" t="str">
            <v>0840670</v>
          </cell>
          <cell r="B1016">
            <v>84</v>
          </cell>
          <cell r="C1016" t="str">
            <v>Scott County Public Schools</v>
          </cell>
          <cell r="D1016">
            <v>670</v>
          </cell>
          <cell r="E1016" t="str">
            <v>HILTON ELEM</v>
          </cell>
          <cell r="F1016">
            <v>4121</v>
          </cell>
        </row>
        <row r="1017">
          <cell r="A1017" t="str">
            <v>0840740</v>
          </cell>
          <cell r="B1017">
            <v>84</v>
          </cell>
          <cell r="C1017" t="str">
            <v>Scott County Public Schools</v>
          </cell>
          <cell r="D1017">
            <v>740</v>
          </cell>
          <cell r="E1017" t="str">
            <v>WEBER CITY ELEM</v>
          </cell>
          <cell r="F1017">
            <v>9068</v>
          </cell>
        </row>
        <row r="1018">
          <cell r="A1018" t="str">
            <v>0840750</v>
          </cell>
          <cell r="B1018">
            <v>84</v>
          </cell>
          <cell r="C1018" t="str">
            <v>Scott County Public Schools</v>
          </cell>
          <cell r="D1018">
            <v>750</v>
          </cell>
          <cell r="E1018" t="str">
            <v>DUFFIELD-PATTONSVILLE PRIMARY</v>
          </cell>
          <cell r="F1018">
            <v>8263</v>
          </cell>
        </row>
        <row r="1019">
          <cell r="A1019" t="str">
            <v>0840770</v>
          </cell>
          <cell r="B1019">
            <v>84</v>
          </cell>
          <cell r="C1019" t="str">
            <v>Scott County Public Schools</v>
          </cell>
          <cell r="D1019">
            <v>770</v>
          </cell>
          <cell r="E1019" t="str">
            <v>GATE CITY HIGH</v>
          </cell>
          <cell r="F1019">
            <v>7653</v>
          </cell>
        </row>
        <row r="1020">
          <cell r="A1020" t="str">
            <v>0840771</v>
          </cell>
          <cell r="B1020">
            <v>84</v>
          </cell>
          <cell r="C1020" t="str">
            <v>Scott County Public Schools</v>
          </cell>
          <cell r="D1020">
            <v>771</v>
          </cell>
          <cell r="E1020" t="str">
            <v>GATE CITY MIDDLE</v>
          </cell>
          <cell r="F1020">
            <v>4838</v>
          </cell>
        </row>
        <row r="1021">
          <cell r="A1021" t="str">
            <v>0840780</v>
          </cell>
          <cell r="B1021">
            <v>84</v>
          </cell>
          <cell r="C1021" t="str">
            <v>Scott County Public Schools</v>
          </cell>
          <cell r="D1021">
            <v>780</v>
          </cell>
          <cell r="E1021" t="str">
            <v>TWIN SPRINGS HIGH</v>
          </cell>
          <cell r="F1021">
            <v>5794</v>
          </cell>
        </row>
        <row r="1022">
          <cell r="A1022" t="str">
            <v>0840790</v>
          </cell>
          <cell r="B1022">
            <v>84</v>
          </cell>
          <cell r="C1022" t="str">
            <v>Scott County Public Schools</v>
          </cell>
          <cell r="D1022">
            <v>790</v>
          </cell>
          <cell r="E1022" t="str">
            <v>YUMA ELEM</v>
          </cell>
          <cell r="F1022">
            <v>5551</v>
          </cell>
        </row>
        <row r="1023">
          <cell r="A1023" t="str">
            <v>0850020</v>
          </cell>
          <cell r="B1023">
            <v>85</v>
          </cell>
          <cell r="C1023" t="str">
            <v>Shenandoah County Public Schools</v>
          </cell>
          <cell r="D1023">
            <v>20</v>
          </cell>
          <cell r="E1023" t="str">
            <v>W.W. ROBINSON ELEM</v>
          </cell>
          <cell r="F1023">
            <v>1955</v>
          </cell>
        </row>
        <row r="1024">
          <cell r="A1024" t="str">
            <v>0850030</v>
          </cell>
          <cell r="B1024">
            <v>85</v>
          </cell>
          <cell r="C1024" t="str">
            <v>Shenandoah County Public Schools</v>
          </cell>
          <cell r="D1024">
            <v>30</v>
          </cell>
          <cell r="E1024" t="str">
            <v>PETER MUHLENBERG MIDDLE</v>
          </cell>
          <cell r="F1024">
            <v>7879</v>
          </cell>
        </row>
        <row r="1025">
          <cell r="A1025" t="str">
            <v>0850040</v>
          </cell>
          <cell r="B1025">
            <v>85</v>
          </cell>
          <cell r="C1025" t="str">
            <v>Shenandoah County Public Schools</v>
          </cell>
          <cell r="D1025">
            <v>40</v>
          </cell>
          <cell r="E1025" t="str">
            <v>NORTH FORK MIDDLE</v>
          </cell>
          <cell r="F1025">
            <v>8465</v>
          </cell>
        </row>
        <row r="1026">
          <cell r="A1026" t="str">
            <v>0850050</v>
          </cell>
          <cell r="B1026">
            <v>85</v>
          </cell>
          <cell r="C1026" t="str">
            <v>Shenandoah County Public Schools</v>
          </cell>
          <cell r="D1026">
            <v>50</v>
          </cell>
          <cell r="E1026" t="str">
            <v>SIGNAL KNOB MIDDLE</v>
          </cell>
          <cell r="F1026">
            <v>4714</v>
          </cell>
        </row>
        <row r="1027">
          <cell r="A1027" t="str">
            <v>0850810</v>
          </cell>
          <cell r="B1027">
            <v>85</v>
          </cell>
          <cell r="C1027" t="str">
            <v>Shenandoah County Public Schools</v>
          </cell>
          <cell r="D1027">
            <v>810</v>
          </cell>
          <cell r="E1027" t="str">
            <v>SANDY HOOK ELEM</v>
          </cell>
          <cell r="F1027">
            <v>2179</v>
          </cell>
        </row>
        <row r="1028">
          <cell r="A1028" t="str">
            <v>0850820</v>
          </cell>
          <cell r="B1028">
            <v>85</v>
          </cell>
          <cell r="C1028" t="str">
            <v>Shenandoah County Public Schools</v>
          </cell>
          <cell r="D1028">
            <v>820</v>
          </cell>
          <cell r="E1028" t="str">
            <v>ASHBY LEE ELEM</v>
          </cell>
          <cell r="F1028">
            <v>2720</v>
          </cell>
        </row>
        <row r="1029">
          <cell r="A1029" t="str">
            <v>08510000</v>
          </cell>
          <cell r="B1029">
            <v>85</v>
          </cell>
          <cell r="C1029" t="str">
            <v>Shenandoah County Public Schools</v>
          </cell>
          <cell r="D1029">
            <v>10000</v>
          </cell>
          <cell r="E1029" t="str">
            <v>Strasburg High School</v>
          </cell>
          <cell r="F1029">
            <v>43</v>
          </cell>
        </row>
        <row r="1030">
          <cell r="A1030" t="str">
            <v>08510001</v>
          </cell>
          <cell r="B1030">
            <v>85</v>
          </cell>
          <cell r="C1030" t="str">
            <v>Shenandoah County Public Schools</v>
          </cell>
          <cell r="D1030">
            <v>10001</v>
          </cell>
          <cell r="E1030" t="str">
            <v>Central High School</v>
          </cell>
          <cell r="F1030">
            <v>42</v>
          </cell>
        </row>
        <row r="1031">
          <cell r="A1031" t="str">
            <v>08510002</v>
          </cell>
          <cell r="B1031">
            <v>85</v>
          </cell>
          <cell r="C1031" t="str">
            <v>Shenandoah County Public Schools</v>
          </cell>
          <cell r="D1031">
            <v>10002</v>
          </cell>
          <cell r="E1031" t="str">
            <v>Stonewall Jackson High School</v>
          </cell>
          <cell r="F1031">
            <v>83</v>
          </cell>
        </row>
        <row r="1032">
          <cell r="A1032" t="str">
            <v>0860250</v>
          </cell>
          <cell r="B1032">
            <v>86</v>
          </cell>
          <cell r="C1032" t="str">
            <v>Smyth County Public Schools</v>
          </cell>
          <cell r="D1032">
            <v>250</v>
          </cell>
          <cell r="E1032" t="str">
            <v>NORTHWOOD HIGH</v>
          </cell>
          <cell r="F1032">
            <v>6382</v>
          </cell>
        </row>
        <row r="1033">
          <cell r="A1033" t="str">
            <v>0860290</v>
          </cell>
          <cell r="B1033">
            <v>86</v>
          </cell>
          <cell r="C1033" t="str">
            <v>Smyth County Public Schools</v>
          </cell>
          <cell r="D1033">
            <v>290</v>
          </cell>
          <cell r="E1033" t="str">
            <v>ATKINS ELEM</v>
          </cell>
          <cell r="F1033">
            <v>11077</v>
          </cell>
        </row>
        <row r="1034">
          <cell r="A1034" t="str">
            <v>0860460</v>
          </cell>
          <cell r="B1034">
            <v>86</v>
          </cell>
          <cell r="C1034" t="str">
            <v>Smyth County Public Schools</v>
          </cell>
          <cell r="D1034">
            <v>460</v>
          </cell>
          <cell r="E1034" t="str">
            <v>CHILHOWIE HIGH</v>
          </cell>
          <cell r="F1034">
            <v>6814</v>
          </cell>
        </row>
        <row r="1035">
          <cell r="A1035" t="str">
            <v>0860555</v>
          </cell>
          <cell r="B1035">
            <v>86</v>
          </cell>
          <cell r="C1035" t="str">
            <v>Smyth County Public Schools</v>
          </cell>
          <cell r="D1035">
            <v>555</v>
          </cell>
          <cell r="E1035" t="str">
            <v>SUGAR GROVE ELEM</v>
          </cell>
          <cell r="F1035">
            <v>4156</v>
          </cell>
        </row>
        <row r="1036">
          <cell r="A1036" t="str">
            <v>0860680</v>
          </cell>
          <cell r="B1036">
            <v>86</v>
          </cell>
          <cell r="C1036" t="str">
            <v>Smyth County Public Schools</v>
          </cell>
          <cell r="D1036">
            <v>680</v>
          </cell>
          <cell r="E1036" t="str">
            <v>MARION MIDDLE</v>
          </cell>
          <cell r="F1036">
            <v>4190</v>
          </cell>
        </row>
        <row r="1037">
          <cell r="A1037" t="str">
            <v>0860690</v>
          </cell>
          <cell r="B1037">
            <v>86</v>
          </cell>
          <cell r="C1037" t="str">
            <v>Smyth County Public Schools</v>
          </cell>
          <cell r="D1037">
            <v>690</v>
          </cell>
          <cell r="E1037" t="str">
            <v>OAK POINT ELEM</v>
          </cell>
          <cell r="F1037">
            <v>14214</v>
          </cell>
        </row>
        <row r="1038">
          <cell r="A1038" t="str">
            <v>0860700</v>
          </cell>
          <cell r="B1038">
            <v>86</v>
          </cell>
          <cell r="C1038" t="str">
            <v>Smyth County Public Schools</v>
          </cell>
          <cell r="D1038">
            <v>700</v>
          </cell>
          <cell r="E1038" t="str">
            <v>MARION SENIOR HIGH</v>
          </cell>
          <cell r="F1038">
            <v>8040</v>
          </cell>
        </row>
        <row r="1039">
          <cell r="A1039" t="str">
            <v>0860710</v>
          </cell>
          <cell r="B1039">
            <v>86</v>
          </cell>
          <cell r="C1039" t="str">
            <v>Smyth County Public Schools</v>
          </cell>
          <cell r="D1039">
            <v>710</v>
          </cell>
          <cell r="E1039" t="str">
            <v>MARION ELEM</v>
          </cell>
          <cell r="F1039">
            <v>13726</v>
          </cell>
        </row>
        <row r="1040">
          <cell r="A1040" t="str">
            <v>0860720</v>
          </cell>
          <cell r="B1040">
            <v>86</v>
          </cell>
          <cell r="C1040" t="str">
            <v>Smyth County Public Schools</v>
          </cell>
          <cell r="D1040">
            <v>720</v>
          </cell>
          <cell r="E1040" t="str">
            <v>RICH VALLEY ELEM</v>
          </cell>
          <cell r="F1040">
            <v>8152</v>
          </cell>
        </row>
        <row r="1041">
          <cell r="A1041" t="str">
            <v>0860730</v>
          </cell>
          <cell r="B1041">
            <v>86</v>
          </cell>
          <cell r="C1041" t="str">
            <v>Smyth County Public Schools</v>
          </cell>
          <cell r="D1041">
            <v>730</v>
          </cell>
          <cell r="E1041" t="str">
            <v>CHILHOWIE ELEM</v>
          </cell>
          <cell r="F1041">
            <v>15220</v>
          </cell>
        </row>
        <row r="1042">
          <cell r="A1042" t="str">
            <v>0860740</v>
          </cell>
          <cell r="B1042">
            <v>86</v>
          </cell>
          <cell r="C1042" t="str">
            <v>Smyth County Public Schools</v>
          </cell>
          <cell r="D1042">
            <v>740</v>
          </cell>
          <cell r="E1042" t="str">
            <v>SALTVILLE ELEM</v>
          </cell>
          <cell r="F1042">
            <v>8188</v>
          </cell>
        </row>
        <row r="1043">
          <cell r="A1043" t="str">
            <v>0870010</v>
          </cell>
          <cell r="B1043">
            <v>87</v>
          </cell>
          <cell r="C1043" t="str">
            <v>Southampton County Public Schools</v>
          </cell>
          <cell r="D1043">
            <v>10</v>
          </cell>
          <cell r="E1043" t="str">
            <v>NOTTOWAY ELEM</v>
          </cell>
          <cell r="F1043">
            <v>6740</v>
          </cell>
        </row>
        <row r="1044">
          <cell r="A1044" t="str">
            <v>0870020</v>
          </cell>
          <cell r="B1044">
            <v>87</v>
          </cell>
          <cell r="C1044" t="str">
            <v>Southampton County Public Schools</v>
          </cell>
          <cell r="D1044">
            <v>20</v>
          </cell>
          <cell r="E1044" t="str">
            <v>MEHERRIN ELEM</v>
          </cell>
          <cell r="F1044">
            <v>8101</v>
          </cell>
        </row>
        <row r="1045">
          <cell r="A1045" t="str">
            <v>0870690</v>
          </cell>
          <cell r="B1045">
            <v>87</v>
          </cell>
          <cell r="C1045" t="str">
            <v>Southampton County Public Schools</v>
          </cell>
          <cell r="D1045">
            <v>690</v>
          </cell>
          <cell r="E1045" t="str">
            <v>SOUTHAMPTON HIGH</v>
          </cell>
          <cell r="F1045">
            <v>6246</v>
          </cell>
        </row>
        <row r="1046">
          <cell r="A1046" t="str">
            <v>0870700</v>
          </cell>
          <cell r="B1046">
            <v>87</v>
          </cell>
          <cell r="C1046" t="str">
            <v>Southampton County Public Schools</v>
          </cell>
          <cell r="D1046">
            <v>700</v>
          </cell>
          <cell r="E1046" t="str">
            <v>SOUTHAMPTON MIDDLE</v>
          </cell>
          <cell r="F1046">
            <v>2405</v>
          </cell>
        </row>
        <row r="1047">
          <cell r="A1047" t="str">
            <v>0870710</v>
          </cell>
          <cell r="B1047">
            <v>87</v>
          </cell>
          <cell r="C1047" t="str">
            <v>Southampton County Public Schools</v>
          </cell>
          <cell r="D1047">
            <v>710</v>
          </cell>
          <cell r="E1047" t="str">
            <v>CAPRON ELEM</v>
          </cell>
          <cell r="F1047">
            <v>4857</v>
          </cell>
        </row>
        <row r="1048">
          <cell r="A1048" t="str">
            <v>0870780</v>
          </cell>
          <cell r="B1048">
            <v>87</v>
          </cell>
          <cell r="C1048" t="str">
            <v>Southampton County Public Schools</v>
          </cell>
          <cell r="D1048">
            <v>780</v>
          </cell>
          <cell r="E1048" t="str">
            <v>RIVERDALE ELEM</v>
          </cell>
          <cell r="F1048">
            <v>10238</v>
          </cell>
        </row>
        <row r="1049">
          <cell r="A1049" t="str">
            <v>0880010</v>
          </cell>
          <cell r="B1049">
            <v>88</v>
          </cell>
          <cell r="C1049" t="str">
            <v>Spotsylvania County Public Schools</v>
          </cell>
          <cell r="D1049">
            <v>10</v>
          </cell>
          <cell r="E1049" t="str">
            <v>BATTLEFIELD ELEM</v>
          </cell>
          <cell r="F1049">
            <v>694</v>
          </cell>
        </row>
        <row r="1050">
          <cell r="A1050" t="str">
            <v>0880020</v>
          </cell>
          <cell r="B1050">
            <v>88</v>
          </cell>
          <cell r="C1050" t="str">
            <v>Spotsylvania County Public Schools</v>
          </cell>
          <cell r="D1050">
            <v>20</v>
          </cell>
          <cell r="E1050" t="str">
            <v>COURTLAND HIGH</v>
          </cell>
          <cell r="F1050">
            <v>35836</v>
          </cell>
        </row>
        <row r="1051">
          <cell r="A1051" t="str">
            <v>0880022</v>
          </cell>
          <cell r="B1051">
            <v>88</v>
          </cell>
          <cell r="C1051" t="str">
            <v>Spotsylvania County Public Schools</v>
          </cell>
          <cell r="D1051">
            <v>22</v>
          </cell>
          <cell r="E1051" t="str">
            <v>COURTLAND ELEM</v>
          </cell>
          <cell r="F1051">
            <v>939</v>
          </cell>
        </row>
        <row r="1052">
          <cell r="A1052" t="str">
            <v>0880030</v>
          </cell>
          <cell r="B1052">
            <v>88</v>
          </cell>
          <cell r="C1052" t="str">
            <v>Spotsylvania County Public Schools</v>
          </cell>
          <cell r="D1052">
            <v>30</v>
          </cell>
          <cell r="E1052" t="str">
            <v>LEE HILL ELEM</v>
          </cell>
          <cell r="F1052">
            <v>13964</v>
          </cell>
        </row>
        <row r="1053">
          <cell r="A1053" t="str">
            <v>0880040</v>
          </cell>
          <cell r="B1053">
            <v>88</v>
          </cell>
          <cell r="C1053" t="str">
            <v>Spotsylvania County Public Schools</v>
          </cell>
          <cell r="D1053">
            <v>40</v>
          </cell>
          <cell r="E1053" t="str">
            <v>CHANCELLOR ELEM</v>
          </cell>
          <cell r="F1053">
            <v>515</v>
          </cell>
        </row>
        <row r="1054">
          <cell r="A1054" t="str">
            <v>0880050</v>
          </cell>
          <cell r="B1054">
            <v>88</v>
          </cell>
          <cell r="C1054" t="str">
            <v>Spotsylvania County Public Schools</v>
          </cell>
          <cell r="D1054">
            <v>50</v>
          </cell>
          <cell r="E1054" t="str">
            <v>BATTLEFIELD MIDDLE</v>
          </cell>
          <cell r="F1054">
            <v>29774</v>
          </cell>
        </row>
        <row r="1055">
          <cell r="A1055" t="str">
            <v>0880060</v>
          </cell>
          <cell r="B1055">
            <v>88</v>
          </cell>
          <cell r="C1055" t="str">
            <v>Spotsylvania County Public Schools</v>
          </cell>
          <cell r="D1055">
            <v>60</v>
          </cell>
          <cell r="E1055" t="str">
            <v>SALEM ELEM</v>
          </cell>
          <cell r="F1055">
            <v>8102</v>
          </cell>
        </row>
        <row r="1056">
          <cell r="A1056" t="str">
            <v>0880130</v>
          </cell>
          <cell r="B1056">
            <v>88</v>
          </cell>
          <cell r="C1056" t="str">
            <v>Spotsylvania County Public Schools</v>
          </cell>
          <cell r="D1056">
            <v>130</v>
          </cell>
          <cell r="E1056" t="str">
            <v>ROBERT E. LEE ELEM</v>
          </cell>
          <cell r="F1056">
            <v>910</v>
          </cell>
        </row>
        <row r="1057">
          <cell r="A1057" t="str">
            <v>0880220</v>
          </cell>
          <cell r="B1057">
            <v>88</v>
          </cell>
          <cell r="C1057" t="str">
            <v>Spotsylvania County Public Schools</v>
          </cell>
          <cell r="D1057">
            <v>220</v>
          </cell>
          <cell r="E1057" t="str">
            <v>POST OAK MIDDLE</v>
          </cell>
          <cell r="F1057">
            <v>14741</v>
          </cell>
        </row>
        <row r="1058">
          <cell r="A1058" t="str">
            <v>0880221</v>
          </cell>
          <cell r="B1058">
            <v>88</v>
          </cell>
          <cell r="C1058" t="str">
            <v>Spotsylvania County Public Schools</v>
          </cell>
          <cell r="D1058">
            <v>221</v>
          </cell>
          <cell r="E1058" t="str">
            <v>JOHN J. WRIGHT ED. AND CULTURAL CTR.</v>
          </cell>
          <cell r="F1058">
            <v>1072</v>
          </cell>
        </row>
        <row r="1059">
          <cell r="A1059" t="str">
            <v>0880330</v>
          </cell>
          <cell r="B1059">
            <v>88</v>
          </cell>
          <cell r="C1059" t="str">
            <v>Spotsylvania County Public Schools</v>
          </cell>
          <cell r="D1059">
            <v>330</v>
          </cell>
          <cell r="E1059" t="str">
            <v>SPOTSYLVANIA MIDDLE</v>
          </cell>
          <cell r="F1059">
            <v>12731</v>
          </cell>
        </row>
        <row r="1060">
          <cell r="A1060" t="str">
            <v>0880340</v>
          </cell>
          <cell r="B1060">
            <v>88</v>
          </cell>
          <cell r="C1060" t="str">
            <v>Spotsylvania County Public Schools</v>
          </cell>
          <cell r="D1060">
            <v>340</v>
          </cell>
          <cell r="E1060" t="str">
            <v>BERKELEY ELEM</v>
          </cell>
          <cell r="F1060">
            <v>5604</v>
          </cell>
        </row>
        <row r="1061">
          <cell r="A1061" t="str">
            <v>0880350</v>
          </cell>
          <cell r="B1061">
            <v>88</v>
          </cell>
          <cell r="C1061" t="str">
            <v>Spotsylvania County Public Schools</v>
          </cell>
          <cell r="D1061">
            <v>350</v>
          </cell>
          <cell r="E1061" t="str">
            <v>LIVINGSTON ELEM</v>
          </cell>
          <cell r="F1061">
            <v>5992</v>
          </cell>
        </row>
        <row r="1062">
          <cell r="A1062" t="str">
            <v>0880360</v>
          </cell>
          <cell r="B1062">
            <v>88</v>
          </cell>
          <cell r="C1062" t="str">
            <v>Spotsylvania County Public Schools</v>
          </cell>
          <cell r="D1062">
            <v>360</v>
          </cell>
          <cell r="E1062" t="str">
            <v>SPOTSWOOD ELEM</v>
          </cell>
          <cell r="F1062">
            <v>9564</v>
          </cell>
        </row>
        <row r="1063">
          <cell r="A1063" t="str">
            <v>0880370</v>
          </cell>
          <cell r="B1063">
            <v>88</v>
          </cell>
          <cell r="C1063" t="str">
            <v>Spotsylvania County Public Schools</v>
          </cell>
          <cell r="D1063">
            <v>370</v>
          </cell>
          <cell r="E1063" t="str">
            <v>SPOTSYLVANIA HIGH</v>
          </cell>
          <cell r="F1063">
            <v>2458</v>
          </cell>
        </row>
        <row r="1064">
          <cell r="A1064" t="str">
            <v>0880381</v>
          </cell>
          <cell r="B1064">
            <v>88</v>
          </cell>
          <cell r="C1064" t="str">
            <v>Spotsylvania County Public Schools</v>
          </cell>
          <cell r="D1064">
            <v>381</v>
          </cell>
          <cell r="E1064" t="str">
            <v>CHANCELLOR HIGH</v>
          </cell>
          <cell r="F1064">
            <v>33068</v>
          </cell>
        </row>
        <row r="1065">
          <cell r="A1065" t="str">
            <v>0880382</v>
          </cell>
          <cell r="B1065">
            <v>88</v>
          </cell>
          <cell r="C1065" t="str">
            <v>Spotsylvania County Public Schools</v>
          </cell>
          <cell r="D1065">
            <v>382</v>
          </cell>
          <cell r="E1065" t="str">
            <v>CHANCELLOR MIDDLE</v>
          </cell>
          <cell r="F1065">
            <v>375</v>
          </cell>
        </row>
        <row r="1066">
          <cell r="A1066" t="str">
            <v>0880390</v>
          </cell>
          <cell r="B1066">
            <v>88</v>
          </cell>
          <cell r="C1066" t="str">
            <v>Spotsylvania County Public Schools</v>
          </cell>
          <cell r="D1066">
            <v>390</v>
          </cell>
          <cell r="E1066" t="str">
            <v>SMITH STATION ELEM</v>
          </cell>
          <cell r="F1066">
            <v>26943</v>
          </cell>
        </row>
        <row r="1067">
          <cell r="A1067" t="str">
            <v>0880400</v>
          </cell>
          <cell r="B1067">
            <v>88</v>
          </cell>
          <cell r="C1067" t="str">
            <v>Spotsylvania County Public Schools</v>
          </cell>
          <cell r="D1067">
            <v>400</v>
          </cell>
          <cell r="E1067" t="str">
            <v>BROCK ROAD ELEM</v>
          </cell>
          <cell r="F1067">
            <v>11063</v>
          </cell>
        </row>
        <row r="1068">
          <cell r="A1068" t="str">
            <v>0880501</v>
          </cell>
          <cell r="B1068">
            <v>88</v>
          </cell>
          <cell r="C1068" t="str">
            <v>Spotsylvania County Public Schools</v>
          </cell>
          <cell r="D1068">
            <v>501</v>
          </cell>
          <cell r="E1068" t="str">
            <v>COURTHOUSE RD ELEM</v>
          </cell>
          <cell r="F1068">
            <v>1333</v>
          </cell>
        </row>
        <row r="1069">
          <cell r="A1069" t="str">
            <v>0880502</v>
          </cell>
          <cell r="B1069">
            <v>88</v>
          </cell>
          <cell r="C1069" t="str">
            <v>Spotsylvania County Public Schools</v>
          </cell>
          <cell r="D1069">
            <v>502</v>
          </cell>
          <cell r="E1069" t="str">
            <v>THORNBURG MIDDLE</v>
          </cell>
          <cell r="F1069">
            <v>2402</v>
          </cell>
        </row>
        <row r="1070">
          <cell r="A1070" t="str">
            <v>0880503</v>
          </cell>
          <cell r="B1070">
            <v>88</v>
          </cell>
          <cell r="C1070" t="str">
            <v>Spotsylvania County Public Schools</v>
          </cell>
          <cell r="D1070">
            <v>503</v>
          </cell>
          <cell r="E1070" t="str">
            <v>RIVERVIEW ELEM</v>
          </cell>
          <cell r="F1070">
            <v>7785</v>
          </cell>
        </row>
        <row r="1071">
          <cell r="A1071" t="str">
            <v>0880504</v>
          </cell>
          <cell r="B1071">
            <v>88</v>
          </cell>
          <cell r="C1071" t="str">
            <v>Spotsylvania County Public Schools</v>
          </cell>
          <cell r="D1071">
            <v>504</v>
          </cell>
          <cell r="E1071" t="str">
            <v>WILDERNESS ELEM</v>
          </cell>
          <cell r="F1071">
            <v>15680</v>
          </cell>
        </row>
        <row r="1072">
          <cell r="A1072" t="str">
            <v>0880505</v>
          </cell>
          <cell r="B1072">
            <v>88</v>
          </cell>
          <cell r="C1072" t="str">
            <v>Spotsylvania County Public Schools</v>
          </cell>
          <cell r="D1072">
            <v>505</v>
          </cell>
          <cell r="E1072" t="str">
            <v>NI RIVER MIDDLE</v>
          </cell>
          <cell r="F1072">
            <v>257</v>
          </cell>
        </row>
        <row r="1073">
          <cell r="A1073" t="str">
            <v>0880506</v>
          </cell>
          <cell r="B1073">
            <v>88</v>
          </cell>
          <cell r="C1073" t="str">
            <v>Spotsylvania County Public Schools</v>
          </cell>
          <cell r="D1073">
            <v>506</v>
          </cell>
          <cell r="E1073" t="str">
            <v>MASSAPONAX HIGH</v>
          </cell>
          <cell r="F1073">
            <v>16441</v>
          </cell>
        </row>
        <row r="1074">
          <cell r="A1074" t="str">
            <v>0880507</v>
          </cell>
          <cell r="B1074">
            <v>88</v>
          </cell>
          <cell r="C1074" t="str">
            <v>Spotsylvania County Public Schools</v>
          </cell>
          <cell r="D1074">
            <v>507</v>
          </cell>
          <cell r="E1074" t="str">
            <v>HARRISON ROAD ELEM</v>
          </cell>
          <cell r="F1074">
            <v>3945</v>
          </cell>
        </row>
        <row r="1075">
          <cell r="A1075" t="str">
            <v>0880508</v>
          </cell>
          <cell r="B1075">
            <v>88</v>
          </cell>
          <cell r="C1075" t="str">
            <v>Spotsylvania County Public Schools</v>
          </cell>
          <cell r="D1075">
            <v>508</v>
          </cell>
          <cell r="E1075" t="str">
            <v>PARKSIDE ELEM</v>
          </cell>
          <cell r="F1075">
            <v>22015</v>
          </cell>
        </row>
        <row r="1076">
          <cell r="A1076" t="str">
            <v>0880509</v>
          </cell>
          <cell r="B1076">
            <v>88</v>
          </cell>
          <cell r="C1076" t="str">
            <v>Spotsylvania County Public Schools</v>
          </cell>
          <cell r="D1076">
            <v>509</v>
          </cell>
          <cell r="E1076" t="str">
            <v>FREEDOM MIDDLE</v>
          </cell>
          <cell r="F1076">
            <v>381</v>
          </cell>
        </row>
        <row r="1077">
          <cell r="A1077" t="str">
            <v>0880510</v>
          </cell>
          <cell r="B1077">
            <v>88</v>
          </cell>
          <cell r="C1077" t="str">
            <v>Spotsylvania County Public Schools</v>
          </cell>
          <cell r="D1077">
            <v>510</v>
          </cell>
          <cell r="E1077" t="str">
            <v>RIVERBEND HIGH</v>
          </cell>
          <cell r="F1077">
            <v>23775</v>
          </cell>
        </row>
        <row r="1078">
          <cell r="A1078" t="str">
            <v>0880511</v>
          </cell>
          <cell r="B1078">
            <v>88</v>
          </cell>
          <cell r="C1078" t="str">
            <v>Spotsylvania County Public Schools</v>
          </cell>
          <cell r="D1078">
            <v>511</v>
          </cell>
          <cell r="E1078" t="str">
            <v>CEDAR FOREST ELEM</v>
          </cell>
          <cell r="F1078">
            <v>14432</v>
          </cell>
        </row>
        <row r="1079">
          <cell r="A1079" t="str">
            <v>0890010</v>
          </cell>
          <cell r="B1079">
            <v>89</v>
          </cell>
          <cell r="C1079" t="str">
            <v>Stafford County Public Schools</v>
          </cell>
          <cell r="D1079">
            <v>10</v>
          </cell>
          <cell r="E1079" t="str">
            <v>EDWARD E. DREW JR. MIDDLE</v>
          </cell>
          <cell r="F1079">
            <v>3044</v>
          </cell>
        </row>
        <row r="1080">
          <cell r="A1080" t="str">
            <v>0890020</v>
          </cell>
          <cell r="B1080">
            <v>89</v>
          </cell>
          <cell r="C1080" t="str">
            <v>Stafford County Public Schools</v>
          </cell>
          <cell r="D1080">
            <v>20</v>
          </cell>
          <cell r="E1080" t="str">
            <v>STAFFORD SR. HIGH</v>
          </cell>
          <cell r="F1080">
            <v>1652</v>
          </cell>
        </row>
        <row r="1081">
          <cell r="A1081" t="str">
            <v>0890030</v>
          </cell>
          <cell r="B1081">
            <v>89</v>
          </cell>
          <cell r="C1081" t="str">
            <v>Stafford County Public Schools</v>
          </cell>
          <cell r="D1081">
            <v>30</v>
          </cell>
          <cell r="E1081" t="str">
            <v>NORTH STAFFORD HIGH</v>
          </cell>
          <cell r="F1081">
            <v>11150</v>
          </cell>
        </row>
        <row r="1082">
          <cell r="A1082" t="str">
            <v>0890040</v>
          </cell>
          <cell r="B1082">
            <v>89</v>
          </cell>
          <cell r="C1082" t="str">
            <v>Stafford County Public Schools</v>
          </cell>
          <cell r="D1082">
            <v>40</v>
          </cell>
          <cell r="E1082" t="str">
            <v>ANDREW G. WRIGHT MIDDLE</v>
          </cell>
          <cell r="F1082">
            <v>4830</v>
          </cell>
        </row>
        <row r="1083">
          <cell r="A1083" t="str">
            <v>0890041</v>
          </cell>
          <cell r="B1083">
            <v>89</v>
          </cell>
          <cell r="C1083" t="str">
            <v>Stafford County Public Schools</v>
          </cell>
          <cell r="D1083">
            <v>41</v>
          </cell>
          <cell r="E1083" t="str">
            <v>GARRISONVILLE ELEM</v>
          </cell>
          <cell r="F1083">
            <v>5696</v>
          </cell>
        </row>
        <row r="1084">
          <cell r="A1084" t="str">
            <v>0890050</v>
          </cell>
          <cell r="B1084">
            <v>89</v>
          </cell>
          <cell r="C1084" t="str">
            <v>Stafford County Public Schools</v>
          </cell>
          <cell r="D1084">
            <v>50</v>
          </cell>
          <cell r="E1084" t="str">
            <v>WIDEWATER ELEM</v>
          </cell>
          <cell r="F1084">
            <v>11729</v>
          </cell>
        </row>
        <row r="1085">
          <cell r="A1085" t="str">
            <v>0890060</v>
          </cell>
          <cell r="B1085">
            <v>89</v>
          </cell>
          <cell r="C1085" t="str">
            <v>Stafford County Public Schools</v>
          </cell>
          <cell r="D1085">
            <v>60</v>
          </cell>
          <cell r="E1085" t="str">
            <v>ROCKHILL ELEM</v>
          </cell>
          <cell r="F1085">
            <v>5859</v>
          </cell>
        </row>
        <row r="1086">
          <cell r="A1086" t="str">
            <v>0890111</v>
          </cell>
          <cell r="B1086">
            <v>89</v>
          </cell>
          <cell r="C1086" t="str">
            <v>Stafford County Public Schools</v>
          </cell>
          <cell r="D1086">
            <v>111</v>
          </cell>
          <cell r="E1086" t="str">
            <v>STAFFORD ELEM</v>
          </cell>
          <cell r="F1086">
            <v>4079</v>
          </cell>
        </row>
        <row r="1087">
          <cell r="A1087" t="str">
            <v>0890112</v>
          </cell>
          <cell r="B1087">
            <v>89</v>
          </cell>
          <cell r="C1087" t="str">
            <v>Stafford County Public Schools</v>
          </cell>
          <cell r="D1087">
            <v>112</v>
          </cell>
          <cell r="E1087" t="str">
            <v>STAFFORD MIDDLE</v>
          </cell>
          <cell r="F1087">
            <v>303</v>
          </cell>
        </row>
        <row r="1088">
          <cell r="A1088" t="str">
            <v>0890162</v>
          </cell>
          <cell r="B1088">
            <v>89</v>
          </cell>
          <cell r="C1088" t="str">
            <v>Stafford County Public Schools</v>
          </cell>
          <cell r="D1088">
            <v>162</v>
          </cell>
          <cell r="E1088" t="str">
            <v>T. BENTON GAYLE MIDDLE</v>
          </cell>
          <cell r="F1088">
            <v>1996</v>
          </cell>
        </row>
        <row r="1089">
          <cell r="A1089" t="str">
            <v>0890230</v>
          </cell>
          <cell r="B1089">
            <v>89</v>
          </cell>
          <cell r="C1089" t="str">
            <v>Stafford County Public Schools</v>
          </cell>
          <cell r="D1089">
            <v>230</v>
          </cell>
          <cell r="E1089" t="str">
            <v>FERRY FARM ELEM</v>
          </cell>
          <cell r="F1089">
            <v>4334</v>
          </cell>
        </row>
        <row r="1090">
          <cell r="A1090" t="str">
            <v>0890250</v>
          </cell>
          <cell r="B1090">
            <v>89</v>
          </cell>
          <cell r="C1090" t="str">
            <v>Stafford County Public Schools</v>
          </cell>
          <cell r="D1090">
            <v>250</v>
          </cell>
          <cell r="E1090" t="str">
            <v>HARTWOOD ELEM</v>
          </cell>
          <cell r="F1090">
            <v>12367</v>
          </cell>
        </row>
        <row r="1091">
          <cell r="A1091" t="str">
            <v>0890260</v>
          </cell>
          <cell r="B1091">
            <v>89</v>
          </cell>
          <cell r="C1091" t="str">
            <v>Stafford County Public Schools</v>
          </cell>
          <cell r="D1091">
            <v>260</v>
          </cell>
          <cell r="E1091" t="str">
            <v>ANNE E. MONCURE ELEM</v>
          </cell>
          <cell r="F1091">
            <v>11357</v>
          </cell>
        </row>
        <row r="1092">
          <cell r="A1092" t="str">
            <v>0890270</v>
          </cell>
          <cell r="B1092">
            <v>89</v>
          </cell>
          <cell r="C1092" t="str">
            <v>Stafford County Public Schools</v>
          </cell>
          <cell r="D1092">
            <v>270</v>
          </cell>
          <cell r="E1092" t="str">
            <v>GRAFTON VILLAGE ELEM</v>
          </cell>
          <cell r="F1092">
            <v>4476</v>
          </cell>
        </row>
        <row r="1093">
          <cell r="A1093" t="str">
            <v>0890280</v>
          </cell>
          <cell r="B1093">
            <v>89</v>
          </cell>
          <cell r="C1093" t="str">
            <v>Stafford County Public Schools</v>
          </cell>
          <cell r="D1093">
            <v>280</v>
          </cell>
          <cell r="E1093" t="str">
            <v>FALMOUTH ELEM</v>
          </cell>
          <cell r="F1093">
            <v>20891</v>
          </cell>
        </row>
        <row r="1094">
          <cell r="A1094" t="str">
            <v>0890300</v>
          </cell>
          <cell r="B1094">
            <v>89</v>
          </cell>
          <cell r="C1094" t="str">
            <v>Stafford County Public Schools</v>
          </cell>
          <cell r="D1094">
            <v>300</v>
          </cell>
          <cell r="E1094" t="str">
            <v>PARK RIDGE ELEM</v>
          </cell>
          <cell r="F1094">
            <v>5073</v>
          </cell>
        </row>
        <row r="1095">
          <cell r="A1095" t="str">
            <v>0890320</v>
          </cell>
          <cell r="B1095">
            <v>89</v>
          </cell>
          <cell r="C1095" t="str">
            <v>Stafford County Public Schools</v>
          </cell>
          <cell r="D1095">
            <v>320</v>
          </cell>
          <cell r="E1095" t="str">
            <v>HAMPTON OAKS ELEM</v>
          </cell>
          <cell r="F1095">
            <v>11033</v>
          </cell>
        </row>
        <row r="1096">
          <cell r="A1096" t="str">
            <v>0890421</v>
          </cell>
          <cell r="B1096">
            <v>89</v>
          </cell>
          <cell r="C1096" t="str">
            <v>Stafford County Public Schools</v>
          </cell>
          <cell r="D1096">
            <v>421</v>
          </cell>
          <cell r="E1096" t="str">
            <v>BROOKE POINT HIGH</v>
          </cell>
          <cell r="F1096">
            <v>9975</v>
          </cell>
        </row>
        <row r="1097">
          <cell r="A1097" t="str">
            <v>0890422</v>
          </cell>
          <cell r="B1097">
            <v>89</v>
          </cell>
          <cell r="C1097" t="str">
            <v>Stafford County Public Schools</v>
          </cell>
          <cell r="D1097">
            <v>422</v>
          </cell>
          <cell r="E1097" t="str">
            <v>H.H. POOLE MIDDLE</v>
          </cell>
          <cell r="F1097">
            <v>301</v>
          </cell>
        </row>
        <row r="1098">
          <cell r="A1098" t="str">
            <v>0890423</v>
          </cell>
          <cell r="B1098">
            <v>89</v>
          </cell>
          <cell r="C1098" t="str">
            <v>Stafford County Public Schools</v>
          </cell>
          <cell r="D1098">
            <v>423</v>
          </cell>
          <cell r="E1098" t="str">
            <v>WINDING CREEK ELEM</v>
          </cell>
          <cell r="F1098">
            <v>3112</v>
          </cell>
        </row>
        <row r="1099">
          <cell r="A1099" t="str">
            <v>0890424</v>
          </cell>
          <cell r="B1099">
            <v>89</v>
          </cell>
          <cell r="C1099" t="str">
            <v>Stafford County Public Schools</v>
          </cell>
          <cell r="D1099">
            <v>424</v>
          </cell>
          <cell r="E1099" t="str">
            <v>COLONIAL FORGE HIGH</v>
          </cell>
          <cell r="F1099">
            <v>19220</v>
          </cell>
        </row>
        <row r="1100">
          <cell r="A1100" t="str">
            <v>0890425</v>
          </cell>
          <cell r="B1100">
            <v>89</v>
          </cell>
          <cell r="C1100" t="str">
            <v>Stafford County Public Schools</v>
          </cell>
          <cell r="D1100">
            <v>425</v>
          </cell>
          <cell r="E1100" t="str">
            <v>ROCKY RUN ELEM</v>
          </cell>
          <cell r="F1100">
            <v>19532</v>
          </cell>
        </row>
        <row r="1101">
          <cell r="A1101" t="str">
            <v>0890426</v>
          </cell>
          <cell r="B1101">
            <v>89</v>
          </cell>
          <cell r="C1101" t="str">
            <v>Stafford County Public Schools</v>
          </cell>
          <cell r="D1101">
            <v>426</v>
          </cell>
          <cell r="E1101" t="str">
            <v>RODNEY E. THOMPSON MIDDLE</v>
          </cell>
          <cell r="F1101">
            <v>66</v>
          </cell>
        </row>
        <row r="1102">
          <cell r="A1102" t="str">
            <v>0890427</v>
          </cell>
          <cell r="B1102">
            <v>89</v>
          </cell>
          <cell r="C1102" t="str">
            <v>Stafford County Public Schools</v>
          </cell>
          <cell r="D1102">
            <v>427</v>
          </cell>
          <cell r="E1102" t="str">
            <v>KATE WALLER BARRETT ELEM</v>
          </cell>
          <cell r="F1102">
            <v>23717</v>
          </cell>
        </row>
        <row r="1103">
          <cell r="A1103" t="str">
            <v>0890429</v>
          </cell>
          <cell r="B1103">
            <v>89</v>
          </cell>
          <cell r="C1103" t="str">
            <v>Stafford County Public Schools</v>
          </cell>
          <cell r="D1103">
            <v>429</v>
          </cell>
          <cell r="E1103" t="str">
            <v>MARGARET BRENT ELEM</v>
          </cell>
          <cell r="F1103">
            <v>2661</v>
          </cell>
        </row>
        <row r="1104">
          <cell r="A1104" t="str">
            <v>0890430</v>
          </cell>
          <cell r="B1104">
            <v>89</v>
          </cell>
          <cell r="C1104" t="str">
            <v>Stafford County Public Schools</v>
          </cell>
          <cell r="D1104">
            <v>430</v>
          </cell>
          <cell r="E1104" t="str">
            <v>MOUNTAIN VIEW HIGH</v>
          </cell>
          <cell r="F1104">
            <v>10775</v>
          </cell>
        </row>
        <row r="1105">
          <cell r="A1105" t="str">
            <v>0890431</v>
          </cell>
          <cell r="B1105">
            <v>89</v>
          </cell>
          <cell r="C1105" t="str">
            <v>Stafford County Public Schools</v>
          </cell>
          <cell r="D1105">
            <v>431</v>
          </cell>
          <cell r="E1105" t="str">
            <v>CONWAY ELEM</v>
          </cell>
          <cell r="F1105">
            <v>16618</v>
          </cell>
        </row>
        <row r="1106">
          <cell r="A1106" t="str">
            <v>0890432</v>
          </cell>
          <cell r="B1106">
            <v>89</v>
          </cell>
          <cell r="C1106" t="str">
            <v>Stafford County Public Schools</v>
          </cell>
          <cell r="D1106">
            <v>432</v>
          </cell>
          <cell r="E1106" t="str">
            <v>DONALD B. DIXON-LYLE R. SMITH MIDDLE</v>
          </cell>
          <cell r="F1106">
            <v>10758</v>
          </cell>
        </row>
        <row r="1107">
          <cell r="A1107" t="str">
            <v>0890433</v>
          </cell>
          <cell r="B1107">
            <v>89</v>
          </cell>
          <cell r="C1107" t="str">
            <v>Stafford County Public Schools</v>
          </cell>
          <cell r="D1107">
            <v>433</v>
          </cell>
          <cell r="E1107" t="str">
            <v>ANTHONY BURNS ELEM</v>
          </cell>
          <cell r="F1107">
            <v>14503</v>
          </cell>
        </row>
        <row r="1108">
          <cell r="A1108" t="str">
            <v>0890440</v>
          </cell>
          <cell r="B1108">
            <v>89</v>
          </cell>
          <cell r="C1108" t="str">
            <v>Stafford County Public Schools</v>
          </cell>
          <cell r="D1108">
            <v>440</v>
          </cell>
          <cell r="E1108" t="str">
            <v>SHIRLEY C. HEIM MIDDLE</v>
          </cell>
          <cell r="F1108">
            <v>10859</v>
          </cell>
        </row>
        <row r="1109">
          <cell r="A1109" t="str">
            <v>0890920</v>
          </cell>
          <cell r="B1109">
            <v>89</v>
          </cell>
          <cell r="C1109" t="str">
            <v>Stafford County Public Schools</v>
          </cell>
          <cell r="D1109">
            <v>920</v>
          </cell>
          <cell r="E1109" t="str">
            <v>RISING STAR EARLY CHILDHOOD EDUCATION CENTER AT MELCHERS</v>
          </cell>
          <cell r="F1109">
            <v>5217</v>
          </cell>
        </row>
        <row r="1110">
          <cell r="A1110" t="str">
            <v>0890992</v>
          </cell>
          <cell r="B1110">
            <v>89</v>
          </cell>
          <cell r="C1110" t="str">
            <v>Stafford County Public Schools</v>
          </cell>
          <cell r="D1110">
            <v>992</v>
          </cell>
          <cell r="E1110" t="str">
            <v>NORTH STAR EARLY CHILDHOOD EDUCATION CENTER</v>
          </cell>
          <cell r="F1110">
            <v>5675</v>
          </cell>
        </row>
        <row r="1111">
          <cell r="A1111" t="str">
            <v>0900030</v>
          </cell>
          <cell r="B1111">
            <v>90</v>
          </cell>
          <cell r="C1111" t="str">
            <v>Surry County Public Schools</v>
          </cell>
          <cell r="D1111">
            <v>30</v>
          </cell>
          <cell r="E1111" t="str">
            <v>LUTHER P. JACKSON MIDDLE</v>
          </cell>
          <cell r="F1111">
            <v>10507</v>
          </cell>
        </row>
        <row r="1112">
          <cell r="A1112" t="str">
            <v>0910020</v>
          </cell>
          <cell r="B1112">
            <v>91</v>
          </cell>
          <cell r="C1112" t="str">
            <v>Sussex County Public Schools</v>
          </cell>
          <cell r="D1112">
            <v>20</v>
          </cell>
          <cell r="E1112" t="str">
            <v>SUSSEX CENTRAL MIDDLE</v>
          </cell>
          <cell r="F1112">
            <v>9127</v>
          </cell>
        </row>
        <row r="1113">
          <cell r="A1113" t="str">
            <v>0910340</v>
          </cell>
          <cell r="B1113">
            <v>91</v>
          </cell>
          <cell r="C1113" t="str">
            <v>Sussex County Public Schools</v>
          </cell>
          <cell r="D1113">
            <v>340</v>
          </cell>
          <cell r="E1113" t="str">
            <v>SUSSEX CENTRAL HIGH</v>
          </cell>
          <cell r="F1113">
            <v>12132</v>
          </cell>
        </row>
        <row r="1114">
          <cell r="A1114" t="str">
            <v>0910483</v>
          </cell>
          <cell r="B1114">
            <v>91</v>
          </cell>
          <cell r="C1114" t="str">
            <v>Sussex County Public Schools</v>
          </cell>
          <cell r="D1114">
            <v>483</v>
          </cell>
          <cell r="E1114" t="str">
            <v>SUSSEX CENTRAL ELEM</v>
          </cell>
          <cell r="F1114">
            <v>15243</v>
          </cell>
        </row>
        <row r="1115">
          <cell r="A1115" t="str">
            <v>0920010</v>
          </cell>
          <cell r="B1115">
            <v>92</v>
          </cell>
          <cell r="C1115" t="str">
            <v>Tazewell County Public Schools</v>
          </cell>
          <cell r="D1115">
            <v>10</v>
          </cell>
          <cell r="E1115" t="str">
            <v>GRAHAM MIDDLE</v>
          </cell>
          <cell r="F1115">
            <v>2572</v>
          </cell>
        </row>
        <row r="1116">
          <cell r="A1116" t="str">
            <v>0920100</v>
          </cell>
          <cell r="B1116">
            <v>92</v>
          </cell>
          <cell r="C1116" t="str">
            <v>Tazewell County Public Schools</v>
          </cell>
          <cell r="D1116">
            <v>100</v>
          </cell>
          <cell r="E1116" t="str">
            <v>TAZEWELL MIDDLE</v>
          </cell>
          <cell r="F1116">
            <v>9001</v>
          </cell>
        </row>
        <row r="1117">
          <cell r="A1117" t="str">
            <v>0920450</v>
          </cell>
          <cell r="B1117">
            <v>92</v>
          </cell>
          <cell r="C1117" t="str">
            <v>Tazewell County Public Schools</v>
          </cell>
          <cell r="D1117">
            <v>450</v>
          </cell>
          <cell r="E1117" t="str">
            <v>TAZEWELL INTERMEDIATE</v>
          </cell>
          <cell r="F1117">
            <v>7507</v>
          </cell>
        </row>
        <row r="1118">
          <cell r="A1118" t="str">
            <v>0920750</v>
          </cell>
          <cell r="B1118">
            <v>92</v>
          </cell>
          <cell r="C1118" t="str">
            <v>Tazewell County Public Schools</v>
          </cell>
          <cell r="D1118">
            <v>750</v>
          </cell>
          <cell r="E1118" t="str">
            <v>DUDLEY PRIMARY</v>
          </cell>
          <cell r="F1118">
            <v>6801</v>
          </cell>
        </row>
        <row r="1119">
          <cell r="A1119" t="str">
            <v>0920821</v>
          </cell>
          <cell r="B1119">
            <v>92</v>
          </cell>
          <cell r="C1119" t="str">
            <v>Tazewell County Public Schools</v>
          </cell>
          <cell r="D1119">
            <v>821</v>
          </cell>
          <cell r="E1119" t="str">
            <v>RICHLANDS HIGH</v>
          </cell>
          <cell r="F1119">
            <v>3634</v>
          </cell>
        </row>
        <row r="1120">
          <cell r="A1120" t="str">
            <v>0920822</v>
          </cell>
          <cell r="B1120">
            <v>92</v>
          </cell>
          <cell r="C1120" t="str">
            <v>Tazewell County Public Schools</v>
          </cell>
          <cell r="D1120">
            <v>822</v>
          </cell>
          <cell r="E1120" t="str">
            <v>RICHLANDS ELEM</v>
          </cell>
          <cell r="F1120">
            <v>9489</v>
          </cell>
        </row>
        <row r="1121">
          <cell r="A1121" t="str">
            <v>0920823</v>
          </cell>
          <cell r="B1121">
            <v>92</v>
          </cell>
          <cell r="C1121" t="str">
            <v>Tazewell County Public Schools</v>
          </cell>
          <cell r="D1121">
            <v>823</v>
          </cell>
          <cell r="E1121" t="str">
            <v>RICHLANDS MIDDLE</v>
          </cell>
          <cell r="F1121">
            <v>8387</v>
          </cell>
        </row>
        <row r="1122">
          <cell r="A1122" t="str">
            <v>0920830</v>
          </cell>
          <cell r="B1122">
            <v>92</v>
          </cell>
          <cell r="C1122" t="str">
            <v>Tazewell County Public Schools</v>
          </cell>
          <cell r="D1122">
            <v>830</v>
          </cell>
          <cell r="E1122" t="str">
            <v>CEDAR BLUFF ELEM</v>
          </cell>
          <cell r="F1122">
            <v>11281</v>
          </cell>
        </row>
        <row r="1123">
          <cell r="A1123" t="str">
            <v>0920890</v>
          </cell>
          <cell r="B1123">
            <v>92</v>
          </cell>
          <cell r="C1123" t="str">
            <v>Tazewell County Public Schools</v>
          </cell>
          <cell r="D1123">
            <v>890</v>
          </cell>
          <cell r="E1123" t="str">
            <v>TAZEWELL HIGH</v>
          </cell>
          <cell r="F1123">
            <v>2839</v>
          </cell>
        </row>
        <row r="1124">
          <cell r="A1124" t="str">
            <v>0920940</v>
          </cell>
          <cell r="B1124">
            <v>92</v>
          </cell>
          <cell r="C1124" t="str">
            <v>Tazewell County Public Schools</v>
          </cell>
          <cell r="D1124">
            <v>940</v>
          </cell>
          <cell r="E1124" t="str">
            <v>GRAHAM HIGH</v>
          </cell>
          <cell r="F1124">
            <v>2503</v>
          </cell>
        </row>
        <row r="1125">
          <cell r="A1125" t="str">
            <v>0920960</v>
          </cell>
          <cell r="B1125">
            <v>92</v>
          </cell>
          <cell r="C1125" t="str">
            <v>Tazewell County Public Schools</v>
          </cell>
          <cell r="D1125">
            <v>960</v>
          </cell>
          <cell r="E1125" t="str">
            <v>GRAHAM INTERMEDIATE</v>
          </cell>
          <cell r="F1125">
            <v>2821</v>
          </cell>
        </row>
        <row r="1126">
          <cell r="A1126" t="str">
            <v>0921020</v>
          </cell>
          <cell r="B1126">
            <v>92</v>
          </cell>
          <cell r="C1126" t="str">
            <v>Tazewell County Public Schools</v>
          </cell>
          <cell r="D1126">
            <v>1020</v>
          </cell>
          <cell r="E1126" t="str">
            <v>ABBS VALLEY-BOISSEVAIN ELEM</v>
          </cell>
          <cell r="F1126">
            <v>3819</v>
          </cell>
        </row>
        <row r="1127">
          <cell r="A1127" t="str">
            <v>0921030</v>
          </cell>
          <cell r="B1127">
            <v>92</v>
          </cell>
          <cell r="C1127" t="str">
            <v>Tazewell County Public Schools</v>
          </cell>
          <cell r="D1127">
            <v>1030</v>
          </cell>
          <cell r="E1127" t="str">
            <v>TAZEWELL PRIMARY</v>
          </cell>
          <cell r="F1127">
            <v>9289</v>
          </cell>
        </row>
        <row r="1128">
          <cell r="A1128" t="str">
            <v>0930020</v>
          </cell>
          <cell r="B1128">
            <v>93</v>
          </cell>
          <cell r="C1128" t="str">
            <v>Warren County Public Schools</v>
          </cell>
          <cell r="D1128">
            <v>20</v>
          </cell>
          <cell r="E1128" t="str">
            <v>LESLIE FOX KEYSER ELEM</v>
          </cell>
          <cell r="F1128">
            <v>8489</v>
          </cell>
        </row>
        <row r="1129">
          <cell r="A1129" t="str">
            <v>0930090</v>
          </cell>
          <cell r="B1129">
            <v>93</v>
          </cell>
          <cell r="C1129" t="str">
            <v>Warren County Public Schools</v>
          </cell>
          <cell r="D1129">
            <v>90</v>
          </cell>
          <cell r="E1129" t="str">
            <v>A.S. RHODES ELEM</v>
          </cell>
          <cell r="F1129">
            <v>4648</v>
          </cell>
        </row>
        <row r="1130">
          <cell r="A1130" t="str">
            <v>0930140</v>
          </cell>
          <cell r="B1130">
            <v>93</v>
          </cell>
          <cell r="C1130" t="str">
            <v>Warren County Public Schools</v>
          </cell>
          <cell r="D1130">
            <v>140</v>
          </cell>
          <cell r="E1130" t="str">
            <v>E. WILSON MORRISON ELEM</v>
          </cell>
          <cell r="F1130">
            <v>19242</v>
          </cell>
        </row>
        <row r="1131">
          <cell r="A1131" t="str">
            <v>0930230</v>
          </cell>
          <cell r="B1131">
            <v>93</v>
          </cell>
          <cell r="C1131" t="str">
            <v>Warren County Public Schools</v>
          </cell>
          <cell r="D1131">
            <v>230</v>
          </cell>
          <cell r="E1131" t="str">
            <v>WARREN COUNTY HIGH</v>
          </cell>
          <cell r="F1131">
            <v>15162</v>
          </cell>
        </row>
        <row r="1132">
          <cell r="A1132" t="str">
            <v>0930240</v>
          </cell>
          <cell r="B1132">
            <v>93</v>
          </cell>
          <cell r="C1132" t="str">
            <v>Warren County Public Schools</v>
          </cell>
          <cell r="D1132">
            <v>240</v>
          </cell>
          <cell r="E1132" t="str">
            <v>RESSIE JEFFRIES ELEM</v>
          </cell>
          <cell r="F1132">
            <v>11675</v>
          </cell>
        </row>
        <row r="1133">
          <cell r="A1133" t="str">
            <v>0930250</v>
          </cell>
          <cell r="B1133">
            <v>93</v>
          </cell>
          <cell r="C1133" t="str">
            <v>Warren County Public Schools</v>
          </cell>
          <cell r="D1133">
            <v>250</v>
          </cell>
          <cell r="E1133" t="str">
            <v>SKYLINE HIGH</v>
          </cell>
          <cell r="F1133">
            <v>14924</v>
          </cell>
        </row>
        <row r="1134">
          <cell r="A1134" t="str">
            <v>0930260</v>
          </cell>
          <cell r="B1134">
            <v>93</v>
          </cell>
          <cell r="C1134" t="str">
            <v>Warren County Public Schools</v>
          </cell>
          <cell r="D1134">
            <v>260</v>
          </cell>
          <cell r="E1134" t="str">
            <v>SKYLINE MIDDLE SCHOOL</v>
          </cell>
          <cell r="F1134">
            <v>6380</v>
          </cell>
        </row>
        <row r="1135">
          <cell r="A1135" t="str">
            <v>0930280</v>
          </cell>
          <cell r="B1135">
            <v>93</v>
          </cell>
          <cell r="C1135" t="str">
            <v>Warren County Public Schools</v>
          </cell>
          <cell r="D1135">
            <v>280</v>
          </cell>
          <cell r="E1135" t="str">
            <v>WARREN COUNTY MIDDLE SCHOOL</v>
          </cell>
          <cell r="F1135">
            <v>14719</v>
          </cell>
        </row>
        <row r="1136">
          <cell r="A1136" t="str">
            <v>0930371</v>
          </cell>
          <cell r="B1136">
            <v>93</v>
          </cell>
          <cell r="C1136" t="str">
            <v>Warren County Public Schools</v>
          </cell>
          <cell r="D1136">
            <v>371</v>
          </cell>
          <cell r="E1136" t="str">
            <v>HILDA J. BARBOUR ELEM</v>
          </cell>
          <cell r="F1136">
            <v>8812</v>
          </cell>
        </row>
        <row r="1137">
          <cell r="A1137" t="str">
            <v>09310001</v>
          </cell>
          <cell r="B1137">
            <v>93</v>
          </cell>
          <cell r="C1137" t="str">
            <v>Warren County Public Schools</v>
          </cell>
          <cell r="D1137">
            <v>10001</v>
          </cell>
          <cell r="E1137" t="str">
            <v>Royal Arms Apartments</v>
          </cell>
          <cell r="F1137">
            <v>201</v>
          </cell>
        </row>
        <row r="1138">
          <cell r="A1138" t="str">
            <v>09310002</v>
          </cell>
          <cell r="B1138">
            <v>93</v>
          </cell>
          <cell r="C1138" t="str">
            <v>Warren County Public Schools</v>
          </cell>
          <cell r="D1138">
            <v>10002</v>
          </cell>
          <cell r="E1138" t="str">
            <v>Royal Hill Apartments</v>
          </cell>
          <cell r="F1138">
            <v>601</v>
          </cell>
        </row>
        <row r="1139">
          <cell r="A1139" t="str">
            <v>09310004</v>
          </cell>
          <cell r="B1139">
            <v>93</v>
          </cell>
          <cell r="C1139" t="str">
            <v>Warren County Public Schools</v>
          </cell>
          <cell r="D1139">
            <v>10004</v>
          </cell>
          <cell r="E1139" t="str">
            <v>Skyline Vista Apartments</v>
          </cell>
          <cell r="F1139">
            <v>123</v>
          </cell>
        </row>
        <row r="1140">
          <cell r="A1140" t="str">
            <v>09310005</v>
          </cell>
          <cell r="B1140">
            <v>93</v>
          </cell>
          <cell r="C1140" t="str">
            <v>Warren County Public Schools</v>
          </cell>
          <cell r="D1140">
            <v>10005</v>
          </cell>
          <cell r="E1140" t="str">
            <v>Brinklow Trailer Court</v>
          </cell>
          <cell r="F1140">
            <v>612</v>
          </cell>
        </row>
        <row r="1141">
          <cell r="A1141" t="str">
            <v>09310006</v>
          </cell>
          <cell r="B1141">
            <v>93</v>
          </cell>
          <cell r="C1141" t="str">
            <v>Warren County Public Schools</v>
          </cell>
          <cell r="D1141">
            <v>10006</v>
          </cell>
          <cell r="E1141" t="str">
            <v>Front Royal Church of the Nazarene</v>
          </cell>
          <cell r="F1141">
            <v>932</v>
          </cell>
        </row>
        <row r="1142">
          <cell r="A1142" t="str">
            <v>09310011</v>
          </cell>
          <cell r="B1142">
            <v>93</v>
          </cell>
          <cell r="C1142" t="str">
            <v>Warren County Public Schools</v>
          </cell>
          <cell r="D1142">
            <v>10011</v>
          </cell>
          <cell r="E1142" t="str">
            <v>Skyline Soccerplex</v>
          </cell>
          <cell r="F1142">
            <v>309</v>
          </cell>
        </row>
        <row r="1143">
          <cell r="A1143" t="str">
            <v>0940020</v>
          </cell>
          <cell r="B1143">
            <v>94</v>
          </cell>
          <cell r="C1143" t="str">
            <v>Washington County Public Schools</v>
          </cell>
          <cell r="D1143">
            <v>20</v>
          </cell>
          <cell r="E1143" t="str">
            <v>MEADOWVIEW ELEM</v>
          </cell>
          <cell r="F1143">
            <v>7110</v>
          </cell>
        </row>
        <row r="1144">
          <cell r="A1144" t="str">
            <v>0940040</v>
          </cell>
          <cell r="B1144">
            <v>94</v>
          </cell>
          <cell r="C1144" t="str">
            <v>Washington County Public Schools</v>
          </cell>
          <cell r="D1144">
            <v>40</v>
          </cell>
          <cell r="E1144" t="str">
            <v>DAMASCUS MIDDLE</v>
          </cell>
          <cell r="F1144">
            <v>2147</v>
          </cell>
        </row>
        <row r="1145">
          <cell r="A1145" t="str">
            <v>0940050</v>
          </cell>
          <cell r="B1145">
            <v>94</v>
          </cell>
          <cell r="C1145" t="str">
            <v>Washington County Public Schools</v>
          </cell>
          <cell r="D1145">
            <v>50</v>
          </cell>
          <cell r="E1145" t="str">
            <v>RHEA VALLEY ELEM</v>
          </cell>
          <cell r="F1145">
            <v>5508</v>
          </cell>
        </row>
        <row r="1146">
          <cell r="A1146" t="str">
            <v>0940070</v>
          </cell>
          <cell r="B1146">
            <v>94</v>
          </cell>
          <cell r="C1146" t="str">
            <v>Washington County Public Schools</v>
          </cell>
          <cell r="D1146">
            <v>70</v>
          </cell>
          <cell r="E1146" t="str">
            <v>WATAUGA ELEM</v>
          </cell>
          <cell r="F1146">
            <v>8980</v>
          </cell>
        </row>
        <row r="1147">
          <cell r="A1147" t="str">
            <v>0940260</v>
          </cell>
          <cell r="B1147">
            <v>94</v>
          </cell>
          <cell r="C1147" t="str">
            <v>Washington County Public Schools</v>
          </cell>
          <cell r="D1147">
            <v>260</v>
          </cell>
          <cell r="E1147" t="str">
            <v>GREENDALE ELEM</v>
          </cell>
          <cell r="F1147">
            <v>5249</v>
          </cell>
        </row>
        <row r="1148">
          <cell r="A1148" t="str">
            <v>0940620</v>
          </cell>
          <cell r="B1148">
            <v>94</v>
          </cell>
          <cell r="C1148" t="str">
            <v>Washington County Public Schools</v>
          </cell>
          <cell r="D1148">
            <v>620</v>
          </cell>
          <cell r="E1148" t="str">
            <v>WALLACE MIDDLE</v>
          </cell>
          <cell r="F1148">
            <v>4819</v>
          </cell>
        </row>
        <row r="1149">
          <cell r="A1149" t="str">
            <v>0941020</v>
          </cell>
          <cell r="B1149">
            <v>94</v>
          </cell>
          <cell r="C1149" t="str">
            <v>Washington County Public Schools</v>
          </cell>
          <cell r="D1149">
            <v>1020</v>
          </cell>
          <cell r="E1149" t="str">
            <v>VALLEY INSTITUTE ELEM</v>
          </cell>
          <cell r="F1149">
            <v>5421</v>
          </cell>
        </row>
        <row r="1150">
          <cell r="A1150" t="str">
            <v>0941030</v>
          </cell>
          <cell r="B1150">
            <v>94</v>
          </cell>
          <cell r="C1150" t="str">
            <v>Washington County Public Schools</v>
          </cell>
          <cell r="D1150">
            <v>1030</v>
          </cell>
          <cell r="E1150" t="str">
            <v>ABINGDON HIGH</v>
          </cell>
          <cell r="F1150">
            <v>4666</v>
          </cell>
        </row>
        <row r="1151">
          <cell r="A1151" t="str">
            <v>0941040</v>
          </cell>
          <cell r="B1151">
            <v>94</v>
          </cell>
          <cell r="C1151" t="str">
            <v>Washington County Public Schools</v>
          </cell>
          <cell r="D1151">
            <v>1040</v>
          </cell>
          <cell r="E1151" t="str">
            <v>JOHN S. BATTLE HIGH</v>
          </cell>
          <cell r="F1151">
            <v>3160</v>
          </cell>
        </row>
        <row r="1152">
          <cell r="A1152" t="str">
            <v>0941050</v>
          </cell>
          <cell r="B1152">
            <v>94</v>
          </cell>
          <cell r="C1152" t="str">
            <v>Washington County Public Schools</v>
          </cell>
          <cell r="D1152">
            <v>1050</v>
          </cell>
          <cell r="E1152" t="str">
            <v>PATRICK HENRY HIGH</v>
          </cell>
          <cell r="F1152">
            <v>5282</v>
          </cell>
        </row>
        <row r="1153">
          <cell r="A1153" t="str">
            <v>0941060</v>
          </cell>
          <cell r="B1153">
            <v>94</v>
          </cell>
          <cell r="C1153" t="str">
            <v>Washington County Public Schools</v>
          </cell>
          <cell r="D1153">
            <v>1060</v>
          </cell>
          <cell r="E1153" t="str">
            <v>HOLSTON HIGH</v>
          </cell>
          <cell r="F1153">
            <v>3140</v>
          </cell>
        </row>
        <row r="1154">
          <cell r="A1154" t="str">
            <v>0941070</v>
          </cell>
          <cell r="B1154">
            <v>94</v>
          </cell>
          <cell r="C1154" t="str">
            <v>Washington County Public Schools</v>
          </cell>
          <cell r="D1154">
            <v>1070</v>
          </cell>
          <cell r="E1154" t="str">
            <v>HIGH POINT ELEM</v>
          </cell>
          <cell r="F1154">
            <v>5085</v>
          </cell>
        </row>
        <row r="1155">
          <cell r="A1155" t="str">
            <v>0941080</v>
          </cell>
          <cell r="B1155">
            <v>94</v>
          </cell>
          <cell r="C1155" t="str">
            <v>Washington County Public Schools</v>
          </cell>
          <cell r="D1155">
            <v>1080</v>
          </cell>
          <cell r="E1155" t="str">
            <v>ABINGDON ELEM</v>
          </cell>
          <cell r="F1155">
            <v>5513</v>
          </cell>
        </row>
        <row r="1156">
          <cell r="A1156" t="str">
            <v>0941090</v>
          </cell>
          <cell r="B1156">
            <v>94</v>
          </cell>
          <cell r="C1156" t="str">
            <v>Washington County Public Schools</v>
          </cell>
          <cell r="D1156">
            <v>1090</v>
          </cell>
          <cell r="E1156" t="str">
            <v>GLADE SPRING MIDDLE</v>
          </cell>
          <cell r="F1156">
            <v>3094</v>
          </cell>
        </row>
        <row r="1157">
          <cell r="A1157" t="str">
            <v>0941110</v>
          </cell>
          <cell r="B1157">
            <v>94</v>
          </cell>
          <cell r="C1157" t="str">
            <v>Washington County Public Schools</v>
          </cell>
          <cell r="D1157">
            <v>1110</v>
          </cell>
          <cell r="E1157" t="str">
            <v>E.B. STANLEY MIDDLE</v>
          </cell>
          <cell r="F1157">
            <v>7008</v>
          </cell>
        </row>
        <row r="1158">
          <cell r="A1158" t="str">
            <v>09410004</v>
          </cell>
          <cell r="B1158">
            <v>94</v>
          </cell>
          <cell r="C1158" t="str">
            <v>Washington County Public Schools</v>
          </cell>
          <cell r="D1158">
            <v>10004</v>
          </cell>
          <cell r="E1158" t="str">
            <v>Hayters Gap Library</v>
          </cell>
          <cell r="F1158">
            <v>517</v>
          </cell>
        </row>
        <row r="1159">
          <cell r="A1159" t="str">
            <v>09410010</v>
          </cell>
          <cell r="B1159">
            <v>94</v>
          </cell>
          <cell r="C1159" t="str">
            <v>Washington County Public Schools</v>
          </cell>
          <cell r="D1159">
            <v>10010</v>
          </cell>
          <cell r="E1159" t="str">
            <v>Mendota Library</v>
          </cell>
          <cell r="F1159">
            <v>208</v>
          </cell>
        </row>
        <row r="1160">
          <cell r="A1160" t="str">
            <v>0950120</v>
          </cell>
          <cell r="B1160">
            <v>95</v>
          </cell>
          <cell r="C1160" t="str">
            <v>Westmoreland County Public Schools</v>
          </cell>
          <cell r="D1160">
            <v>120</v>
          </cell>
          <cell r="E1160" t="str">
            <v>WASHINGTON &amp; LEE HIGH</v>
          </cell>
          <cell r="F1160">
            <v>12993</v>
          </cell>
        </row>
        <row r="1161">
          <cell r="A1161" t="str">
            <v>0950210</v>
          </cell>
          <cell r="B1161">
            <v>95</v>
          </cell>
          <cell r="C1161" t="str">
            <v>Westmoreland County Public Schools</v>
          </cell>
          <cell r="D1161">
            <v>210</v>
          </cell>
          <cell r="E1161" t="str">
            <v>COPLE ELEM</v>
          </cell>
          <cell r="F1161">
            <v>18169</v>
          </cell>
        </row>
        <row r="1162">
          <cell r="A1162" t="str">
            <v>0950310</v>
          </cell>
          <cell r="B1162">
            <v>95</v>
          </cell>
          <cell r="C1162" t="str">
            <v>Westmoreland County Public Schools</v>
          </cell>
          <cell r="D1162">
            <v>310</v>
          </cell>
          <cell r="E1162" t="str">
            <v>WASHINGTON DISTRICT ELEM</v>
          </cell>
          <cell r="F1162">
            <v>22056</v>
          </cell>
        </row>
        <row r="1163">
          <cell r="A1163" t="str">
            <v>0960073</v>
          </cell>
          <cell r="B1163">
            <v>96</v>
          </cell>
          <cell r="C1163" t="str">
            <v>Wise County Public Schools</v>
          </cell>
          <cell r="D1163">
            <v>73</v>
          </cell>
          <cell r="E1163" t="str">
            <v>J.W. ADAMS COMBINED</v>
          </cell>
          <cell r="F1163">
            <v>14502</v>
          </cell>
        </row>
        <row r="1164">
          <cell r="A1164" t="str">
            <v>0960320</v>
          </cell>
          <cell r="B1164">
            <v>96</v>
          </cell>
          <cell r="C1164" t="str">
            <v>Wise County Public Schools</v>
          </cell>
          <cell r="D1164">
            <v>320</v>
          </cell>
          <cell r="E1164" t="str">
            <v>L.F. ADDINGTON MIDDLE</v>
          </cell>
          <cell r="F1164">
            <v>2665</v>
          </cell>
        </row>
        <row r="1165">
          <cell r="A1165" t="str">
            <v>0960651</v>
          </cell>
          <cell r="B1165">
            <v>96</v>
          </cell>
          <cell r="C1165" t="str">
            <v>Wise County Public Schools</v>
          </cell>
          <cell r="D1165">
            <v>651</v>
          </cell>
          <cell r="E1165" t="str">
            <v>COEBURN MIDDLE</v>
          </cell>
          <cell r="F1165">
            <v>16068</v>
          </cell>
        </row>
        <row r="1166">
          <cell r="A1166" t="str">
            <v>0960652</v>
          </cell>
          <cell r="B1166">
            <v>96</v>
          </cell>
          <cell r="C1166" t="str">
            <v>Wise County Public Schools</v>
          </cell>
          <cell r="D1166">
            <v>652</v>
          </cell>
          <cell r="E1166" t="str">
            <v>EASTSIDE HIGH</v>
          </cell>
          <cell r="F1166">
            <v>730</v>
          </cell>
        </row>
        <row r="1167">
          <cell r="A1167" t="str">
            <v>0960653</v>
          </cell>
          <cell r="B1167">
            <v>96</v>
          </cell>
          <cell r="C1167" t="str">
            <v>Wise County Public Schools</v>
          </cell>
          <cell r="D1167">
            <v>653</v>
          </cell>
          <cell r="E1167" t="str">
            <v>COEBURN PRIMARY</v>
          </cell>
          <cell r="F1167">
            <v>5554</v>
          </cell>
        </row>
        <row r="1168">
          <cell r="A1168" t="str">
            <v>0960871</v>
          </cell>
          <cell r="B1168">
            <v>96</v>
          </cell>
          <cell r="C1168" t="str">
            <v>Wise County Public Schools</v>
          </cell>
          <cell r="D1168">
            <v>871</v>
          </cell>
          <cell r="E1168" t="str">
            <v>ST. PAUL ELEM</v>
          </cell>
          <cell r="F1168">
            <v>9798</v>
          </cell>
        </row>
        <row r="1169">
          <cell r="A1169" t="str">
            <v>0961000</v>
          </cell>
          <cell r="B1169">
            <v>96</v>
          </cell>
          <cell r="C1169" t="str">
            <v>Wise County Public Schools</v>
          </cell>
          <cell r="D1169">
            <v>1000</v>
          </cell>
          <cell r="E1169" t="str">
            <v>CENTRAL HIGH</v>
          </cell>
          <cell r="F1169">
            <v>20685</v>
          </cell>
        </row>
        <row r="1170">
          <cell r="A1170" t="str">
            <v>0961010</v>
          </cell>
          <cell r="B1170">
            <v>96</v>
          </cell>
          <cell r="C1170" t="str">
            <v>Wise County Public Schools</v>
          </cell>
          <cell r="D1170">
            <v>1010</v>
          </cell>
          <cell r="E1170" t="str">
            <v>UNION HIGH</v>
          </cell>
          <cell r="F1170">
            <v>23110</v>
          </cell>
        </row>
        <row r="1171">
          <cell r="A1171" t="str">
            <v>0961012</v>
          </cell>
          <cell r="B1171">
            <v>96</v>
          </cell>
          <cell r="C1171" t="str">
            <v>Wise County Public Schools</v>
          </cell>
          <cell r="D1171">
            <v>1012</v>
          </cell>
          <cell r="E1171" t="str">
            <v>UNION PRIMARY SCHOOL</v>
          </cell>
          <cell r="F1171">
            <v>8838</v>
          </cell>
        </row>
        <row r="1172">
          <cell r="A1172" t="str">
            <v>0961013</v>
          </cell>
          <cell r="B1172">
            <v>96</v>
          </cell>
          <cell r="C1172" t="str">
            <v>Wise County Public Schools</v>
          </cell>
          <cell r="D1172">
            <v>1013</v>
          </cell>
          <cell r="E1172" t="str">
            <v>UNION MIDDLE</v>
          </cell>
          <cell r="F1172">
            <v>2565</v>
          </cell>
        </row>
        <row r="1173">
          <cell r="A1173" t="str">
            <v>0961020</v>
          </cell>
          <cell r="B1173">
            <v>96</v>
          </cell>
          <cell r="C1173" t="str">
            <v>Wise County Public Schools</v>
          </cell>
          <cell r="D1173">
            <v>1020</v>
          </cell>
          <cell r="E1173" t="str">
            <v>WISE PRIMARY</v>
          </cell>
          <cell r="F1173">
            <v>6444</v>
          </cell>
        </row>
        <row r="1174">
          <cell r="A1174" t="str">
            <v>0970100</v>
          </cell>
          <cell r="B1174">
            <v>97</v>
          </cell>
          <cell r="C1174" t="str">
            <v>Wythe County Public Schools</v>
          </cell>
          <cell r="D1174">
            <v>100</v>
          </cell>
          <cell r="E1174" t="str">
            <v>MAX MEADOWS ELEM</v>
          </cell>
          <cell r="F1174">
            <v>3416</v>
          </cell>
        </row>
        <row r="1175">
          <cell r="A1175" t="str">
            <v>0970190</v>
          </cell>
          <cell r="B1175">
            <v>97</v>
          </cell>
          <cell r="C1175" t="str">
            <v>Wythe County Public Schools</v>
          </cell>
          <cell r="D1175">
            <v>190</v>
          </cell>
          <cell r="E1175" t="str">
            <v>SPILLER ELEM</v>
          </cell>
          <cell r="F1175">
            <v>9666</v>
          </cell>
        </row>
        <row r="1176">
          <cell r="A1176" t="str">
            <v>0970201</v>
          </cell>
          <cell r="B1176">
            <v>97</v>
          </cell>
          <cell r="C1176" t="str">
            <v>Wythe County Public Schools</v>
          </cell>
          <cell r="D1176">
            <v>201</v>
          </cell>
          <cell r="E1176" t="str">
            <v>RURAL RETREAT ELEM</v>
          </cell>
          <cell r="F1176">
            <v>6593</v>
          </cell>
        </row>
        <row r="1177">
          <cell r="A1177" t="str">
            <v>0970202</v>
          </cell>
          <cell r="B1177">
            <v>97</v>
          </cell>
          <cell r="C1177" t="str">
            <v>Wythe County Public Schools</v>
          </cell>
          <cell r="D1177">
            <v>202</v>
          </cell>
          <cell r="E1177" t="str">
            <v>RURAL RETREAT HIGH</v>
          </cell>
          <cell r="F1177">
            <v>5905</v>
          </cell>
        </row>
        <row r="1178">
          <cell r="A1178" t="str">
            <v>0970440</v>
          </cell>
          <cell r="B1178">
            <v>97</v>
          </cell>
          <cell r="C1178" t="str">
            <v>Wythe County Public Schools</v>
          </cell>
          <cell r="D1178">
            <v>440</v>
          </cell>
          <cell r="E1178" t="str">
            <v>SPEEDWELL ELEM</v>
          </cell>
          <cell r="F1178">
            <v>3507</v>
          </cell>
        </row>
        <row r="1179">
          <cell r="A1179" t="str">
            <v>0970721</v>
          </cell>
          <cell r="B1179">
            <v>97</v>
          </cell>
          <cell r="C1179" t="str">
            <v>Wythe County Public Schools</v>
          </cell>
          <cell r="D1179">
            <v>721</v>
          </cell>
          <cell r="E1179" t="str">
            <v>GEORGE WYTHE HIGH</v>
          </cell>
          <cell r="F1179">
            <v>3916</v>
          </cell>
        </row>
        <row r="1180">
          <cell r="A1180" t="str">
            <v>0970730</v>
          </cell>
          <cell r="B1180">
            <v>97</v>
          </cell>
          <cell r="C1180" t="str">
            <v>Wythe County Public Schools</v>
          </cell>
          <cell r="D1180">
            <v>730</v>
          </cell>
          <cell r="E1180" t="str">
            <v>JACKSON MEMORIAL ELEM</v>
          </cell>
          <cell r="F1180">
            <v>4100</v>
          </cell>
        </row>
        <row r="1181">
          <cell r="A1181" t="str">
            <v>0970740</v>
          </cell>
          <cell r="B1181">
            <v>97</v>
          </cell>
          <cell r="C1181" t="str">
            <v>Wythe County Public Schools</v>
          </cell>
          <cell r="D1181">
            <v>740</v>
          </cell>
          <cell r="E1181" t="str">
            <v>SHEFFEY ELEM</v>
          </cell>
          <cell r="F1181">
            <v>6515</v>
          </cell>
        </row>
        <row r="1182">
          <cell r="A1182" t="str">
            <v>0970760</v>
          </cell>
          <cell r="B1182">
            <v>97</v>
          </cell>
          <cell r="C1182" t="str">
            <v>Wythe County Public Schools</v>
          </cell>
          <cell r="D1182">
            <v>760</v>
          </cell>
          <cell r="E1182" t="str">
            <v>FORT CHISWELL HIGH</v>
          </cell>
          <cell r="F1182">
            <v>6516</v>
          </cell>
        </row>
        <row r="1183">
          <cell r="A1183" t="str">
            <v>0971075</v>
          </cell>
          <cell r="B1183">
            <v>97</v>
          </cell>
          <cell r="C1183" t="str">
            <v>Wythe County Public Schools</v>
          </cell>
          <cell r="D1183">
            <v>1075</v>
          </cell>
          <cell r="E1183" t="str">
            <v>SCOTT MEMORIAL MIDDLE</v>
          </cell>
          <cell r="F1183">
            <v>4283</v>
          </cell>
        </row>
        <row r="1184">
          <cell r="A1184" t="str">
            <v>0980010</v>
          </cell>
          <cell r="B1184">
            <v>98</v>
          </cell>
          <cell r="C1184" t="str">
            <v>York County Public Schools</v>
          </cell>
          <cell r="D1184">
            <v>10</v>
          </cell>
          <cell r="E1184" t="str">
            <v>MAGRUDER ELEM</v>
          </cell>
          <cell r="F1184">
            <v>11914</v>
          </cell>
        </row>
        <row r="1185">
          <cell r="A1185" t="str">
            <v>0980030</v>
          </cell>
          <cell r="B1185">
            <v>98</v>
          </cell>
          <cell r="C1185" t="str">
            <v>York County Public Schools</v>
          </cell>
          <cell r="D1185">
            <v>30</v>
          </cell>
          <cell r="E1185" t="str">
            <v>YORK HIGH</v>
          </cell>
          <cell r="F1185">
            <v>30516</v>
          </cell>
        </row>
        <row r="1186">
          <cell r="A1186" t="str">
            <v>0980050</v>
          </cell>
          <cell r="B1186">
            <v>98</v>
          </cell>
          <cell r="C1186" t="str">
            <v>York County Public Schools</v>
          </cell>
          <cell r="D1186">
            <v>50</v>
          </cell>
          <cell r="E1186" t="str">
            <v>TABB ELEM</v>
          </cell>
          <cell r="F1186">
            <v>861</v>
          </cell>
        </row>
        <row r="1187">
          <cell r="A1187" t="str">
            <v>0980060</v>
          </cell>
          <cell r="B1187">
            <v>98</v>
          </cell>
          <cell r="C1187" t="str">
            <v>York County Public Schools</v>
          </cell>
          <cell r="D1187">
            <v>60</v>
          </cell>
          <cell r="E1187" t="str">
            <v>YORKTOWN MIDDLE</v>
          </cell>
          <cell r="F1187">
            <v>1</v>
          </cell>
        </row>
        <row r="1188">
          <cell r="A1188" t="str">
            <v>0980080</v>
          </cell>
          <cell r="B1188">
            <v>98</v>
          </cell>
          <cell r="C1188" t="str">
            <v>York County Public Schools</v>
          </cell>
          <cell r="D1188">
            <v>80</v>
          </cell>
          <cell r="E1188" t="str">
            <v>MT. VERNON ELEM</v>
          </cell>
          <cell r="F1188">
            <v>1139</v>
          </cell>
        </row>
        <row r="1189">
          <cell r="A1189" t="str">
            <v>0980090</v>
          </cell>
          <cell r="B1189">
            <v>98</v>
          </cell>
          <cell r="C1189" t="str">
            <v>York County Public Schools</v>
          </cell>
          <cell r="D1189">
            <v>90</v>
          </cell>
          <cell r="E1189" t="str">
            <v>COVENTRY ELEM</v>
          </cell>
          <cell r="F1189">
            <v>1625</v>
          </cell>
        </row>
        <row r="1190">
          <cell r="A1190" t="str">
            <v>0980140</v>
          </cell>
          <cell r="B1190">
            <v>98</v>
          </cell>
          <cell r="C1190" t="str">
            <v>York County Public Schools</v>
          </cell>
          <cell r="D1190">
            <v>140</v>
          </cell>
          <cell r="E1190" t="str">
            <v>GRAFTON BETHEL ELEM</v>
          </cell>
          <cell r="F1190">
            <v>871</v>
          </cell>
        </row>
        <row r="1191">
          <cell r="A1191" t="str">
            <v>0980160</v>
          </cell>
          <cell r="B1191">
            <v>98</v>
          </cell>
          <cell r="C1191" t="str">
            <v>York County Public Schools</v>
          </cell>
          <cell r="D1191">
            <v>160</v>
          </cell>
          <cell r="E1191" t="str">
            <v>DARE ELEM</v>
          </cell>
          <cell r="F1191">
            <v>12251</v>
          </cell>
        </row>
        <row r="1192">
          <cell r="A1192" t="str">
            <v>0980170</v>
          </cell>
          <cell r="B1192">
            <v>98</v>
          </cell>
          <cell r="C1192" t="str">
            <v>York County Public Schools</v>
          </cell>
          <cell r="D1192">
            <v>170</v>
          </cell>
          <cell r="E1192" t="str">
            <v>SEAFORD ELEM</v>
          </cell>
          <cell r="F1192">
            <v>710</v>
          </cell>
        </row>
        <row r="1193">
          <cell r="A1193" t="str">
            <v>0980180</v>
          </cell>
          <cell r="B1193">
            <v>98</v>
          </cell>
          <cell r="C1193" t="str">
            <v>York County Public Schools</v>
          </cell>
          <cell r="D1193">
            <v>180</v>
          </cell>
          <cell r="E1193" t="str">
            <v>BETHEL MANOR ELEM</v>
          </cell>
          <cell r="F1193">
            <v>1303</v>
          </cell>
        </row>
        <row r="1194">
          <cell r="A1194" t="str">
            <v>0980200</v>
          </cell>
          <cell r="B1194">
            <v>98</v>
          </cell>
          <cell r="C1194" t="str">
            <v>York County Public Schools</v>
          </cell>
          <cell r="D1194">
            <v>200</v>
          </cell>
          <cell r="E1194" t="str">
            <v>QUEENS LAKE MIDDLE</v>
          </cell>
          <cell r="F1194">
            <v>6836</v>
          </cell>
        </row>
        <row r="1195">
          <cell r="A1195" t="str">
            <v>0980210</v>
          </cell>
          <cell r="B1195">
            <v>98</v>
          </cell>
          <cell r="C1195" t="str">
            <v>York County Public Schools</v>
          </cell>
          <cell r="D1195">
            <v>210</v>
          </cell>
          <cell r="E1195" t="str">
            <v>YORKTOWN ELEM</v>
          </cell>
          <cell r="F1195">
            <v>1059</v>
          </cell>
        </row>
        <row r="1196">
          <cell r="A1196" t="str">
            <v>0980220</v>
          </cell>
          <cell r="B1196">
            <v>98</v>
          </cell>
          <cell r="C1196" t="str">
            <v>York County Public Schools</v>
          </cell>
          <cell r="D1196">
            <v>220</v>
          </cell>
          <cell r="E1196" t="str">
            <v>WALLER MILL ELEM</v>
          </cell>
          <cell r="F1196">
            <v>470</v>
          </cell>
        </row>
        <row r="1197">
          <cell r="A1197" t="str">
            <v>0980230</v>
          </cell>
          <cell r="B1197">
            <v>98</v>
          </cell>
          <cell r="C1197" t="str">
            <v>York County Public Schools</v>
          </cell>
          <cell r="D1197">
            <v>230</v>
          </cell>
          <cell r="E1197" t="str">
            <v>TABB HIGH</v>
          </cell>
          <cell r="F1197">
            <v>57938</v>
          </cell>
        </row>
        <row r="1198">
          <cell r="A1198" t="str">
            <v>09810001</v>
          </cell>
          <cell r="B1198">
            <v>98</v>
          </cell>
          <cell r="C1198" t="str">
            <v>York County Public Schools</v>
          </cell>
          <cell r="D1198">
            <v>10001</v>
          </cell>
          <cell r="E1198" t="str">
            <v>Grafton High School</v>
          </cell>
          <cell r="F1198">
            <v>13473</v>
          </cell>
        </row>
        <row r="1199">
          <cell r="A1199" t="str">
            <v>1010030</v>
          </cell>
          <cell r="B1199">
            <v>101</v>
          </cell>
          <cell r="C1199" t="str">
            <v>Alexandria City Public Schools</v>
          </cell>
          <cell r="D1199">
            <v>30</v>
          </cell>
          <cell r="E1199" t="str">
            <v>MOUNT VERNON ELEM</v>
          </cell>
          <cell r="F1199">
            <v>12938</v>
          </cell>
        </row>
        <row r="1200">
          <cell r="A1200" t="str">
            <v>1010050</v>
          </cell>
          <cell r="B1200">
            <v>101</v>
          </cell>
          <cell r="C1200" t="str">
            <v>Alexandria City Public Schools</v>
          </cell>
          <cell r="D1200">
            <v>50</v>
          </cell>
          <cell r="E1200" t="str">
            <v>PATRICK HENRY ELEM</v>
          </cell>
          <cell r="F1200">
            <v>13494</v>
          </cell>
        </row>
        <row r="1201">
          <cell r="A1201" t="str">
            <v>1010090</v>
          </cell>
          <cell r="B1201">
            <v>101</v>
          </cell>
          <cell r="C1201" t="str">
            <v>Alexandria City Public Schools</v>
          </cell>
          <cell r="D1201">
            <v>90</v>
          </cell>
          <cell r="E1201" t="str">
            <v>JEFFERSON-HOUSTON ELEM</v>
          </cell>
          <cell r="F1201">
            <v>75968</v>
          </cell>
        </row>
        <row r="1202">
          <cell r="A1202" t="str">
            <v>1010100</v>
          </cell>
          <cell r="B1202">
            <v>101</v>
          </cell>
          <cell r="C1202" t="str">
            <v>Alexandria City Public Schools</v>
          </cell>
          <cell r="D1202">
            <v>100</v>
          </cell>
          <cell r="E1202" t="str">
            <v>GEORGE MASON ELEM</v>
          </cell>
          <cell r="F1202">
            <v>728</v>
          </cell>
        </row>
        <row r="1203">
          <cell r="A1203" t="str">
            <v>1010140</v>
          </cell>
          <cell r="B1203">
            <v>101</v>
          </cell>
          <cell r="C1203" t="str">
            <v>Alexandria City Public Schools</v>
          </cell>
          <cell r="D1203">
            <v>140</v>
          </cell>
          <cell r="E1203" t="str">
            <v>FRANCIS C. HAMMOND MIDDLE</v>
          </cell>
          <cell r="F1203">
            <v>43064</v>
          </cell>
        </row>
        <row r="1204">
          <cell r="A1204" t="str">
            <v>1010160</v>
          </cell>
          <cell r="B1204">
            <v>101</v>
          </cell>
          <cell r="C1204" t="str">
            <v>Alexandria City Public Schools</v>
          </cell>
          <cell r="D1204">
            <v>160</v>
          </cell>
          <cell r="E1204" t="str">
            <v>CORA KELLY SCHOOL</v>
          </cell>
          <cell r="F1204">
            <v>29637</v>
          </cell>
        </row>
        <row r="1205">
          <cell r="A1205" t="str">
            <v>1010190</v>
          </cell>
          <cell r="B1205">
            <v>101</v>
          </cell>
          <cell r="C1205" t="str">
            <v>Alexandria City Public Schools</v>
          </cell>
          <cell r="D1205">
            <v>190</v>
          </cell>
          <cell r="E1205" t="str">
            <v>WILLIAM RAMSAY ELEM</v>
          </cell>
          <cell r="F1205">
            <v>56253</v>
          </cell>
        </row>
        <row r="1206">
          <cell r="A1206" t="str">
            <v>1010210</v>
          </cell>
          <cell r="B1206">
            <v>101</v>
          </cell>
          <cell r="C1206" t="str">
            <v>Alexandria City Public Schools</v>
          </cell>
          <cell r="D1206">
            <v>210</v>
          </cell>
          <cell r="E1206" t="str">
            <v>TC WILLIAMS HIGH SCHOOL</v>
          </cell>
          <cell r="F1206">
            <v>69596</v>
          </cell>
        </row>
        <row r="1207">
          <cell r="A1207" t="str">
            <v>1010220</v>
          </cell>
          <cell r="B1207">
            <v>101</v>
          </cell>
          <cell r="C1207" t="str">
            <v>Alexandria City Public Schools</v>
          </cell>
          <cell r="D1207">
            <v>220</v>
          </cell>
          <cell r="E1207" t="str">
            <v>JAMES K POLK ELEM</v>
          </cell>
          <cell r="F1207">
            <v>767</v>
          </cell>
        </row>
        <row r="1208">
          <cell r="A1208" t="str">
            <v>1010333</v>
          </cell>
          <cell r="B1208">
            <v>101</v>
          </cell>
          <cell r="C1208" t="str">
            <v>Alexandria City Public Schools</v>
          </cell>
          <cell r="D1208">
            <v>333</v>
          </cell>
          <cell r="E1208" t="str">
            <v>SAMUEL W TUCKER ELEM</v>
          </cell>
          <cell r="F1208">
            <v>826</v>
          </cell>
        </row>
        <row r="1209">
          <cell r="A1209" t="str">
            <v>1020010</v>
          </cell>
          <cell r="B1209">
            <v>102</v>
          </cell>
          <cell r="C1209" t="str">
            <v>Bristol City Public Schools</v>
          </cell>
          <cell r="D1209">
            <v>10</v>
          </cell>
          <cell r="E1209" t="str">
            <v>VIRGINIA MIDDLE</v>
          </cell>
          <cell r="F1209">
            <v>7217</v>
          </cell>
        </row>
        <row r="1210">
          <cell r="A1210" t="str">
            <v>1020060</v>
          </cell>
          <cell r="B1210">
            <v>102</v>
          </cell>
          <cell r="C1210" t="str">
            <v>Bristol City Public Schools</v>
          </cell>
          <cell r="D1210">
            <v>60</v>
          </cell>
          <cell r="E1210" t="str">
            <v>HIGHLAND VIEW ELEM</v>
          </cell>
          <cell r="F1210">
            <v>6884</v>
          </cell>
        </row>
        <row r="1211">
          <cell r="A1211" t="str">
            <v>1020070</v>
          </cell>
          <cell r="B1211">
            <v>102</v>
          </cell>
          <cell r="C1211" t="str">
            <v>Bristol City Public Schools</v>
          </cell>
          <cell r="D1211">
            <v>70</v>
          </cell>
          <cell r="E1211" t="str">
            <v>STONEWALL JACKSON ELEM</v>
          </cell>
          <cell r="F1211">
            <v>5886</v>
          </cell>
        </row>
        <row r="1212">
          <cell r="A1212" t="str">
            <v>1020080</v>
          </cell>
          <cell r="B1212">
            <v>102</v>
          </cell>
          <cell r="C1212" t="str">
            <v>Bristol City Public Schools</v>
          </cell>
          <cell r="D1212">
            <v>80</v>
          </cell>
          <cell r="E1212" t="str">
            <v>VIRGINIA HIGH</v>
          </cell>
          <cell r="F1212">
            <v>6035</v>
          </cell>
        </row>
        <row r="1213">
          <cell r="A1213" t="str">
            <v>1020090</v>
          </cell>
          <cell r="B1213">
            <v>102</v>
          </cell>
          <cell r="C1213" t="str">
            <v>Bristol City Public Schools</v>
          </cell>
          <cell r="D1213">
            <v>90</v>
          </cell>
          <cell r="E1213" t="str">
            <v>WASHINGTON LEE ELEM</v>
          </cell>
          <cell r="F1213">
            <v>6846</v>
          </cell>
        </row>
        <row r="1214">
          <cell r="A1214" t="str">
            <v>1020100</v>
          </cell>
          <cell r="B1214">
            <v>102</v>
          </cell>
          <cell r="C1214" t="str">
            <v>Bristol City Public Schools</v>
          </cell>
          <cell r="D1214">
            <v>100</v>
          </cell>
          <cell r="E1214" t="str">
            <v>JOSEPH VAN PELT ELEM</v>
          </cell>
          <cell r="F1214">
            <v>12421</v>
          </cell>
        </row>
        <row r="1215">
          <cell r="A1215" t="str">
            <v>1030040</v>
          </cell>
          <cell r="B1215">
            <v>103</v>
          </cell>
          <cell r="C1215" t="str">
            <v>Buena Vista City Public Schools</v>
          </cell>
          <cell r="D1215">
            <v>40</v>
          </cell>
          <cell r="E1215" t="str">
            <v>ENDERLY HEIGHTS ELEM</v>
          </cell>
          <cell r="F1215">
            <v>10661</v>
          </cell>
        </row>
        <row r="1216">
          <cell r="A1216" t="str">
            <v>1030061</v>
          </cell>
          <cell r="B1216">
            <v>103</v>
          </cell>
          <cell r="C1216" t="str">
            <v>Buena Vista City Public Schools</v>
          </cell>
          <cell r="D1216">
            <v>61</v>
          </cell>
          <cell r="E1216" t="str">
            <v>PARRY MCCLUER MIDDLE</v>
          </cell>
          <cell r="F1216">
            <v>2315</v>
          </cell>
        </row>
        <row r="1217">
          <cell r="A1217" t="str">
            <v>1030062</v>
          </cell>
          <cell r="B1217">
            <v>103</v>
          </cell>
          <cell r="C1217" t="str">
            <v>Buena Vista City Public Schools</v>
          </cell>
          <cell r="D1217">
            <v>62</v>
          </cell>
          <cell r="E1217" t="str">
            <v>PARRY MCCLUER HIGH</v>
          </cell>
          <cell r="F1217">
            <v>1686</v>
          </cell>
        </row>
        <row r="1218">
          <cell r="A1218" t="str">
            <v>1030070</v>
          </cell>
          <cell r="B1218">
            <v>103</v>
          </cell>
          <cell r="C1218" t="str">
            <v>Buena Vista City Public Schools</v>
          </cell>
          <cell r="D1218">
            <v>70</v>
          </cell>
          <cell r="E1218" t="str">
            <v>FW KLING JR ELEM</v>
          </cell>
          <cell r="F1218">
            <v>2191</v>
          </cell>
        </row>
        <row r="1219">
          <cell r="A1219" t="str">
            <v>1040010</v>
          </cell>
          <cell r="B1219">
            <v>104</v>
          </cell>
          <cell r="C1219" t="str">
            <v>Charlottesville City Public Schools</v>
          </cell>
          <cell r="D1219">
            <v>10</v>
          </cell>
          <cell r="E1219" t="str">
            <v>JOHNSON ELEM</v>
          </cell>
          <cell r="F1219">
            <v>8076</v>
          </cell>
        </row>
        <row r="1220">
          <cell r="A1220" t="str">
            <v>1040100</v>
          </cell>
          <cell r="B1220">
            <v>104</v>
          </cell>
          <cell r="C1220" t="str">
            <v>Charlottesville City Public Schools</v>
          </cell>
          <cell r="D1220">
            <v>100</v>
          </cell>
          <cell r="E1220" t="str">
            <v>BUFORD MIDDLE</v>
          </cell>
          <cell r="F1220">
            <v>706</v>
          </cell>
        </row>
        <row r="1221">
          <cell r="A1221" t="str">
            <v>1040110</v>
          </cell>
          <cell r="B1221">
            <v>104</v>
          </cell>
          <cell r="C1221" t="str">
            <v>Charlottesville City Public Schools</v>
          </cell>
          <cell r="D1221">
            <v>110</v>
          </cell>
          <cell r="E1221" t="str">
            <v>WALKER UPPER ELEM</v>
          </cell>
          <cell r="F1221">
            <v>890</v>
          </cell>
        </row>
        <row r="1222">
          <cell r="A1222" t="str">
            <v>1040140</v>
          </cell>
          <cell r="B1222">
            <v>104</v>
          </cell>
          <cell r="C1222" t="str">
            <v>Charlottesville City Public Schools</v>
          </cell>
          <cell r="D1222">
            <v>140</v>
          </cell>
          <cell r="E1222" t="str">
            <v>CHARLOTTESVILLE HIGH</v>
          </cell>
          <cell r="F1222">
            <v>32408</v>
          </cell>
        </row>
        <row r="1223">
          <cell r="A1223" t="str">
            <v>1060020</v>
          </cell>
          <cell r="B1223">
            <v>106</v>
          </cell>
          <cell r="C1223" t="str">
            <v>Colonial Heights City Public Schools</v>
          </cell>
          <cell r="D1223">
            <v>20</v>
          </cell>
          <cell r="E1223" t="str">
            <v>COLONIAL HEIGHTS MIDDLE</v>
          </cell>
          <cell r="F1223">
            <v>5905</v>
          </cell>
        </row>
        <row r="1224">
          <cell r="A1224" t="str">
            <v>1060030</v>
          </cell>
          <cell r="B1224">
            <v>106</v>
          </cell>
          <cell r="C1224" t="str">
            <v>Colonial Heights City Public Schools</v>
          </cell>
          <cell r="D1224">
            <v>30</v>
          </cell>
          <cell r="E1224" t="str">
            <v>NORTH ELEM</v>
          </cell>
          <cell r="F1224">
            <v>3911</v>
          </cell>
        </row>
        <row r="1225">
          <cell r="A1225" t="str">
            <v>1060040</v>
          </cell>
          <cell r="B1225">
            <v>106</v>
          </cell>
          <cell r="C1225" t="str">
            <v>Colonial Heights City Public Schools</v>
          </cell>
          <cell r="D1225">
            <v>40</v>
          </cell>
          <cell r="E1225" t="str">
            <v>COLONIAL HEIGHTS HIGH</v>
          </cell>
          <cell r="F1225">
            <v>1514</v>
          </cell>
        </row>
        <row r="1226">
          <cell r="A1226" t="str">
            <v>1060050</v>
          </cell>
          <cell r="B1226">
            <v>106</v>
          </cell>
          <cell r="C1226" t="str">
            <v>Colonial Heights City Public Schools</v>
          </cell>
          <cell r="D1226">
            <v>50</v>
          </cell>
          <cell r="E1226" t="str">
            <v>LAKEVIEW ELEM</v>
          </cell>
          <cell r="F1226">
            <v>3251</v>
          </cell>
        </row>
        <row r="1227">
          <cell r="A1227" t="str">
            <v>1060060</v>
          </cell>
          <cell r="B1227">
            <v>106</v>
          </cell>
          <cell r="C1227" t="str">
            <v>Colonial Heights City Public Schools</v>
          </cell>
          <cell r="D1227">
            <v>60</v>
          </cell>
          <cell r="E1227" t="str">
            <v>TUSSING ELEM</v>
          </cell>
          <cell r="F1227">
            <v>4720</v>
          </cell>
        </row>
        <row r="1228">
          <cell r="A1228" t="str">
            <v>1070260</v>
          </cell>
          <cell r="B1228">
            <v>107</v>
          </cell>
          <cell r="C1228" t="str">
            <v>Covington City Public Schools</v>
          </cell>
          <cell r="D1228">
            <v>260</v>
          </cell>
          <cell r="E1228" t="str">
            <v>EDGEMONT PRIMARY</v>
          </cell>
          <cell r="F1228">
            <v>5423</v>
          </cell>
        </row>
        <row r="1229">
          <cell r="A1229" t="str">
            <v>1070350</v>
          </cell>
          <cell r="B1229">
            <v>107</v>
          </cell>
          <cell r="C1229" t="str">
            <v>Covington City Public Schools</v>
          </cell>
          <cell r="D1229">
            <v>350</v>
          </cell>
          <cell r="E1229" t="str">
            <v>COVINGTON HIGH</v>
          </cell>
          <cell r="F1229">
            <v>287</v>
          </cell>
        </row>
        <row r="1230">
          <cell r="A1230" t="str">
            <v>1070360</v>
          </cell>
          <cell r="B1230">
            <v>107</v>
          </cell>
          <cell r="C1230" t="str">
            <v>Covington City Public Schools</v>
          </cell>
          <cell r="D1230">
            <v>360</v>
          </cell>
          <cell r="E1230" t="str">
            <v>JETER-WATSON INTERMEDIATE</v>
          </cell>
          <cell r="F1230">
            <v>978</v>
          </cell>
        </row>
        <row r="1231">
          <cell r="A1231" t="str">
            <v>1080040</v>
          </cell>
          <cell r="B1231">
            <v>108</v>
          </cell>
          <cell r="C1231" t="str">
            <v>Danville City Public Schools</v>
          </cell>
          <cell r="D1231">
            <v>40</v>
          </cell>
          <cell r="E1231" t="str">
            <v>SCHOOLFIELD ELEM</v>
          </cell>
          <cell r="F1231">
            <v>6792</v>
          </cell>
        </row>
        <row r="1232">
          <cell r="A1232" t="str">
            <v>1080190</v>
          </cell>
          <cell r="B1232">
            <v>108</v>
          </cell>
          <cell r="C1232" t="str">
            <v>Danville City Public Schools</v>
          </cell>
          <cell r="D1232">
            <v>190</v>
          </cell>
          <cell r="E1232" t="str">
            <v>G.L.H. JOHNSON ELEM</v>
          </cell>
          <cell r="F1232">
            <v>2116</v>
          </cell>
        </row>
        <row r="1233">
          <cell r="A1233" t="str">
            <v>1080200</v>
          </cell>
          <cell r="B1233">
            <v>108</v>
          </cell>
          <cell r="C1233" t="str">
            <v>Danville City Public Schools</v>
          </cell>
          <cell r="D1233">
            <v>200</v>
          </cell>
          <cell r="E1233" t="str">
            <v>GROVE PARK PRESCHOOL</v>
          </cell>
          <cell r="F1233">
            <v>1948</v>
          </cell>
        </row>
        <row r="1234">
          <cell r="A1234" t="str">
            <v>1080210</v>
          </cell>
          <cell r="B1234">
            <v>108</v>
          </cell>
          <cell r="C1234" t="str">
            <v>Danville City Public Schools</v>
          </cell>
          <cell r="D1234">
            <v>210</v>
          </cell>
          <cell r="E1234" t="str">
            <v>GEORGE WASHINGTON HIGH</v>
          </cell>
          <cell r="F1234">
            <v>13526</v>
          </cell>
        </row>
        <row r="1235">
          <cell r="A1235" t="str">
            <v>1080220</v>
          </cell>
          <cell r="B1235">
            <v>108</v>
          </cell>
          <cell r="C1235" t="str">
            <v>Danville City Public Schools</v>
          </cell>
          <cell r="D1235">
            <v>220</v>
          </cell>
          <cell r="E1235" t="str">
            <v>WOODBERRY HILLS ELEM</v>
          </cell>
          <cell r="F1235">
            <v>697</v>
          </cell>
        </row>
        <row r="1236">
          <cell r="A1236" t="str">
            <v>1080250</v>
          </cell>
          <cell r="B1236">
            <v>108</v>
          </cell>
          <cell r="C1236" t="str">
            <v>Danville City Public Schools</v>
          </cell>
          <cell r="D1236">
            <v>250</v>
          </cell>
          <cell r="E1236" t="str">
            <v>PARK AVENUE ELEM</v>
          </cell>
          <cell r="F1236">
            <v>1951</v>
          </cell>
        </row>
        <row r="1237">
          <cell r="A1237" t="str">
            <v>1080260</v>
          </cell>
          <cell r="B1237">
            <v>108</v>
          </cell>
          <cell r="C1237" t="str">
            <v>Danville City Public Schools</v>
          </cell>
          <cell r="D1237">
            <v>260</v>
          </cell>
          <cell r="E1237" t="str">
            <v>O. TRENT BONNER MIDDLE</v>
          </cell>
          <cell r="F1237">
            <v>15452</v>
          </cell>
        </row>
        <row r="1238">
          <cell r="A1238" t="str">
            <v>1080490</v>
          </cell>
          <cell r="B1238">
            <v>108</v>
          </cell>
          <cell r="C1238" t="str">
            <v>Danville City Public Schools</v>
          </cell>
          <cell r="D1238">
            <v>490</v>
          </cell>
          <cell r="E1238" t="str">
            <v>E. A. GIBSON ELEM</v>
          </cell>
          <cell r="F1238">
            <v>11594</v>
          </cell>
        </row>
        <row r="1239">
          <cell r="A1239" t="str">
            <v>1081372</v>
          </cell>
          <cell r="B1239">
            <v>108</v>
          </cell>
          <cell r="C1239" t="str">
            <v>Danville City Public Schools</v>
          </cell>
          <cell r="D1239">
            <v>1372</v>
          </cell>
          <cell r="E1239" t="str">
            <v>WESTWOOD MIDDLE</v>
          </cell>
          <cell r="F1239">
            <v>7333</v>
          </cell>
        </row>
        <row r="1240">
          <cell r="A1240" t="str">
            <v>1081374</v>
          </cell>
          <cell r="B1240">
            <v>108</v>
          </cell>
          <cell r="C1240" t="str">
            <v>Danville City Public Schools</v>
          </cell>
          <cell r="D1240">
            <v>1374</v>
          </cell>
          <cell r="E1240" t="str">
            <v>GALILEO MAGNET HIGH</v>
          </cell>
          <cell r="F1240">
            <v>1676</v>
          </cell>
        </row>
        <row r="1241">
          <cell r="A1241" t="str">
            <v>10810013</v>
          </cell>
          <cell r="B1241">
            <v>108</v>
          </cell>
          <cell r="C1241" t="str">
            <v>Danville City Public Schools</v>
          </cell>
          <cell r="D1241">
            <v>10013</v>
          </cell>
          <cell r="E1241" t="str">
            <v>Food Truck Ballou Park</v>
          </cell>
          <cell r="F1241">
            <v>8129</v>
          </cell>
        </row>
        <row r="1242">
          <cell r="A1242" t="str">
            <v>10810014</v>
          </cell>
          <cell r="B1242">
            <v>108</v>
          </cell>
          <cell r="C1242" t="str">
            <v>Danville City Public Schools</v>
          </cell>
          <cell r="D1242">
            <v>10014</v>
          </cell>
          <cell r="E1242" t="str">
            <v>Food Truck Woodrow Wilson</v>
          </cell>
          <cell r="F1242">
            <v>4677</v>
          </cell>
        </row>
        <row r="1243">
          <cell r="A1243" t="str">
            <v>10810030</v>
          </cell>
          <cell r="B1243">
            <v>108</v>
          </cell>
          <cell r="C1243" t="str">
            <v>Danville City Public Schools</v>
          </cell>
          <cell r="D1243">
            <v>10030</v>
          </cell>
          <cell r="E1243" t="str">
            <v>Food Truck Cedar Terrace</v>
          </cell>
          <cell r="F1243">
            <v>4553</v>
          </cell>
        </row>
        <row r="1244">
          <cell r="A1244" t="str">
            <v>10810031</v>
          </cell>
          <cell r="B1244">
            <v>108</v>
          </cell>
          <cell r="C1244" t="str">
            <v>Danville City Public Schools</v>
          </cell>
          <cell r="D1244">
            <v>10031</v>
          </cell>
          <cell r="E1244" t="str">
            <v>Food Truck Pleasant View</v>
          </cell>
          <cell r="F1244">
            <v>3609</v>
          </cell>
        </row>
        <row r="1245">
          <cell r="A1245" t="str">
            <v>10810032</v>
          </cell>
          <cell r="B1245">
            <v>108</v>
          </cell>
          <cell r="C1245" t="str">
            <v>Danville City Public Schools</v>
          </cell>
          <cell r="D1245">
            <v>10032</v>
          </cell>
          <cell r="E1245" t="str">
            <v>Food Truck Cardinal Village</v>
          </cell>
          <cell r="F1245">
            <v>5845</v>
          </cell>
        </row>
        <row r="1246">
          <cell r="A1246" t="str">
            <v>10810033</v>
          </cell>
          <cell r="B1246">
            <v>108</v>
          </cell>
          <cell r="C1246" t="str">
            <v>Danville City Public Schools</v>
          </cell>
          <cell r="D1246">
            <v>10033</v>
          </cell>
          <cell r="E1246" t="str">
            <v>Food Truck Woodside Village</v>
          </cell>
          <cell r="F1246">
            <v>4262</v>
          </cell>
        </row>
        <row r="1247">
          <cell r="A1247" t="str">
            <v>10810034</v>
          </cell>
          <cell r="B1247">
            <v>108</v>
          </cell>
          <cell r="C1247" t="str">
            <v>Danville City Public Schools</v>
          </cell>
          <cell r="D1247">
            <v>10034</v>
          </cell>
          <cell r="E1247" t="str">
            <v>Food Truck Purdum Woods</v>
          </cell>
          <cell r="F1247">
            <v>3901</v>
          </cell>
        </row>
        <row r="1248">
          <cell r="A1248" t="str">
            <v>10810037</v>
          </cell>
          <cell r="B1248">
            <v>108</v>
          </cell>
          <cell r="C1248" t="str">
            <v>Danville City Public Schools</v>
          </cell>
          <cell r="D1248">
            <v>10037</v>
          </cell>
          <cell r="E1248" t="str">
            <v>Galileo Magnet High School</v>
          </cell>
          <cell r="F1248">
            <v>330</v>
          </cell>
        </row>
        <row r="1249">
          <cell r="A1249" t="str">
            <v>10810041</v>
          </cell>
          <cell r="B1249">
            <v>108</v>
          </cell>
          <cell r="C1249" t="str">
            <v>Danville City Public Schools</v>
          </cell>
          <cell r="D1249">
            <v>10041</v>
          </cell>
          <cell r="E1249" t="str">
            <v>Highland Heights Apartments</v>
          </cell>
          <cell r="F1249">
            <v>1266</v>
          </cell>
        </row>
        <row r="1250">
          <cell r="A1250" t="str">
            <v>10810042</v>
          </cell>
          <cell r="B1250">
            <v>108</v>
          </cell>
          <cell r="C1250" t="str">
            <v>Danville City Public Schools</v>
          </cell>
          <cell r="D1250">
            <v>10042</v>
          </cell>
          <cell r="E1250" t="str">
            <v>Old W. Townes Lea Elementary School Parking Lot</v>
          </cell>
          <cell r="F1250">
            <v>3260</v>
          </cell>
        </row>
        <row r="1251">
          <cell r="A1251" t="str">
            <v>10810043</v>
          </cell>
          <cell r="B1251">
            <v>108</v>
          </cell>
          <cell r="C1251" t="str">
            <v>Danville City Public Schools</v>
          </cell>
          <cell r="D1251">
            <v>10043</v>
          </cell>
          <cell r="E1251" t="str">
            <v>Southwyck Plaza Shopping Center</v>
          </cell>
          <cell r="F1251">
            <v>1415</v>
          </cell>
        </row>
        <row r="1252">
          <cell r="A1252" t="str">
            <v>10810044</v>
          </cell>
          <cell r="B1252">
            <v>108</v>
          </cell>
          <cell r="C1252" t="str">
            <v>Danville City Public Schools</v>
          </cell>
          <cell r="D1252">
            <v>10044</v>
          </cell>
          <cell r="E1252" t="str">
            <v>Clear Pond Apartments</v>
          </cell>
          <cell r="F1252">
            <v>3450</v>
          </cell>
        </row>
        <row r="1253">
          <cell r="A1253" t="str">
            <v>10810046</v>
          </cell>
          <cell r="B1253">
            <v>108</v>
          </cell>
          <cell r="C1253" t="str">
            <v>Danville City Public Schools</v>
          </cell>
          <cell r="D1253">
            <v>10046</v>
          </cell>
          <cell r="E1253" t="str">
            <v>Corner of Springfield Road and Seminole Trail</v>
          </cell>
          <cell r="F1253">
            <v>3651</v>
          </cell>
        </row>
        <row r="1254">
          <cell r="A1254" t="str">
            <v>10810047</v>
          </cell>
          <cell r="B1254">
            <v>108</v>
          </cell>
          <cell r="C1254" t="str">
            <v>Danville City Public Schools</v>
          </cell>
          <cell r="D1254">
            <v>10047</v>
          </cell>
          <cell r="E1254" t="str">
            <v>Doyle Thomas Park</v>
          </cell>
          <cell r="F1254">
            <v>7465</v>
          </cell>
        </row>
        <row r="1255">
          <cell r="A1255" t="str">
            <v>10810048</v>
          </cell>
          <cell r="B1255">
            <v>108</v>
          </cell>
          <cell r="C1255" t="str">
            <v>Danville City Public Schools</v>
          </cell>
          <cell r="D1255">
            <v>10048</v>
          </cell>
          <cell r="E1255" t="str">
            <v>Sterling Trace Apartments</v>
          </cell>
          <cell r="F1255">
            <v>3076</v>
          </cell>
        </row>
        <row r="1256">
          <cell r="A1256" t="str">
            <v>10810049</v>
          </cell>
          <cell r="B1256">
            <v>108</v>
          </cell>
          <cell r="C1256" t="str">
            <v>Danville City Public Schools</v>
          </cell>
          <cell r="D1256">
            <v>10049</v>
          </cell>
          <cell r="E1256" t="str">
            <v>Corner of North Hills Court and Lockett Drive</v>
          </cell>
          <cell r="F1256">
            <v>3548</v>
          </cell>
        </row>
        <row r="1257">
          <cell r="A1257" t="str">
            <v>10810050</v>
          </cell>
          <cell r="B1257">
            <v>108</v>
          </cell>
          <cell r="C1257" t="str">
            <v>Danville City Public Schools</v>
          </cell>
          <cell r="D1257">
            <v>10050</v>
          </cell>
          <cell r="E1257" t="str">
            <v>Nor Dan Shopping Center</v>
          </cell>
          <cell r="F1257">
            <v>4463</v>
          </cell>
        </row>
        <row r="1258">
          <cell r="A1258" t="str">
            <v>10810051</v>
          </cell>
          <cell r="B1258">
            <v>108</v>
          </cell>
          <cell r="C1258" t="str">
            <v>Danville City Public Schools</v>
          </cell>
          <cell r="D1258">
            <v>10051</v>
          </cell>
          <cell r="E1258" t="str">
            <v>Cain Creek Shopping Center</v>
          </cell>
          <cell r="F1258">
            <v>4509</v>
          </cell>
        </row>
        <row r="1259">
          <cell r="A1259" t="str">
            <v>10810052</v>
          </cell>
          <cell r="B1259">
            <v>108</v>
          </cell>
          <cell r="C1259" t="str">
            <v>Danville City Public Schools</v>
          </cell>
          <cell r="D1259">
            <v>10052</v>
          </cell>
          <cell r="E1259" t="str">
            <v>New Ingram Heights / Barrett Street</v>
          </cell>
          <cell r="F1259">
            <v>1563</v>
          </cell>
        </row>
        <row r="1260">
          <cell r="A1260" t="str">
            <v>10810053</v>
          </cell>
          <cell r="B1260">
            <v>108</v>
          </cell>
          <cell r="C1260" t="str">
            <v>Danville City Public Schools</v>
          </cell>
          <cell r="D1260">
            <v>10053</v>
          </cell>
          <cell r="E1260" t="str">
            <v>Parker Road</v>
          </cell>
          <cell r="F1260">
            <v>1105</v>
          </cell>
        </row>
        <row r="1261">
          <cell r="A1261" t="str">
            <v>1090240</v>
          </cell>
          <cell r="B1261">
            <v>109</v>
          </cell>
          <cell r="C1261" t="str">
            <v>Falls Church City Public Schools</v>
          </cell>
          <cell r="D1261">
            <v>240</v>
          </cell>
          <cell r="E1261" t="str">
            <v>MT. DANIEL ELEMENTARY</v>
          </cell>
          <cell r="F1261">
            <v>64</v>
          </cell>
        </row>
        <row r="1262">
          <cell r="A1262" t="str">
            <v>1090251</v>
          </cell>
          <cell r="B1262">
            <v>109</v>
          </cell>
          <cell r="C1262" t="str">
            <v>Falls Church City Public Schools</v>
          </cell>
          <cell r="D1262">
            <v>251</v>
          </cell>
          <cell r="E1262" t="str">
            <v>GEORGE MASON HIGH</v>
          </cell>
          <cell r="F1262">
            <v>3591</v>
          </cell>
        </row>
        <row r="1263">
          <cell r="A1263" t="str">
            <v>1090252</v>
          </cell>
          <cell r="B1263">
            <v>109</v>
          </cell>
          <cell r="C1263" t="str">
            <v>Falls Church City Public Schools</v>
          </cell>
          <cell r="D1263">
            <v>252</v>
          </cell>
          <cell r="E1263" t="str">
            <v>MARY ELLEN HENDERSON MIDDLE</v>
          </cell>
          <cell r="F1263">
            <v>188</v>
          </cell>
        </row>
        <row r="1264">
          <cell r="A1264" t="str">
            <v>1090260</v>
          </cell>
          <cell r="B1264">
            <v>109</v>
          </cell>
          <cell r="C1264" t="str">
            <v>Falls Church City Public Schools</v>
          </cell>
          <cell r="D1264">
            <v>260</v>
          </cell>
          <cell r="E1264" t="str">
            <v>THOMAS JEFFERSON ELEM</v>
          </cell>
          <cell r="F1264">
            <v>11778</v>
          </cell>
        </row>
        <row r="1265">
          <cell r="A1265" t="str">
            <v>1100030</v>
          </cell>
          <cell r="B1265">
            <v>110</v>
          </cell>
          <cell r="C1265" t="str">
            <v>Fredericksburg City Public Schools</v>
          </cell>
          <cell r="D1265">
            <v>30</v>
          </cell>
          <cell r="E1265" t="str">
            <v>WALKER-GRANT CENTER</v>
          </cell>
          <cell r="F1265">
            <v>10736</v>
          </cell>
        </row>
        <row r="1266">
          <cell r="A1266" t="str">
            <v>1100040</v>
          </cell>
          <cell r="B1266">
            <v>110</v>
          </cell>
          <cell r="C1266" t="str">
            <v>Fredericksburg City Public Schools</v>
          </cell>
          <cell r="D1266">
            <v>40</v>
          </cell>
          <cell r="E1266" t="str">
            <v>JAMES MONROE HIGH</v>
          </cell>
          <cell r="F1266">
            <v>21194</v>
          </cell>
        </row>
        <row r="1267">
          <cell r="A1267" t="str">
            <v>1100050</v>
          </cell>
          <cell r="B1267">
            <v>110</v>
          </cell>
          <cell r="C1267" t="str">
            <v>Fredericksburg City Public Schools</v>
          </cell>
          <cell r="D1267">
            <v>50</v>
          </cell>
          <cell r="E1267" t="str">
            <v>HUGH MERCER ELEM</v>
          </cell>
          <cell r="F1267">
            <v>10023</v>
          </cell>
        </row>
        <row r="1268">
          <cell r="A1268" t="str">
            <v>1100060</v>
          </cell>
          <cell r="B1268">
            <v>110</v>
          </cell>
          <cell r="C1268" t="str">
            <v>Fredericksburg City Public Schools</v>
          </cell>
          <cell r="D1268">
            <v>60</v>
          </cell>
          <cell r="E1268" t="str">
            <v>WALKER-GRANT MIDDLE</v>
          </cell>
          <cell r="F1268">
            <v>13148</v>
          </cell>
        </row>
        <row r="1269">
          <cell r="A1269" t="str">
            <v>1100272</v>
          </cell>
          <cell r="B1269">
            <v>110</v>
          </cell>
          <cell r="C1269" t="str">
            <v>Fredericksburg City Public Schools</v>
          </cell>
          <cell r="D1269">
            <v>272</v>
          </cell>
          <cell r="E1269" t="str">
            <v>LAFAYETTE UPPER ELEM</v>
          </cell>
          <cell r="F1269">
            <v>9286</v>
          </cell>
        </row>
        <row r="1270">
          <cell r="A1270" t="str">
            <v>1110010</v>
          </cell>
          <cell r="B1270">
            <v>111</v>
          </cell>
          <cell r="C1270" t="str">
            <v>Galax City Public Schools</v>
          </cell>
          <cell r="D1270">
            <v>10</v>
          </cell>
          <cell r="E1270" t="str">
            <v>GALAX ELEM</v>
          </cell>
          <cell r="F1270">
            <v>1827</v>
          </cell>
        </row>
        <row r="1271">
          <cell r="A1271" t="str">
            <v>1110031</v>
          </cell>
          <cell r="B1271">
            <v>111</v>
          </cell>
          <cell r="C1271" t="str">
            <v>Galax City Public Schools</v>
          </cell>
          <cell r="D1271">
            <v>31</v>
          </cell>
          <cell r="E1271" t="str">
            <v>GALAX HIGH</v>
          </cell>
          <cell r="F1271">
            <v>353</v>
          </cell>
        </row>
        <row r="1272">
          <cell r="A1272" t="str">
            <v>1120050</v>
          </cell>
          <cell r="B1272">
            <v>112</v>
          </cell>
          <cell r="C1272" t="str">
            <v>Hampton City Public Schools</v>
          </cell>
          <cell r="D1272">
            <v>50</v>
          </cell>
          <cell r="E1272" t="str">
            <v>PHOEBUS HIGH</v>
          </cell>
          <cell r="F1272">
            <v>6989</v>
          </cell>
        </row>
        <row r="1273">
          <cell r="A1273" t="str">
            <v>1120180</v>
          </cell>
          <cell r="B1273">
            <v>112</v>
          </cell>
          <cell r="C1273" t="str">
            <v>Hampton City Public Schools</v>
          </cell>
          <cell r="D1273">
            <v>180</v>
          </cell>
          <cell r="E1273" t="str">
            <v>SAMUEL P. LANGLEY ELEM</v>
          </cell>
          <cell r="F1273">
            <v>6271</v>
          </cell>
        </row>
        <row r="1274">
          <cell r="A1274" t="str">
            <v>1120210</v>
          </cell>
          <cell r="B1274">
            <v>112</v>
          </cell>
          <cell r="C1274" t="str">
            <v>Hampton City Public Schools</v>
          </cell>
          <cell r="D1274">
            <v>210</v>
          </cell>
          <cell r="E1274" t="str">
            <v>MOTON EARLY CHILDHOOD CENTER</v>
          </cell>
          <cell r="F1274">
            <v>2874</v>
          </cell>
        </row>
        <row r="1275">
          <cell r="A1275" t="str">
            <v>1120250</v>
          </cell>
          <cell r="B1275">
            <v>112</v>
          </cell>
          <cell r="C1275" t="str">
            <v>Hampton City Public Schools</v>
          </cell>
          <cell r="D1275">
            <v>250</v>
          </cell>
          <cell r="E1275" t="str">
            <v>JANE H. BRYAN ELEM</v>
          </cell>
          <cell r="F1275">
            <v>1808</v>
          </cell>
        </row>
        <row r="1276">
          <cell r="A1276" t="str">
            <v>1120270</v>
          </cell>
          <cell r="B1276">
            <v>112</v>
          </cell>
          <cell r="C1276" t="str">
            <v>Hampton City Public Schools</v>
          </cell>
          <cell r="D1276">
            <v>270</v>
          </cell>
          <cell r="E1276" t="str">
            <v>JOHN B. CARY ELEM</v>
          </cell>
          <cell r="F1276">
            <v>7508</v>
          </cell>
        </row>
        <row r="1277">
          <cell r="A1277" t="str">
            <v>1120280</v>
          </cell>
          <cell r="B1277">
            <v>112</v>
          </cell>
          <cell r="C1277" t="str">
            <v>Hampton City Public Schools</v>
          </cell>
          <cell r="D1277">
            <v>280</v>
          </cell>
          <cell r="E1277" t="str">
            <v>HAMPTON HIGH</v>
          </cell>
          <cell r="F1277">
            <v>21804</v>
          </cell>
        </row>
        <row r="1278">
          <cell r="A1278" t="str">
            <v>1120300</v>
          </cell>
          <cell r="B1278">
            <v>112</v>
          </cell>
          <cell r="C1278" t="str">
            <v>Hampton City Public Schools</v>
          </cell>
          <cell r="D1278">
            <v>300</v>
          </cell>
          <cell r="E1278" t="str">
            <v>CESAR TARRANT MIDDLE</v>
          </cell>
          <cell r="F1278">
            <v>11421</v>
          </cell>
        </row>
        <row r="1279">
          <cell r="A1279" t="str">
            <v>1120320</v>
          </cell>
          <cell r="B1279">
            <v>112</v>
          </cell>
          <cell r="C1279" t="str">
            <v>Hampton City Public Schools</v>
          </cell>
          <cell r="D1279">
            <v>320</v>
          </cell>
          <cell r="E1279" t="str">
            <v>KECOUGHTAN HIGH</v>
          </cell>
          <cell r="F1279">
            <v>1961</v>
          </cell>
        </row>
        <row r="1280">
          <cell r="A1280" t="str">
            <v>1120350</v>
          </cell>
          <cell r="B1280">
            <v>112</v>
          </cell>
          <cell r="C1280" t="str">
            <v>Hampton City Public Schools</v>
          </cell>
          <cell r="D1280">
            <v>350</v>
          </cell>
          <cell r="E1280" t="str">
            <v>BENJAMIN SYMS MIDDLE</v>
          </cell>
          <cell r="F1280">
            <v>18998</v>
          </cell>
        </row>
        <row r="1281">
          <cell r="A1281" t="str">
            <v>1120360</v>
          </cell>
          <cell r="B1281">
            <v>112</v>
          </cell>
          <cell r="C1281" t="str">
            <v>Hampton City Public Schools</v>
          </cell>
          <cell r="D1281">
            <v>360</v>
          </cell>
          <cell r="E1281" t="str">
            <v>TUCKER-CAPPS ELEM</v>
          </cell>
          <cell r="F1281">
            <v>2308</v>
          </cell>
        </row>
        <row r="1282">
          <cell r="A1282" t="str">
            <v>1120370</v>
          </cell>
          <cell r="B1282">
            <v>112</v>
          </cell>
          <cell r="C1282" t="str">
            <v>Hampton City Public Schools</v>
          </cell>
          <cell r="D1282">
            <v>370</v>
          </cell>
          <cell r="E1282" t="str">
            <v>PHILLIPS ELEM</v>
          </cell>
          <cell r="F1282">
            <v>2006</v>
          </cell>
        </row>
        <row r="1283">
          <cell r="A1283" t="str">
            <v>1120380</v>
          </cell>
          <cell r="B1283">
            <v>112</v>
          </cell>
          <cell r="C1283" t="str">
            <v>Hampton City Public Schools</v>
          </cell>
          <cell r="D1283">
            <v>380</v>
          </cell>
          <cell r="E1283" t="str">
            <v>THOMAS EATON MIDDLE</v>
          </cell>
          <cell r="F1283">
            <v>1583</v>
          </cell>
        </row>
        <row r="1284">
          <cell r="A1284" t="str">
            <v>1120430</v>
          </cell>
          <cell r="B1284">
            <v>112</v>
          </cell>
          <cell r="C1284" t="str">
            <v>Hampton City Public Schools</v>
          </cell>
          <cell r="D1284">
            <v>430</v>
          </cell>
          <cell r="E1284" t="str">
            <v>BETHEL HIGH</v>
          </cell>
          <cell r="F1284">
            <v>3046</v>
          </cell>
        </row>
        <row r="1285">
          <cell r="A1285" t="str">
            <v>1120440</v>
          </cell>
          <cell r="B1285">
            <v>112</v>
          </cell>
          <cell r="C1285" t="str">
            <v>Hampton City Public Schools</v>
          </cell>
          <cell r="D1285">
            <v>440</v>
          </cell>
          <cell r="E1285" t="str">
            <v>JOHN TYLER ELEM</v>
          </cell>
          <cell r="F1285">
            <v>2443</v>
          </cell>
        </row>
        <row r="1286">
          <cell r="A1286" t="str">
            <v>1120500</v>
          </cell>
          <cell r="B1286">
            <v>112</v>
          </cell>
          <cell r="C1286" t="str">
            <v>Hampton City Public Schools</v>
          </cell>
          <cell r="D1286">
            <v>500</v>
          </cell>
          <cell r="E1286" t="str">
            <v>A.W.E. BASSETTE ELEM</v>
          </cell>
          <cell r="F1286">
            <v>6114</v>
          </cell>
        </row>
        <row r="1287">
          <cell r="A1287" t="str">
            <v>1120615</v>
          </cell>
          <cell r="B1287">
            <v>112</v>
          </cell>
          <cell r="C1287" t="str">
            <v>Hampton City Public Schools</v>
          </cell>
          <cell r="D1287">
            <v>615</v>
          </cell>
          <cell r="E1287" t="str">
            <v>DOWNTOWN HAMPTON CDC SITE III</v>
          </cell>
          <cell r="F1287">
            <v>18822</v>
          </cell>
        </row>
        <row r="1288">
          <cell r="A1288" t="str">
            <v>1120640</v>
          </cell>
          <cell r="B1288">
            <v>112</v>
          </cell>
          <cell r="C1288" t="str">
            <v>Hampton City Public Schools</v>
          </cell>
          <cell r="D1288">
            <v>640</v>
          </cell>
          <cell r="E1288" t="str">
            <v>HUNTER B ANDREWS</v>
          </cell>
          <cell r="F1288">
            <v>16297</v>
          </cell>
        </row>
        <row r="1289">
          <cell r="A1289" t="str">
            <v>1120650</v>
          </cell>
          <cell r="B1289">
            <v>112</v>
          </cell>
          <cell r="C1289" t="str">
            <v>Hampton City Public Schools</v>
          </cell>
          <cell r="D1289">
            <v>650</v>
          </cell>
          <cell r="E1289" t="str">
            <v>GEORGE P PHENIX ELEM</v>
          </cell>
          <cell r="F1289">
            <v>22279</v>
          </cell>
        </row>
        <row r="1290">
          <cell r="A1290" t="str">
            <v>1130012</v>
          </cell>
          <cell r="B1290">
            <v>113</v>
          </cell>
          <cell r="C1290" t="str">
            <v>Harrisonburg City Public Schools</v>
          </cell>
          <cell r="D1290">
            <v>12</v>
          </cell>
          <cell r="E1290" t="str">
            <v>HARRISONBURG HIGH</v>
          </cell>
          <cell r="F1290">
            <v>24689</v>
          </cell>
        </row>
        <row r="1291">
          <cell r="A1291" t="str">
            <v>1130030</v>
          </cell>
          <cell r="B1291">
            <v>113</v>
          </cell>
          <cell r="C1291" t="str">
            <v>Harrisonburg City Public Schools</v>
          </cell>
          <cell r="D1291">
            <v>30</v>
          </cell>
          <cell r="E1291" t="str">
            <v>WATERMAN ELEM</v>
          </cell>
          <cell r="F1291">
            <v>14177</v>
          </cell>
        </row>
        <row r="1292">
          <cell r="A1292" t="str">
            <v>1130050</v>
          </cell>
          <cell r="B1292">
            <v>113</v>
          </cell>
          <cell r="C1292" t="str">
            <v>Harrisonburg City Public Schools</v>
          </cell>
          <cell r="D1292">
            <v>50</v>
          </cell>
          <cell r="E1292" t="str">
            <v>KEISTER ELEM</v>
          </cell>
          <cell r="F1292">
            <v>17230</v>
          </cell>
        </row>
        <row r="1293">
          <cell r="A1293" t="str">
            <v>1130060</v>
          </cell>
          <cell r="B1293">
            <v>113</v>
          </cell>
          <cell r="C1293" t="str">
            <v>Harrisonburg City Public Schools</v>
          </cell>
          <cell r="D1293">
            <v>60</v>
          </cell>
          <cell r="E1293" t="str">
            <v>SPOTSWOOD ELEM</v>
          </cell>
          <cell r="F1293">
            <v>11719</v>
          </cell>
        </row>
        <row r="1294">
          <cell r="A1294" t="str">
            <v>1130080</v>
          </cell>
          <cell r="B1294">
            <v>113</v>
          </cell>
          <cell r="C1294" t="str">
            <v>Harrisonburg City Public Schools</v>
          </cell>
          <cell r="D1294">
            <v>80</v>
          </cell>
          <cell r="E1294" t="str">
            <v>THOMAS HARRISON MIDDLE</v>
          </cell>
          <cell r="F1294">
            <v>11600</v>
          </cell>
        </row>
        <row r="1295">
          <cell r="A1295" t="str">
            <v>1130111</v>
          </cell>
          <cell r="B1295">
            <v>113</v>
          </cell>
          <cell r="C1295" t="str">
            <v>Harrisonburg City Public Schools</v>
          </cell>
          <cell r="D1295">
            <v>111</v>
          </cell>
          <cell r="E1295" t="str">
            <v>SKYLINE MIDDLE</v>
          </cell>
          <cell r="F1295">
            <v>40817</v>
          </cell>
        </row>
        <row r="1296">
          <cell r="A1296" t="str">
            <v>1130120</v>
          </cell>
          <cell r="B1296">
            <v>113</v>
          </cell>
          <cell r="C1296" t="str">
            <v>Harrisonburg City Public Schools</v>
          </cell>
          <cell r="D1296">
            <v>120</v>
          </cell>
          <cell r="E1296" t="str">
            <v>BLUESTONE ELEMENTARY</v>
          </cell>
          <cell r="F1296">
            <v>15095</v>
          </cell>
        </row>
        <row r="1297">
          <cell r="A1297" t="str">
            <v>1130191</v>
          </cell>
          <cell r="B1297">
            <v>113</v>
          </cell>
          <cell r="C1297" t="str">
            <v>Harrisonburg City Public Schools</v>
          </cell>
          <cell r="D1297">
            <v>191</v>
          </cell>
          <cell r="E1297" t="str">
            <v>STONE SPRING ELEM</v>
          </cell>
          <cell r="F1297">
            <v>16803</v>
          </cell>
        </row>
        <row r="1298">
          <cell r="A1298" t="str">
            <v>1134012</v>
          </cell>
          <cell r="B1298">
            <v>113</v>
          </cell>
          <cell r="C1298" t="str">
            <v>Harrisonburg City Public Schools</v>
          </cell>
          <cell r="D1298">
            <v>4012</v>
          </cell>
          <cell r="E1298" t="str">
            <v>Minnick Education Center</v>
          </cell>
          <cell r="F1298">
            <v>685</v>
          </cell>
        </row>
        <row r="1299">
          <cell r="A1299" t="str">
            <v>11310009</v>
          </cell>
          <cell r="B1299">
            <v>113</v>
          </cell>
          <cell r="C1299" t="str">
            <v>Harrisonburg City Public Schools</v>
          </cell>
          <cell r="D1299">
            <v>10009</v>
          </cell>
          <cell r="E1299" t="str">
            <v>Boys and Girls Club of Harrisonburg and Rockingham County</v>
          </cell>
          <cell r="F1299">
            <v>1554</v>
          </cell>
        </row>
        <row r="1300">
          <cell r="A1300" t="str">
            <v>11310010</v>
          </cell>
          <cell r="B1300">
            <v>113</v>
          </cell>
          <cell r="C1300" t="str">
            <v>Harrisonburg City Public Schools</v>
          </cell>
          <cell r="D1300">
            <v>10010</v>
          </cell>
          <cell r="E1300" t="str">
            <v>Second Home</v>
          </cell>
          <cell r="F1300">
            <v>2392</v>
          </cell>
        </row>
        <row r="1301">
          <cell r="A1301" t="str">
            <v>11310011</v>
          </cell>
          <cell r="B1301">
            <v>113</v>
          </cell>
          <cell r="C1301" t="str">
            <v>Harrisonburg City Public Schools</v>
          </cell>
          <cell r="D1301">
            <v>10011</v>
          </cell>
          <cell r="E1301" t="str">
            <v>Horizons Edge</v>
          </cell>
          <cell r="F1301">
            <v>2718</v>
          </cell>
        </row>
        <row r="1302">
          <cell r="A1302" t="str">
            <v>1140040</v>
          </cell>
          <cell r="B1302">
            <v>114</v>
          </cell>
          <cell r="C1302" t="str">
            <v>Hopewell City Public Schools</v>
          </cell>
          <cell r="D1302">
            <v>40</v>
          </cell>
          <cell r="E1302" t="str">
            <v>DUPONT ELEM</v>
          </cell>
          <cell r="F1302">
            <v>11181</v>
          </cell>
        </row>
        <row r="1303">
          <cell r="A1303" t="str">
            <v>1140070</v>
          </cell>
          <cell r="B1303">
            <v>114</v>
          </cell>
          <cell r="C1303" t="str">
            <v>Hopewell City Public Schools</v>
          </cell>
          <cell r="D1303">
            <v>70</v>
          </cell>
          <cell r="E1303" t="str">
            <v>PATRICK COPELAND ELEM</v>
          </cell>
          <cell r="F1303">
            <v>8969</v>
          </cell>
        </row>
        <row r="1304">
          <cell r="A1304" t="str">
            <v>1140140</v>
          </cell>
          <cell r="B1304">
            <v>114</v>
          </cell>
          <cell r="C1304" t="str">
            <v>Hopewell City Public Schools</v>
          </cell>
          <cell r="D1304">
            <v>140</v>
          </cell>
          <cell r="E1304" t="str">
            <v>HARRY E. JAMES ELEM</v>
          </cell>
          <cell r="F1304">
            <v>5176</v>
          </cell>
        </row>
        <row r="1305">
          <cell r="A1305" t="str">
            <v>1144004</v>
          </cell>
          <cell r="B1305">
            <v>114</v>
          </cell>
          <cell r="C1305" t="str">
            <v>Hopewell City Public Schools</v>
          </cell>
          <cell r="D1305">
            <v>4004</v>
          </cell>
          <cell r="E1305" t="str">
            <v>Hopewell Parks and Rec</v>
          </cell>
          <cell r="F1305">
            <v>101</v>
          </cell>
        </row>
        <row r="1306">
          <cell r="A1306" t="str">
            <v>1144010</v>
          </cell>
          <cell r="B1306">
            <v>114</v>
          </cell>
          <cell r="C1306" t="str">
            <v>Hopewell City Public Schools</v>
          </cell>
          <cell r="D1306">
            <v>4010</v>
          </cell>
          <cell r="E1306" t="str">
            <v>Piper Square Housing Authority</v>
          </cell>
          <cell r="F1306">
            <v>158</v>
          </cell>
        </row>
        <row r="1307">
          <cell r="A1307" t="str">
            <v>1144011</v>
          </cell>
          <cell r="B1307">
            <v>114</v>
          </cell>
          <cell r="C1307" t="str">
            <v>Hopewell City Public Schools</v>
          </cell>
          <cell r="D1307">
            <v>4011</v>
          </cell>
          <cell r="E1307" t="str">
            <v>Davisville Bland Ct</v>
          </cell>
          <cell r="F1307">
            <v>180</v>
          </cell>
        </row>
        <row r="1308">
          <cell r="A1308" t="str">
            <v>1144012</v>
          </cell>
          <cell r="B1308">
            <v>114</v>
          </cell>
          <cell r="C1308" t="str">
            <v>Hopewell City Public Schools</v>
          </cell>
          <cell r="D1308">
            <v>4012</v>
          </cell>
          <cell r="E1308" t="str">
            <v>Thomas Rolfe Court</v>
          </cell>
          <cell r="F1308">
            <v>238</v>
          </cell>
        </row>
        <row r="1309">
          <cell r="A1309" t="str">
            <v>11410001</v>
          </cell>
          <cell r="B1309">
            <v>114</v>
          </cell>
          <cell r="C1309" t="str">
            <v>Hopewell City Public Schools</v>
          </cell>
          <cell r="D1309">
            <v>10001</v>
          </cell>
          <cell r="E1309" t="str">
            <v>Cavalier Square</v>
          </cell>
          <cell r="F1309">
            <v>129</v>
          </cell>
        </row>
        <row r="1310">
          <cell r="A1310" t="str">
            <v>1150010</v>
          </cell>
          <cell r="B1310">
            <v>115</v>
          </cell>
          <cell r="C1310" t="str">
            <v>Lynchburg City Public Schools</v>
          </cell>
          <cell r="D1310">
            <v>10</v>
          </cell>
          <cell r="E1310" t="str">
            <v>LAUREL REGIONAL SPECIAL ED CTR</v>
          </cell>
          <cell r="F1310">
            <v>367</v>
          </cell>
        </row>
        <row r="1311">
          <cell r="A1311" t="str">
            <v>1150070</v>
          </cell>
          <cell r="B1311">
            <v>115</v>
          </cell>
          <cell r="C1311" t="str">
            <v>Lynchburg City Public Schools</v>
          </cell>
          <cell r="D1311">
            <v>70</v>
          </cell>
          <cell r="E1311" t="str">
            <v>DEARINGTON ELEM/INNOVATION</v>
          </cell>
          <cell r="F1311">
            <v>1275</v>
          </cell>
        </row>
        <row r="1312">
          <cell r="A1312" t="str">
            <v>1150090</v>
          </cell>
          <cell r="B1312">
            <v>115</v>
          </cell>
          <cell r="C1312" t="str">
            <v>Lynchburg City Public Schools</v>
          </cell>
          <cell r="D1312">
            <v>90</v>
          </cell>
          <cell r="E1312" t="str">
            <v>T.C. MILLER ELEM FOR INNOVAT.</v>
          </cell>
          <cell r="F1312">
            <v>1561</v>
          </cell>
        </row>
        <row r="1313">
          <cell r="A1313" t="str">
            <v>1150130</v>
          </cell>
          <cell r="B1313">
            <v>115</v>
          </cell>
          <cell r="C1313" t="str">
            <v>Lynchburg City Public Schools</v>
          </cell>
          <cell r="D1313">
            <v>130</v>
          </cell>
          <cell r="E1313" t="str">
            <v>HERITAGE HIGH</v>
          </cell>
          <cell r="F1313">
            <v>16695</v>
          </cell>
        </row>
        <row r="1314">
          <cell r="A1314" t="str">
            <v>1150170</v>
          </cell>
          <cell r="B1314">
            <v>115</v>
          </cell>
          <cell r="C1314" t="str">
            <v>Lynchburg City Public Schools</v>
          </cell>
          <cell r="D1314">
            <v>170</v>
          </cell>
          <cell r="E1314" t="str">
            <v>PAUL LAURENCE DUNBAR MID. FOR INNOV.</v>
          </cell>
          <cell r="F1314">
            <v>13606</v>
          </cell>
        </row>
        <row r="1315">
          <cell r="A1315" t="str">
            <v>1150190</v>
          </cell>
          <cell r="B1315">
            <v>115</v>
          </cell>
          <cell r="C1315" t="str">
            <v>Lynchburg City Public Schools</v>
          </cell>
          <cell r="D1315">
            <v>190</v>
          </cell>
          <cell r="E1315" t="str">
            <v>ROBERT S. PAYNE ELEM</v>
          </cell>
          <cell r="F1315">
            <v>2067</v>
          </cell>
        </row>
        <row r="1316">
          <cell r="A1316" t="str">
            <v>1150250</v>
          </cell>
          <cell r="B1316">
            <v>115</v>
          </cell>
          <cell r="C1316" t="str">
            <v>Lynchburg City Public Schools</v>
          </cell>
          <cell r="D1316">
            <v>250</v>
          </cell>
          <cell r="E1316" t="str">
            <v>WILLIAM M. BASS ELEM</v>
          </cell>
          <cell r="F1316">
            <v>1277</v>
          </cell>
        </row>
        <row r="1317">
          <cell r="A1317" t="str">
            <v>1150260</v>
          </cell>
          <cell r="B1317">
            <v>115</v>
          </cell>
          <cell r="C1317" t="str">
            <v>Lynchburg City Public Schools</v>
          </cell>
          <cell r="D1317">
            <v>260</v>
          </cell>
          <cell r="E1317" t="str">
            <v>E.C. GLASS HIGH</v>
          </cell>
          <cell r="F1317">
            <v>16928</v>
          </cell>
        </row>
        <row r="1318">
          <cell r="A1318" t="str">
            <v>1150270</v>
          </cell>
          <cell r="B1318">
            <v>115</v>
          </cell>
          <cell r="C1318" t="str">
            <v>Lynchburg City Public Schools</v>
          </cell>
          <cell r="D1318">
            <v>270</v>
          </cell>
          <cell r="E1318" t="str">
            <v>PERRYMONT ELEM</v>
          </cell>
          <cell r="F1318">
            <v>1476</v>
          </cell>
        </row>
        <row r="1319">
          <cell r="A1319" t="str">
            <v>1150290</v>
          </cell>
          <cell r="B1319">
            <v>115</v>
          </cell>
          <cell r="C1319" t="str">
            <v>Lynchburg City Public Schools</v>
          </cell>
          <cell r="D1319">
            <v>290</v>
          </cell>
          <cell r="E1319" t="str">
            <v>BEDFORD HILLS ELEM</v>
          </cell>
          <cell r="F1319">
            <v>1937</v>
          </cell>
        </row>
        <row r="1320">
          <cell r="A1320" t="str">
            <v>1150300</v>
          </cell>
          <cell r="B1320">
            <v>115</v>
          </cell>
          <cell r="C1320" t="str">
            <v>Lynchburg City Public Schools</v>
          </cell>
          <cell r="D1320">
            <v>300</v>
          </cell>
          <cell r="E1320" t="str">
            <v>SHEFFIELD ELEM</v>
          </cell>
          <cell r="F1320">
            <v>2137</v>
          </cell>
        </row>
        <row r="1321">
          <cell r="A1321" t="str">
            <v>1150310</v>
          </cell>
          <cell r="B1321">
            <v>115</v>
          </cell>
          <cell r="C1321" t="str">
            <v>Lynchburg City Public Schools</v>
          </cell>
          <cell r="D1321">
            <v>310</v>
          </cell>
          <cell r="E1321" t="str">
            <v>CARL B. HUTCHERSON BUILDING</v>
          </cell>
          <cell r="F1321">
            <v>1751</v>
          </cell>
        </row>
        <row r="1322">
          <cell r="A1322" t="str">
            <v>1150330</v>
          </cell>
          <cell r="B1322">
            <v>115</v>
          </cell>
          <cell r="C1322" t="str">
            <v>Lynchburg City Public Schools</v>
          </cell>
          <cell r="D1322">
            <v>330</v>
          </cell>
          <cell r="E1322" t="str">
            <v>PAUL MUNRO ELEM</v>
          </cell>
          <cell r="F1322">
            <v>1485</v>
          </cell>
        </row>
        <row r="1323">
          <cell r="A1323" t="str">
            <v>1150340</v>
          </cell>
          <cell r="B1323">
            <v>115</v>
          </cell>
          <cell r="C1323" t="str">
            <v>Lynchburg City Public Schools</v>
          </cell>
          <cell r="D1323">
            <v>340</v>
          </cell>
          <cell r="E1323" t="str">
            <v>SANDUSKY MIDDLE</v>
          </cell>
          <cell r="F1323">
            <v>8925</v>
          </cell>
        </row>
        <row r="1324">
          <cell r="A1324" t="str">
            <v>1150350</v>
          </cell>
          <cell r="B1324">
            <v>115</v>
          </cell>
          <cell r="C1324" t="str">
            <v>Lynchburg City Public Schools</v>
          </cell>
          <cell r="D1324">
            <v>350</v>
          </cell>
          <cell r="E1324" t="str">
            <v>LINKHORNE MIDDLE</v>
          </cell>
          <cell r="F1324">
            <v>12226</v>
          </cell>
        </row>
        <row r="1325">
          <cell r="A1325" t="str">
            <v>1150360</v>
          </cell>
          <cell r="B1325">
            <v>115</v>
          </cell>
          <cell r="C1325" t="str">
            <v>Lynchburg City Public Schools</v>
          </cell>
          <cell r="D1325">
            <v>360</v>
          </cell>
          <cell r="E1325" t="str">
            <v>LINKHORNE ELEM</v>
          </cell>
          <cell r="F1325">
            <v>1762</v>
          </cell>
        </row>
        <row r="1326">
          <cell r="A1326" t="str">
            <v>1150370</v>
          </cell>
          <cell r="B1326">
            <v>115</v>
          </cell>
          <cell r="C1326" t="str">
            <v>Lynchburg City Public Schools</v>
          </cell>
          <cell r="D1326">
            <v>370</v>
          </cell>
          <cell r="E1326" t="str">
            <v>SANDUSKY ELEM</v>
          </cell>
          <cell r="F1326">
            <v>1737</v>
          </cell>
        </row>
        <row r="1327">
          <cell r="A1327" t="str">
            <v>1150390</v>
          </cell>
          <cell r="B1327">
            <v>115</v>
          </cell>
          <cell r="C1327" t="str">
            <v>Lynchburg City Public Schools</v>
          </cell>
          <cell r="D1327">
            <v>390</v>
          </cell>
          <cell r="E1327" t="str">
            <v>EMPOWERMENT ACADEMY</v>
          </cell>
          <cell r="F1327">
            <v>21</v>
          </cell>
        </row>
        <row r="1328">
          <cell r="A1328" t="str">
            <v>1151102</v>
          </cell>
          <cell r="B1328">
            <v>115</v>
          </cell>
          <cell r="C1328" t="str">
            <v>Lynchburg City Public Schools</v>
          </cell>
          <cell r="D1328">
            <v>1102</v>
          </cell>
          <cell r="E1328" t="str">
            <v>HERITAGE ELEM</v>
          </cell>
          <cell r="F1328">
            <v>2992</v>
          </cell>
        </row>
        <row r="1329">
          <cell r="A1329" t="str">
            <v>1151203</v>
          </cell>
          <cell r="B1329">
            <v>115</v>
          </cell>
          <cell r="C1329" t="str">
            <v>Lynchburg City Public Schools</v>
          </cell>
          <cell r="D1329">
            <v>1203</v>
          </cell>
          <cell r="E1329" t="str">
            <v>FORT HILL COMMUNITY</v>
          </cell>
          <cell r="F1329">
            <v>19</v>
          </cell>
        </row>
        <row r="1330">
          <cell r="A1330" t="str">
            <v>1154013</v>
          </cell>
          <cell r="B1330">
            <v>115</v>
          </cell>
          <cell r="C1330" t="str">
            <v>Lynchburg City Public Schools</v>
          </cell>
          <cell r="D1330">
            <v>4013</v>
          </cell>
          <cell r="E1330" t="str">
            <v>Jefferson Park</v>
          </cell>
          <cell r="F1330">
            <v>646</v>
          </cell>
        </row>
        <row r="1331">
          <cell r="A1331" t="str">
            <v>1154037</v>
          </cell>
          <cell r="B1331">
            <v>115</v>
          </cell>
          <cell r="C1331" t="str">
            <v>Lynchburg City Public Schools</v>
          </cell>
          <cell r="D1331">
            <v>4037</v>
          </cell>
          <cell r="E1331" t="str">
            <v>College Hill Center</v>
          </cell>
          <cell r="F1331">
            <v>444</v>
          </cell>
        </row>
        <row r="1332">
          <cell r="A1332" t="str">
            <v>1154039</v>
          </cell>
          <cell r="B1332">
            <v>115</v>
          </cell>
          <cell r="C1332" t="str">
            <v>Lynchburg City Public Schools</v>
          </cell>
          <cell r="D1332">
            <v>4039</v>
          </cell>
          <cell r="E1332" t="str">
            <v>Fairview Center</v>
          </cell>
          <cell r="F1332">
            <v>313</v>
          </cell>
        </row>
        <row r="1333">
          <cell r="A1333" t="str">
            <v>1154040</v>
          </cell>
          <cell r="B1333">
            <v>115</v>
          </cell>
          <cell r="C1333" t="str">
            <v>Lynchburg City Public Schools</v>
          </cell>
          <cell r="D1333">
            <v>4040</v>
          </cell>
          <cell r="E1333" t="str">
            <v>Diamond Hill Center</v>
          </cell>
          <cell r="F1333">
            <v>1076</v>
          </cell>
        </row>
        <row r="1334">
          <cell r="A1334" t="str">
            <v>1154041</v>
          </cell>
          <cell r="B1334">
            <v>115</v>
          </cell>
          <cell r="C1334" t="str">
            <v>Lynchburg City Public Schools</v>
          </cell>
          <cell r="D1334">
            <v>4041</v>
          </cell>
          <cell r="E1334" t="str">
            <v>Yoder Center</v>
          </cell>
          <cell r="F1334">
            <v>179</v>
          </cell>
        </row>
        <row r="1335">
          <cell r="A1335" t="str">
            <v>11510012</v>
          </cell>
          <cell r="B1335">
            <v>115</v>
          </cell>
          <cell r="C1335" t="str">
            <v>Lynchburg City Public Schools</v>
          </cell>
          <cell r="D1335">
            <v>10012</v>
          </cell>
          <cell r="E1335" t="str">
            <v>Daniels Hill Center</v>
          </cell>
          <cell r="F1335">
            <v>389</v>
          </cell>
        </row>
        <row r="1336">
          <cell r="A1336" t="str">
            <v>11510022</v>
          </cell>
          <cell r="B1336">
            <v>115</v>
          </cell>
          <cell r="C1336" t="str">
            <v>Lynchburg City Public Schools</v>
          </cell>
          <cell r="D1336">
            <v>10022</v>
          </cell>
          <cell r="E1336" t="str">
            <v>YMCA Childcare</v>
          </cell>
          <cell r="F1336">
            <v>509</v>
          </cell>
        </row>
        <row r="1337">
          <cell r="A1337" t="str">
            <v>1160010</v>
          </cell>
          <cell r="B1337">
            <v>116</v>
          </cell>
          <cell r="C1337" t="str">
            <v>Martinsville City Public Schools</v>
          </cell>
          <cell r="D1337">
            <v>10</v>
          </cell>
          <cell r="E1337" t="str">
            <v>MARTINSVILLE MIDDLE</v>
          </cell>
          <cell r="F1337">
            <v>7663</v>
          </cell>
        </row>
        <row r="1338">
          <cell r="A1338" t="str">
            <v>1160110</v>
          </cell>
          <cell r="B1338">
            <v>116</v>
          </cell>
          <cell r="C1338" t="str">
            <v>Martinsville City Public Schools</v>
          </cell>
          <cell r="D1338">
            <v>110</v>
          </cell>
          <cell r="E1338" t="str">
            <v>MARTINSVILLE HIGH</v>
          </cell>
          <cell r="F1338">
            <v>20553</v>
          </cell>
        </row>
        <row r="1339">
          <cell r="A1339" t="str">
            <v>1160222</v>
          </cell>
          <cell r="B1339">
            <v>116</v>
          </cell>
          <cell r="C1339" t="str">
            <v>Martinsville City Public Schools</v>
          </cell>
          <cell r="D1339">
            <v>222</v>
          </cell>
          <cell r="E1339" t="str">
            <v>ALBERT HARRIS ELEMENTARY</v>
          </cell>
          <cell r="F1339">
            <v>137</v>
          </cell>
        </row>
        <row r="1340">
          <cell r="A1340" t="str">
            <v>1160223</v>
          </cell>
          <cell r="B1340">
            <v>116</v>
          </cell>
          <cell r="C1340" t="str">
            <v>Martinsville City Public Schools</v>
          </cell>
          <cell r="D1340">
            <v>223</v>
          </cell>
          <cell r="E1340" t="str">
            <v>PATRICK HENRY ELEMENTARY</v>
          </cell>
          <cell r="F1340">
            <v>11372</v>
          </cell>
        </row>
        <row r="1341">
          <cell r="A1341" t="str">
            <v>11610004</v>
          </cell>
          <cell r="B1341">
            <v>116</v>
          </cell>
          <cell r="C1341" t="str">
            <v>Martinsville City Public Schools</v>
          </cell>
          <cell r="D1341">
            <v>10004</v>
          </cell>
          <cell r="E1341" t="str">
            <v>Boys &amp; Girls Club Teen Center</v>
          </cell>
          <cell r="F1341">
            <v>1380</v>
          </cell>
        </row>
        <row r="1342">
          <cell r="A1342" t="str">
            <v>11610037</v>
          </cell>
          <cell r="B1342">
            <v>116</v>
          </cell>
          <cell r="C1342" t="str">
            <v>Martinsville City Public Schools</v>
          </cell>
          <cell r="D1342">
            <v>10037</v>
          </cell>
          <cell r="E1342" t="str">
            <v>Boys &amp; Girls Club @ McCabe Memorial Church</v>
          </cell>
          <cell r="F1342">
            <v>1423</v>
          </cell>
        </row>
        <row r="1343">
          <cell r="A1343" t="str">
            <v>11610038</v>
          </cell>
          <cell r="B1343">
            <v>116</v>
          </cell>
          <cell r="C1343" t="str">
            <v>Martinsville City Public Schools</v>
          </cell>
          <cell r="D1343">
            <v>10038</v>
          </cell>
          <cell r="E1343" t="str">
            <v>Boys &amp; Girls Club @ Uptown Ministry</v>
          </cell>
          <cell r="F1343">
            <v>1250</v>
          </cell>
        </row>
        <row r="1344">
          <cell r="A1344" t="str">
            <v>1170050</v>
          </cell>
          <cell r="B1344">
            <v>117</v>
          </cell>
          <cell r="C1344" t="str">
            <v>Newport News City Public Schools</v>
          </cell>
          <cell r="D1344">
            <v>50</v>
          </cell>
          <cell r="E1344" t="str">
            <v>DAVID A. DUTROW ELEM</v>
          </cell>
          <cell r="F1344">
            <v>5782</v>
          </cell>
        </row>
        <row r="1345">
          <cell r="A1345" t="str">
            <v>1170070</v>
          </cell>
          <cell r="B1345">
            <v>117</v>
          </cell>
          <cell r="C1345" t="str">
            <v>Newport News City Public Schools</v>
          </cell>
          <cell r="D1345">
            <v>70</v>
          </cell>
          <cell r="E1345" t="str">
            <v>GEORGE J. MCINTOSH ELEM</v>
          </cell>
          <cell r="F1345">
            <v>22107</v>
          </cell>
        </row>
        <row r="1346">
          <cell r="A1346" t="str">
            <v>1170110</v>
          </cell>
          <cell r="B1346">
            <v>117</v>
          </cell>
          <cell r="C1346" t="str">
            <v>Newport News City Public Schools</v>
          </cell>
          <cell r="D1346">
            <v>110</v>
          </cell>
          <cell r="E1346" t="str">
            <v>B.T. WASHINGTON MIDDLE</v>
          </cell>
          <cell r="F1346">
            <v>4331</v>
          </cell>
        </row>
        <row r="1347">
          <cell r="A1347" t="str">
            <v>1170130</v>
          </cell>
          <cell r="B1347">
            <v>117</v>
          </cell>
          <cell r="C1347" t="str">
            <v>Newport News City Public Schools</v>
          </cell>
          <cell r="D1347">
            <v>130</v>
          </cell>
          <cell r="E1347" t="str">
            <v>DISCOVERY STEM ACADEMY</v>
          </cell>
          <cell r="F1347">
            <v>10535</v>
          </cell>
        </row>
        <row r="1348">
          <cell r="A1348" t="str">
            <v>1170150</v>
          </cell>
          <cell r="B1348">
            <v>117</v>
          </cell>
          <cell r="C1348" t="str">
            <v>Newport News City Public Schools</v>
          </cell>
          <cell r="D1348">
            <v>150</v>
          </cell>
          <cell r="E1348" t="str">
            <v>OLIVER C. GREENWOOD ELEM</v>
          </cell>
          <cell r="F1348">
            <v>6636</v>
          </cell>
        </row>
        <row r="1349">
          <cell r="A1349" t="str">
            <v>1170200</v>
          </cell>
          <cell r="B1349">
            <v>117</v>
          </cell>
          <cell r="C1349" t="str">
            <v>Newport News City Public Schools</v>
          </cell>
          <cell r="D1349">
            <v>200</v>
          </cell>
          <cell r="E1349" t="str">
            <v>L.F. PALMER ELEM</v>
          </cell>
          <cell r="F1349">
            <v>18737</v>
          </cell>
        </row>
        <row r="1350">
          <cell r="A1350" t="str">
            <v>1170250</v>
          </cell>
          <cell r="B1350">
            <v>117</v>
          </cell>
          <cell r="C1350" t="str">
            <v>Newport News City Public Schools</v>
          </cell>
          <cell r="D1350">
            <v>250</v>
          </cell>
          <cell r="E1350" t="str">
            <v>SEDGEFIELD ELEM</v>
          </cell>
          <cell r="F1350">
            <v>5320</v>
          </cell>
        </row>
        <row r="1351">
          <cell r="A1351" t="str">
            <v>1170270</v>
          </cell>
          <cell r="B1351">
            <v>117</v>
          </cell>
          <cell r="C1351" t="str">
            <v>Newport News City Public Schools</v>
          </cell>
          <cell r="D1351">
            <v>270</v>
          </cell>
          <cell r="E1351" t="str">
            <v>RICHARD T. YATES ELEM</v>
          </cell>
          <cell r="F1351">
            <v>6188</v>
          </cell>
        </row>
        <row r="1352">
          <cell r="A1352" t="str">
            <v>1170280</v>
          </cell>
          <cell r="B1352">
            <v>117</v>
          </cell>
          <cell r="C1352" t="str">
            <v>Newport News City Public Schools</v>
          </cell>
          <cell r="D1352">
            <v>280</v>
          </cell>
          <cell r="E1352" t="str">
            <v>DENBIGH HIGH</v>
          </cell>
          <cell r="F1352">
            <v>8427</v>
          </cell>
        </row>
        <row r="1353">
          <cell r="A1353" t="str">
            <v>1170290</v>
          </cell>
          <cell r="B1353">
            <v>117</v>
          </cell>
          <cell r="C1353" t="str">
            <v>Newport News City Public Schools</v>
          </cell>
          <cell r="D1353">
            <v>290</v>
          </cell>
          <cell r="E1353" t="str">
            <v>T. RYLAND SANFORD ELEM</v>
          </cell>
          <cell r="F1353">
            <v>6887</v>
          </cell>
        </row>
        <row r="1354">
          <cell r="A1354" t="str">
            <v>1170300</v>
          </cell>
          <cell r="B1354">
            <v>117</v>
          </cell>
          <cell r="C1354" t="str">
            <v>Newport News City Public Schools</v>
          </cell>
          <cell r="D1354">
            <v>300</v>
          </cell>
          <cell r="E1354" t="str">
            <v>JOSEPH H. SAUNDERS ELEM</v>
          </cell>
          <cell r="F1354">
            <v>5377</v>
          </cell>
        </row>
        <row r="1355">
          <cell r="A1355" t="str">
            <v>1170310</v>
          </cell>
          <cell r="B1355">
            <v>117</v>
          </cell>
          <cell r="C1355" t="str">
            <v>Newport News City Public Schools</v>
          </cell>
          <cell r="D1355">
            <v>310</v>
          </cell>
          <cell r="E1355" t="str">
            <v>R.O. NELSON ELEM</v>
          </cell>
          <cell r="F1355">
            <v>6276</v>
          </cell>
        </row>
        <row r="1356">
          <cell r="A1356" t="str">
            <v>1170320</v>
          </cell>
          <cell r="B1356">
            <v>117</v>
          </cell>
          <cell r="C1356" t="str">
            <v>Newport News City Public Schools</v>
          </cell>
          <cell r="D1356">
            <v>320</v>
          </cell>
          <cell r="E1356" t="str">
            <v>WILLIS A. JENKINS ELEM</v>
          </cell>
          <cell r="F1356">
            <v>6370</v>
          </cell>
        </row>
        <row r="1357">
          <cell r="A1357" t="str">
            <v>1171070</v>
          </cell>
          <cell r="B1357">
            <v>117</v>
          </cell>
          <cell r="C1357" t="str">
            <v>Newport News City Public Schools</v>
          </cell>
          <cell r="D1357">
            <v>1070</v>
          </cell>
          <cell r="E1357" t="str">
            <v>WARWICK HIGH</v>
          </cell>
          <cell r="F1357">
            <v>15766</v>
          </cell>
        </row>
        <row r="1358">
          <cell r="A1358" t="str">
            <v>1171080</v>
          </cell>
          <cell r="B1358">
            <v>117</v>
          </cell>
          <cell r="C1358" t="str">
            <v>Newport News City Public Schools</v>
          </cell>
          <cell r="D1358">
            <v>1080</v>
          </cell>
          <cell r="E1358" t="str">
            <v>HILTON ELEM</v>
          </cell>
          <cell r="F1358">
            <v>2934</v>
          </cell>
        </row>
        <row r="1359">
          <cell r="A1359" t="str">
            <v>1171120</v>
          </cell>
          <cell r="B1359">
            <v>117</v>
          </cell>
          <cell r="C1359" t="str">
            <v>Newport News City Public Schools</v>
          </cell>
          <cell r="D1359">
            <v>1120</v>
          </cell>
          <cell r="E1359" t="str">
            <v>NEWSOME PARK ELEM</v>
          </cell>
          <cell r="F1359">
            <v>15746</v>
          </cell>
        </row>
        <row r="1360">
          <cell r="A1360" t="str">
            <v>1171150</v>
          </cell>
          <cell r="B1360">
            <v>117</v>
          </cell>
          <cell r="C1360" t="str">
            <v>Newport News City Public Schools</v>
          </cell>
          <cell r="D1360">
            <v>1150</v>
          </cell>
          <cell r="E1360" t="str">
            <v>RIVERSIDE ELEM</v>
          </cell>
          <cell r="F1360">
            <v>1737</v>
          </cell>
        </row>
        <row r="1361">
          <cell r="A1361" t="str">
            <v>1171180</v>
          </cell>
          <cell r="B1361">
            <v>117</v>
          </cell>
          <cell r="C1361" t="str">
            <v>Newport News City Public Schools</v>
          </cell>
          <cell r="D1361">
            <v>1180</v>
          </cell>
          <cell r="E1361" t="str">
            <v>LEE HALL ELEM</v>
          </cell>
          <cell r="F1361">
            <v>8628</v>
          </cell>
        </row>
        <row r="1362">
          <cell r="A1362" t="str">
            <v>1171210</v>
          </cell>
          <cell r="B1362">
            <v>117</v>
          </cell>
          <cell r="C1362" t="str">
            <v>Newport News City Public Schools</v>
          </cell>
          <cell r="D1362">
            <v>1210</v>
          </cell>
          <cell r="E1362" t="str">
            <v>HIDENWOOD ELEM</v>
          </cell>
          <cell r="F1362">
            <v>4131</v>
          </cell>
        </row>
        <row r="1363">
          <cell r="A1363" t="str">
            <v>1171230</v>
          </cell>
          <cell r="B1363">
            <v>117</v>
          </cell>
          <cell r="C1363" t="str">
            <v>Newport News City Public Schools</v>
          </cell>
          <cell r="D1363">
            <v>1230</v>
          </cell>
          <cell r="E1363" t="str">
            <v>RICHNECK ELEM</v>
          </cell>
          <cell r="F1363">
            <v>6713</v>
          </cell>
        </row>
        <row r="1364">
          <cell r="A1364" t="str">
            <v>1171240</v>
          </cell>
          <cell r="B1364">
            <v>117</v>
          </cell>
          <cell r="C1364" t="str">
            <v>Newport News City Public Schools</v>
          </cell>
          <cell r="D1364">
            <v>1240</v>
          </cell>
          <cell r="E1364" t="str">
            <v>HORACE H. EPES ELEM</v>
          </cell>
          <cell r="F1364">
            <v>18491</v>
          </cell>
        </row>
        <row r="1365">
          <cell r="A1365" t="str">
            <v>1171250</v>
          </cell>
          <cell r="B1365">
            <v>117</v>
          </cell>
          <cell r="C1365" t="str">
            <v>Newport News City Public Schools</v>
          </cell>
          <cell r="D1365">
            <v>1250</v>
          </cell>
          <cell r="E1365" t="str">
            <v>B.C. CHARLES ELEM</v>
          </cell>
          <cell r="F1365">
            <v>8533</v>
          </cell>
        </row>
        <row r="1366">
          <cell r="A1366" t="str">
            <v>1171260</v>
          </cell>
          <cell r="B1366">
            <v>117</v>
          </cell>
          <cell r="C1366" t="str">
            <v>Newport News City Public Schools</v>
          </cell>
          <cell r="D1366">
            <v>1260</v>
          </cell>
          <cell r="E1366" t="str">
            <v>ETHEL M. GILDERSLEEVE MIDDLE</v>
          </cell>
          <cell r="F1366">
            <v>4296</v>
          </cell>
        </row>
        <row r="1367">
          <cell r="A1367" t="str">
            <v>1171270</v>
          </cell>
          <cell r="B1367">
            <v>117</v>
          </cell>
          <cell r="C1367" t="str">
            <v>Newport News City Public Schools</v>
          </cell>
          <cell r="D1367">
            <v>1270</v>
          </cell>
          <cell r="E1367" t="str">
            <v>HOMER L. HINES MIDDLE</v>
          </cell>
          <cell r="F1367">
            <v>5184</v>
          </cell>
        </row>
        <row r="1368">
          <cell r="A1368" t="str">
            <v>1171290</v>
          </cell>
          <cell r="B1368">
            <v>117</v>
          </cell>
          <cell r="C1368" t="str">
            <v>Newport News City Public Schools</v>
          </cell>
          <cell r="D1368">
            <v>1290</v>
          </cell>
          <cell r="E1368" t="str">
            <v>KILN CREEK ELEM</v>
          </cell>
          <cell r="F1368">
            <v>5819</v>
          </cell>
        </row>
        <row r="1369">
          <cell r="A1369" t="str">
            <v>1171393</v>
          </cell>
          <cell r="B1369">
            <v>117</v>
          </cell>
          <cell r="C1369" t="str">
            <v>Newport News City Public Schools</v>
          </cell>
          <cell r="D1369">
            <v>1393</v>
          </cell>
          <cell r="E1369" t="str">
            <v>CRITTENDEN MIDDLE</v>
          </cell>
          <cell r="F1369">
            <v>4355</v>
          </cell>
        </row>
        <row r="1370">
          <cell r="A1370" t="str">
            <v>1171395</v>
          </cell>
          <cell r="B1370">
            <v>117</v>
          </cell>
          <cell r="C1370" t="str">
            <v>Newport News City Public Schools</v>
          </cell>
          <cell r="D1370">
            <v>1395</v>
          </cell>
          <cell r="E1370" t="str">
            <v>HERITAGE HIGH</v>
          </cell>
          <cell r="F1370">
            <v>19445</v>
          </cell>
        </row>
        <row r="1371">
          <cell r="A1371" t="str">
            <v>1171398</v>
          </cell>
          <cell r="B1371">
            <v>117</v>
          </cell>
          <cell r="C1371" t="str">
            <v>Newport News City Public Schools</v>
          </cell>
          <cell r="D1371">
            <v>1398</v>
          </cell>
          <cell r="E1371" t="str">
            <v>DEER PARK ELEM</v>
          </cell>
          <cell r="F1371">
            <v>6219</v>
          </cell>
        </row>
        <row r="1372">
          <cell r="A1372" t="str">
            <v>1171402</v>
          </cell>
          <cell r="B1372">
            <v>117</v>
          </cell>
          <cell r="C1372" t="str">
            <v>Newport News City Public Schools</v>
          </cell>
          <cell r="D1372">
            <v>1402</v>
          </cell>
          <cell r="E1372" t="str">
            <v>DENBIGH EARLY CHILDHOOD CENTER</v>
          </cell>
          <cell r="F1372">
            <v>11163</v>
          </cell>
        </row>
        <row r="1373">
          <cell r="A1373" t="str">
            <v>1171404</v>
          </cell>
          <cell r="B1373">
            <v>117</v>
          </cell>
          <cell r="C1373" t="str">
            <v>Newport News City Public Schools</v>
          </cell>
          <cell r="D1373">
            <v>1404</v>
          </cell>
          <cell r="E1373" t="str">
            <v>ACHIEVABLE DREAM ACADEMY</v>
          </cell>
          <cell r="F1373">
            <v>29916</v>
          </cell>
        </row>
        <row r="1374">
          <cell r="A1374" t="str">
            <v>1171410</v>
          </cell>
          <cell r="B1374">
            <v>117</v>
          </cell>
          <cell r="C1374" t="str">
            <v>Newport News City Public Schools</v>
          </cell>
          <cell r="D1374">
            <v>1410</v>
          </cell>
          <cell r="E1374" t="str">
            <v>WATKINS EARLY CHILDHOOD CENTER</v>
          </cell>
          <cell r="F1374">
            <v>8300</v>
          </cell>
        </row>
        <row r="1375">
          <cell r="A1375" t="str">
            <v>1171411</v>
          </cell>
          <cell r="B1375">
            <v>117</v>
          </cell>
          <cell r="C1375" t="str">
            <v>Newport News City Public Schools</v>
          </cell>
          <cell r="D1375">
            <v>1411</v>
          </cell>
          <cell r="E1375" t="str">
            <v>JOHN MARSHALL EARLY CHILDHOOD CTR</v>
          </cell>
          <cell r="F1375">
            <v>2531</v>
          </cell>
        </row>
        <row r="1376">
          <cell r="A1376" t="str">
            <v>1180010</v>
          </cell>
          <cell r="B1376">
            <v>118</v>
          </cell>
          <cell r="C1376" t="str">
            <v>Norfolk City Public Schools</v>
          </cell>
          <cell r="D1376">
            <v>10</v>
          </cell>
          <cell r="E1376" t="str">
            <v>MAURY HIGH</v>
          </cell>
          <cell r="F1376">
            <v>1886</v>
          </cell>
        </row>
        <row r="1377">
          <cell r="A1377" t="str">
            <v>1180020</v>
          </cell>
          <cell r="B1377">
            <v>118</v>
          </cell>
          <cell r="C1377" t="str">
            <v>Norfolk City Public Schools</v>
          </cell>
          <cell r="D1377">
            <v>20</v>
          </cell>
          <cell r="E1377" t="str">
            <v>BLAIR MIDDLE</v>
          </cell>
          <cell r="F1377">
            <v>1080</v>
          </cell>
        </row>
        <row r="1378">
          <cell r="A1378" t="str">
            <v>1180030</v>
          </cell>
          <cell r="B1378">
            <v>118</v>
          </cell>
          <cell r="C1378" t="str">
            <v>Norfolk City Public Schools</v>
          </cell>
          <cell r="D1378">
            <v>30</v>
          </cell>
          <cell r="E1378" t="str">
            <v>RUFFNER MIDDLE</v>
          </cell>
          <cell r="F1378">
            <v>2374</v>
          </cell>
        </row>
        <row r="1379">
          <cell r="A1379" t="str">
            <v>1180040</v>
          </cell>
          <cell r="B1379">
            <v>118</v>
          </cell>
          <cell r="C1379" t="str">
            <v>Norfolk City Public Schools</v>
          </cell>
          <cell r="D1379">
            <v>40</v>
          </cell>
          <cell r="E1379" t="str">
            <v>CAMP ALLEN ELEM</v>
          </cell>
          <cell r="F1379">
            <v>10615</v>
          </cell>
        </row>
        <row r="1380">
          <cell r="A1380" t="str">
            <v>1180100</v>
          </cell>
          <cell r="B1380">
            <v>118</v>
          </cell>
          <cell r="C1380" t="str">
            <v>Norfolk City Public Schools</v>
          </cell>
          <cell r="D1380">
            <v>100</v>
          </cell>
          <cell r="E1380" t="str">
            <v>TANNERS CREEK ELEM</v>
          </cell>
          <cell r="F1380">
            <v>5432</v>
          </cell>
        </row>
        <row r="1381">
          <cell r="A1381" t="str">
            <v>1180131</v>
          </cell>
          <cell r="B1381">
            <v>118</v>
          </cell>
          <cell r="C1381" t="str">
            <v>Norfolk City Public Schools</v>
          </cell>
          <cell r="D1381">
            <v>131</v>
          </cell>
          <cell r="E1381" t="str">
            <v>JAMES MONROE ELEM</v>
          </cell>
          <cell r="F1381">
            <v>4446</v>
          </cell>
        </row>
        <row r="1382">
          <cell r="A1382" t="str">
            <v>1180150</v>
          </cell>
          <cell r="B1382">
            <v>118</v>
          </cell>
          <cell r="C1382" t="str">
            <v>Norfolk City Public Schools</v>
          </cell>
          <cell r="D1382">
            <v>150</v>
          </cell>
          <cell r="E1382" t="str">
            <v>WALTER HERRON TAYLOR ELEM</v>
          </cell>
          <cell r="F1382">
            <v>2020</v>
          </cell>
        </row>
        <row r="1383">
          <cell r="A1383" t="str">
            <v>1180190</v>
          </cell>
          <cell r="B1383">
            <v>118</v>
          </cell>
          <cell r="C1383" t="str">
            <v>Norfolk City Public Schools</v>
          </cell>
          <cell r="D1383">
            <v>190</v>
          </cell>
          <cell r="E1383" t="str">
            <v>OCEAN VIEW ELEM</v>
          </cell>
          <cell r="F1383">
            <v>7910</v>
          </cell>
        </row>
        <row r="1384">
          <cell r="A1384" t="str">
            <v>1180210</v>
          </cell>
          <cell r="B1384">
            <v>118</v>
          </cell>
          <cell r="C1384" t="str">
            <v>Norfolk City Public Schools</v>
          </cell>
          <cell r="D1384">
            <v>210</v>
          </cell>
          <cell r="E1384" t="str">
            <v>LARCHMONT ELEM</v>
          </cell>
          <cell r="F1384">
            <v>3774</v>
          </cell>
        </row>
        <row r="1385">
          <cell r="A1385" t="str">
            <v>1180220</v>
          </cell>
          <cell r="B1385">
            <v>118</v>
          </cell>
          <cell r="C1385" t="str">
            <v>Norfolk City Public Schools</v>
          </cell>
          <cell r="D1385">
            <v>220</v>
          </cell>
          <cell r="E1385" t="str">
            <v>CHESTERFIELD ACADEMY ELEM</v>
          </cell>
          <cell r="F1385">
            <v>2978</v>
          </cell>
        </row>
        <row r="1386">
          <cell r="A1386" t="str">
            <v>1180250</v>
          </cell>
          <cell r="B1386">
            <v>118</v>
          </cell>
          <cell r="C1386" t="str">
            <v>Norfolk City Public Schools</v>
          </cell>
          <cell r="D1386">
            <v>250</v>
          </cell>
          <cell r="E1386" t="str">
            <v>BAY VIEW ELEM</v>
          </cell>
          <cell r="F1386">
            <v>6430</v>
          </cell>
        </row>
        <row r="1387">
          <cell r="A1387" t="str">
            <v>1180390</v>
          </cell>
          <cell r="B1387">
            <v>118</v>
          </cell>
          <cell r="C1387" t="str">
            <v>Norfolk City Public Schools</v>
          </cell>
          <cell r="D1387">
            <v>390</v>
          </cell>
          <cell r="E1387" t="str">
            <v>GRANBY HIGH</v>
          </cell>
          <cell r="F1387">
            <v>5017</v>
          </cell>
        </row>
        <row r="1388">
          <cell r="A1388" t="str">
            <v>1180430</v>
          </cell>
          <cell r="B1388">
            <v>118</v>
          </cell>
          <cell r="C1388" t="str">
            <v>Norfolk City Public Schools</v>
          </cell>
          <cell r="D1388">
            <v>430</v>
          </cell>
          <cell r="E1388" t="str">
            <v>JACOX ELEM</v>
          </cell>
          <cell r="F1388">
            <v>2298</v>
          </cell>
        </row>
        <row r="1389">
          <cell r="A1389" t="str">
            <v>1180471</v>
          </cell>
          <cell r="B1389">
            <v>118</v>
          </cell>
          <cell r="C1389" t="str">
            <v>Norfolk City Public Schools</v>
          </cell>
          <cell r="D1389">
            <v>471</v>
          </cell>
          <cell r="E1389" t="str">
            <v>WILLARD MODEL ELEM</v>
          </cell>
          <cell r="F1389">
            <v>3512</v>
          </cell>
        </row>
        <row r="1390">
          <cell r="A1390" t="str">
            <v>1180480</v>
          </cell>
          <cell r="B1390">
            <v>118</v>
          </cell>
          <cell r="C1390" t="str">
            <v>Norfolk City Public Schools</v>
          </cell>
          <cell r="D1390">
            <v>480</v>
          </cell>
          <cell r="E1390" t="str">
            <v>RICHARD BOWLING ELEM</v>
          </cell>
          <cell r="F1390">
            <v>2232</v>
          </cell>
        </row>
        <row r="1391">
          <cell r="A1391" t="str">
            <v>1180490</v>
          </cell>
          <cell r="B1391">
            <v>118</v>
          </cell>
          <cell r="C1391" t="str">
            <v>Norfolk City Public Schools</v>
          </cell>
          <cell r="D1391">
            <v>490</v>
          </cell>
          <cell r="E1391" t="str">
            <v>NORTHSIDE MIDDLE</v>
          </cell>
          <cell r="F1391">
            <v>5221</v>
          </cell>
        </row>
        <row r="1392">
          <cell r="A1392" t="str">
            <v>1180500</v>
          </cell>
          <cell r="B1392">
            <v>118</v>
          </cell>
          <cell r="C1392" t="str">
            <v>Norfolk City Public Schools</v>
          </cell>
          <cell r="D1392">
            <v>500</v>
          </cell>
          <cell r="E1392" t="str">
            <v>SUBURBAN PARK ELEM</v>
          </cell>
          <cell r="F1392">
            <v>7806</v>
          </cell>
        </row>
        <row r="1393">
          <cell r="A1393" t="str">
            <v>1180520</v>
          </cell>
          <cell r="B1393">
            <v>118</v>
          </cell>
          <cell r="C1393" t="str">
            <v>Norfolk City Public Schools</v>
          </cell>
          <cell r="D1393">
            <v>520</v>
          </cell>
          <cell r="E1393" t="str">
            <v>LINDENWOOD ELEM</v>
          </cell>
          <cell r="F1393">
            <v>1846</v>
          </cell>
        </row>
        <row r="1394">
          <cell r="A1394" t="str">
            <v>1180530</v>
          </cell>
          <cell r="B1394">
            <v>118</v>
          </cell>
          <cell r="C1394" t="str">
            <v>Norfolk City Public Schools</v>
          </cell>
          <cell r="D1394">
            <v>530</v>
          </cell>
          <cell r="E1394" t="str">
            <v>P.B. YOUNG SR. ELEM</v>
          </cell>
          <cell r="F1394">
            <v>9918</v>
          </cell>
        </row>
        <row r="1395">
          <cell r="A1395" t="str">
            <v>1180550</v>
          </cell>
          <cell r="B1395">
            <v>118</v>
          </cell>
          <cell r="C1395" t="str">
            <v>Norfolk City Public Schools</v>
          </cell>
          <cell r="D1395">
            <v>550</v>
          </cell>
          <cell r="E1395" t="str">
            <v>COLEMAN PLACE ELEM</v>
          </cell>
          <cell r="F1395">
            <v>8713</v>
          </cell>
        </row>
        <row r="1396">
          <cell r="A1396" t="str">
            <v>1180560</v>
          </cell>
          <cell r="B1396">
            <v>118</v>
          </cell>
          <cell r="C1396" t="str">
            <v>Norfolk City Public Schools</v>
          </cell>
          <cell r="D1396">
            <v>560</v>
          </cell>
          <cell r="E1396" t="str">
            <v>CROSSROADS ELEMENTARY</v>
          </cell>
          <cell r="F1396">
            <v>7075</v>
          </cell>
        </row>
        <row r="1397">
          <cell r="A1397" t="str">
            <v>1180580</v>
          </cell>
          <cell r="B1397">
            <v>118</v>
          </cell>
          <cell r="C1397" t="str">
            <v>Norfolk City Public Schools</v>
          </cell>
          <cell r="D1397">
            <v>580</v>
          </cell>
          <cell r="E1397" t="str">
            <v>NORVIEW HIGH</v>
          </cell>
          <cell r="F1397">
            <v>6912</v>
          </cell>
        </row>
        <row r="1398">
          <cell r="A1398" t="str">
            <v>1180610</v>
          </cell>
          <cell r="B1398">
            <v>118</v>
          </cell>
          <cell r="C1398" t="str">
            <v>Norfolk City Public Schools</v>
          </cell>
          <cell r="D1398">
            <v>610</v>
          </cell>
          <cell r="E1398" t="str">
            <v>INGLESIDE ELEM</v>
          </cell>
          <cell r="F1398">
            <v>2260</v>
          </cell>
        </row>
        <row r="1399">
          <cell r="A1399" t="str">
            <v>1180620</v>
          </cell>
          <cell r="B1399">
            <v>118</v>
          </cell>
          <cell r="C1399" t="str">
            <v>Norfolk City Public Schools</v>
          </cell>
          <cell r="D1399">
            <v>620</v>
          </cell>
          <cell r="E1399" t="str">
            <v>NORVIEW ELEM</v>
          </cell>
          <cell r="F1399">
            <v>7576</v>
          </cell>
        </row>
        <row r="1400">
          <cell r="A1400" t="str">
            <v>1180630</v>
          </cell>
          <cell r="B1400">
            <v>118</v>
          </cell>
          <cell r="C1400" t="str">
            <v>Norfolk City Public Schools</v>
          </cell>
          <cell r="D1400">
            <v>630</v>
          </cell>
          <cell r="E1400" t="str">
            <v>OCEANAIR ELEMENTARY</v>
          </cell>
          <cell r="F1400">
            <v>14840</v>
          </cell>
        </row>
        <row r="1401">
          <cell r="A1401" t="str">
            <v>1180650</v>
          </cell>
          <cell r="B1401">
            <v>118</v>
          </cell>
          <cell r="C1401" t="str">
            <v>Norfolk City Public Schools</v>
          </cell>
          <cell r="D1401">
            <v>650</v>
          </cell>
          <cell r="E1401" t="str">
            <v>SHERWOOD FOREST ELEM</v>
          </cell>
          <cell r="F1401">
            <v>5512</v>
          </cell>
        </row>
        <row r="1402">
          <cell r="A1402" t="str">
            <v>1180670</v>
          </cell>
          <cell r="B1402">
            <v>118</v>
          </cell>
          <cell r="C1402" t="str">
            <v>Norfolk City Public Schools</v>
          </cell>
          <cell r="D1402">
            <v>670</v>
          </cell>
          <cell r="E1402" t="str">
            <v>LARRYMORE ELEM</v>
          </cell>
          <cell r="F1402">
            <v>2690</v>
          </cell>
        </row>
        <row r="1403">
          <cell r="A1403" t="str">
            <v>1180682</v>
          </cell>
          <cell r="B1403">
            <v>118</v>
          </cell>
          <cell r="C1403" t="str">
            <v>Norfolk City Public Schools</v>
          </cell>
          <cell r="D1403">
            <v>682</v>
          </cell>
          <cell r="E1403" t="str">
            <v>LITTLE CREEK ELEM</v>
          </cell>
          <cell r="F1403">
            <v>4057</v>
          </cell>
        </row>
        <row r="1404">
          <cell r="A1404" t="str">
            <v>1180750</v>
          </cell>
          <cell r="B1404">
            <v>118</v>
          </cell>
          <cell r="C1404" t="str">
            <v>Norfolk City Public Schools</v>
          </cell>
          <cell r="D1404">
            <v>750</v>
          </cell>
          <cell r="E1404" t="str">
            <v>FAIRLAWN ELEM</v>
          </cell>
          <cell r="F1404">
            <v>2050</v>
          </cell>
        </row>
        <row r="1405">
          <cell r="A1405" t="str">
            <v>1180760</v>
          </cell>
          <cell r="B1405">
            <v>118</v>
          </cell>
          <cell r="C1405" t="str">
            <v>Norfolk City Public Schools</v>
          </cell>
          <cell r="D1405">
            <v>760</v>
          </cell>
          <cell r="E1405" t="str">
            <v>AZALEA MIDDLE</v>
          </cell>
          <cell r="F1405">
            <v>10195</v>
          </cell>
        </row>
        <row r="1406">
          <cell r="A1406" t="str">
            <v>1180770</v>
          </cell>
          <cell r="B1406">
            <v>118</v>
          </cell>
          <cell r="C1406" t="str">
            <v>Norfolk City Public Schools</v>
          </cell>
          <cell r="D1406">
            <v>770</v>
          </cell>
          <cell r="E1406" t="str">
            <v>SOUTHSIDE STEM ACADEMY AT CAMPOSTELLA</v>
          </cell>
          <cell r="F1406">
            <v>4805</v>
          </cell>
        </row>
        <row r="1407">
          <cell r="A1407" t="str">
            <v>1180780</v>
          </cell>
          <cell r="B1407">
            <v>118</v>
          </cell>
          <cell r="C1407" t="str">
            <v>Norfolk City Public Schools</v>
          </cell>
          <cell r="D1407">
            <v>780</v>
          </cell>
          <cell r="E1407" t="str">
            <v>TIDEWATER PARK ELEM</v>
          </cell>
          <cell r="F1407">
            <v>3700</v>
          </cell>
        </row>
        <row r="1408">
          <cell r="A1408" t="str">
            <v>1180790</v>
          </cell>
          <cell r="B1408">
            <v>118</v>
          </cell>
          <cell r="C1408" t="str">
            <v>Norfolk City Public Schools</v>
          </cell>
          <cell r="D1408">
            <v>790</v>
          </cell>
          <cell r="E1408" t="str">
            <v>LAKE TAYLOR</v>
          </cell>
          <cell r="F1408">
            <v>5170</v>
          </cell>
        </row>
        <row r="1409">
          <cell r="A1409" t="str">
            <v>1180800</v>
          </cell>
          <cell r="B1409">
            <v>118</v>
          </cell>
          <cell r="C1409" t="str">
            <v>Norfolk City Public Schools</v>
          </cell>
          <cell r="D1409">
            <v>800</v>
          </cell>
          <cell r="E1409" t="str">
            <v>TARRALLTON ELEM</v>
          </cell>
          <cell r="F1409">
            <v>7897</v>
          </cell>
        </row>
        <row r="1410">
          <cell r="A1410" t="str">
            <v>1180820</v>
          </cell>
          <cell r="B1410">
            <v>118</v>
          </cell>
          <cell r="C1410" t="str">
            <v>Norfolk City Public Schools</v>
          </cell>
          <cell r="D1410">
            <v>820</v>
          </cell>
          <cell r="E1410" t="str">
            <v>ST. HELENA ELEM</v>
          </cell>
          <cell r="F1410">
            <v>3922</v>
          </cell>
        </row>
        <row r="1411">
          <cell r="A1411" t="str">
            <v>1180850</v>
          </cell>
          <cell r="B1411">
            <v>118</v>
          </cell>
          <cell r="C1411" t="str">
            <v>Norfolk City Public Schools</v>
          </cell>
          <cell r="D1411">
            <v>850</v>
          </cell>
          <cell r="E1411" t="str">
            <v>SEWELLS POINT ELEM</v>
          </cell>
          <cell r="F1411">
            <v>6292</v>
          </cell>
        </row>
        <row r="1412">
          <cell r="A1412" t="str">
            <v>1180880</v>
          </cell>
          <cell r="B1412">
            <v>118</v>
          </cell>
          <cell r="C1412" t="str">
            <v>Norfolk City Public Schools</v>
          </cell>
          <cell r="D1412">
            <v>880</v>
          </cell>
          <cell r="E1412" t="str">
            <v>BOOKER T. WASHINGTON HIGH</v>
          </cell>
          <cell r="F1412">
            <v>11853</v>
          </cell>
        </row>
        <row r="1413">
          <cell r="A1413" t="str">
            <v>1184061</v>
          </cell>
          <cell r="B1413">
            <v>118</v>
          </cell>
          <cell r="C1413" t="str">
            <v>Norfolk City Public Schools</v>
          </cell>
          <cell r="D1413">
            <v>4061</v>
          </cell>
          <cell r="E1413" t="str">
            <v>Jordon Newby Library</v>
          </cell>
          <cell r="F1413">
            <v>223</v>
          </cell>
        </row>
        <row r="1414">
          <cell r="A1414" t="str">
            <v>1184063</v>
          </cell>
          <cell r="B1414">
            <v>118</v>
          </cell>
          <cell r="C1414" t="str">
            <v>Norfolk City Public Schools</v>
          </cell>
          <cell r="D1414">
            <v>4063</v>
          </cell>
          <cell r="E1414" t="str">
            <v>Slover Library</v>
          </cell>
          <cell r="F1414">
            <v>116</v>
          </cell>
        </row>
        <row r="1415">
          <cell r="A1415" t="str">
            <v>1184065</v>
          </cell>
          <cell r="B1415">
            <v>118</v>
          </cell>
          <cell r="C1415" t="str">
            <v>Norfolk City Public Schools</v>
          </cell>
          <cell r="D1415">
            <v>4065</v>
          </cell>
          <cell r="E1415" t="str">
            <v>Mary Pretlow Library</v>
          </cell>
          <cell r="F1415">
            <v>943</v>
          </cell>
        </row>
        <row r="1416">
          <cell r="A1416" t="str">
            <v>1190020</v>
          </cell>
          <cell r="B1416">
            <v>119</v>
          </cell>
          <cell r="C1416" t="str">
            <v>Norton City Public Schools</v>
          </cell>
          <cell r="D1416">
            <v>20</v>
          </cell>
          <cell r="E1416" t="str">
            <v>J.I. BURTON HIGH</v>
          </cell>
          <cell r="F1416">
            <v>4575</v>
          </cell>
        </row>
        <row r="1417">
          <cell r="A1417" t="str">
            <v>1190040</v>
          </cell>
          <cell r="B1417">
            <v>119</v>
          </cell>
          <cell r="C1417" t="str">
            <v>Norton City Public Schools</v>
          </cell>
          <cell r="D1417">
            <v>40</v>
          </cell>
          <cell r="E1417" t="str">
            <v>NORTON ELEM</v>
          </cell>
          <cell r="F1417">
            <v>9230</v>
          </cell>
        </row>
        <row r="1418">
          <cell r="A1418" t="str">
            <v>1200110</v>
          </cell>
          <cell r="B1418">
            <v>120</v>
          </cell>
          <cell r="C1418" t="str">
            <v>Petersburg City Public Schools</v>
          </cell>
          <cell r="D1418">
            <v>110</v>
          </cell>
          <cell r="E1418" t="str">
            <v>COOL SPRING ELEM</v>
          </cell>
          <cell r="F1418">
            <v>3090</v>
          </cell>
        </row>
        <row r="1419">
          <cell r="A1419" t="str">
            <v>1200121</v>
          </cell>
          <cell r="B1419">
            <v>120</v>
          </cell>
          <cell r="C1419" t="str">
            <v>Petersburg City Public Schools</v>
          </cell>
          <cell r="D1419">
            <v>121</v>
          </cell>
          <cell r="E1419" t="str">
            <v>VERNON JOHNS MIDDLE</v>
          </cell>
          <cell r="F1419">
            <v>99</v>
          </cell>
        </row>
        <row r="1420">
          <cell r="A1420" t="str">
            <v>1200170</v>
          </cell>
          <cell r="B1420">
            <v>120</v>
          </cell>
          <cell r="C1420" t="str">
            <v>Petersburg City Public Schools</v>
          </cell>
          <cell r="D1420">
            <v>170</v>
          </cell>
          <cell r="E1420" t="str">
            <v>LAKEMONT ELEMENTARY</v>
          </cell>
          <cell r="F1420">
            <v>4464</v>
          </cell>
        </row>
        <row r="1421">
          <cell r="A1421" t="str">
            <v>1200180</v>
          </cell>
          <cell r="B1421">
            <v>120</v>
          </cell>
          <cell r="C1421" t="str">
            <v>Petersburg City Public Schools</v>
          </cell>
          <cell r="D1421">
            <v>180</v>
          </cell>
          <cell r="E1421" t="str">
            <v>PLEASANTS LANE ELEM</v>
          </cell>
          <cell r="F1421">
            <v>4360</v>
          </cell>
        </row>
        <row r="1422">
          <cell r="A1422" t="str">
            <v>1200200</v>
          </cell>
          <cell r="B1422">
            <v>120</v>
          </cell>
          <cell r="C1422" t="str">
            <v>Petersburg City Public Schools</v>
          </cell>
          <cell r="D1422">
            <v>200</v>
          </cell>
          <cell r="E1422" t="str">
            <v>PETERSBURG HIGH</v>
          </cell>
          <cell r="F1422">
            <v>23342</v>
          </cell>
        </row>
        <row r="1423">
          <cell r="A1423" t="str">
            <v>1210060</v>
          </cell>
          <cell r="B1423">
            <v>121</v>
          </cell>
          <cell r="C1423" t="str">
            <v>Portsmouth City Public Schools</v>
          </cell>
          <cell r="D1423">
            <v>60</v>
          </cell>
          <cell r="E1423" t="str">
            <v>PARK VIEW ELEM</v>
          </cell>
          <cell r="F1423">
            <v>2243</v>
          </cell>
        </row>
        <row r="1424">
          <cell r="A1424" t="str">
            <v>1210160</v>
          </cell>
          <cell r="B1424">
            <v>121</v>
          </cell>
          <cell r="C1424" t="str">
            <v>Portsmouth City Public Schools</v>
          </cell>
          <cell r="D1424">
            <v>160</v>
          </cell>
          <cell r="E1424" t="str">
            <v>CHURCHLAND PRIMARY &amp; INTERMEDIATE</v>
          </cell>
          <cell r="F1424">
            <v>4189</v>
          </cell>
        </row>
        <row r="1425">
          <cell r="A1425" t="str">
            <v>1210190</v>
          </cell>
          <cell r="B1425">
            <v>121</v>
          </cell>
          <cell r="C1425" t="str">
            <v>Portsmouth City Public Schools</v>
          </cell>
          <cell r="D1425">
            <v>190</v>
          </cell>
          <cell r="E1425" t="str">
            <v>DOUGLASS PARK ELEM</v>
          </cell>
          <cell r="F1425">
            <v>5294</v>
          </cell>
        </row>
        <row r="1426">
          <cell r="A1426" t="str">
            <v>1210210</v>
          </cell>
          <cell r="B1426">
            <v>121</v>
          </cell>
          <cell r="C1426" t="str">
            <v>Portsmouth City Public Schools</v>
          </cell>
          <cell r="D1426">
            <v>210</v>
          </cell>
          <cell r="E1426" t="str">
            <v>WESTHAVEN ELEM</v>
          </cell>
          <cell r="F1426">
            <v>3808</v>
          </cell>
        </row>
        <row r="1427">
          <cell r="A1427" t="str">
            <v>1210230</v>
          </cell>
          <cell r="B1427">
            <v>121</v>
          </cell>
          <cell r="C1427" t="str">
            <v>Portsmouth City Public Schools</v>
          </cell>
          <cell r="D1427">
            <v>230</v>
          </cell>
          <cell r="E1427" t="str">
            <v>JOHN TYLER ELEM</v>
          </cell>
          <cell r="F1427">
            <v>12854</v>
          </cell>
        </row>
        <row r="1428">
          <cell r="A1428" t="str">
            <v>1210240</v>
          </cell>
          <cell r="B1428">
            <v>121</v>
          </cell>
          <cell r="C1428" t="str">
            <v>Portsmouth City Public Schools</v>
          </cell>
          <cell r="D1428">
            <v>240</v>
          </cell>
          <cell r="E1428" t="str">
            <v>I.C. NORCOM HIGH</v>
          </cell>
          <cell r="F1428">
            <v>7484</v>
          </cell>
        </row>
        <row r="1429">
          <cell r="A1429" t="str">
            <v>1210290</v>
          </cell>
          <cell r="B1429">
            <v>121</v>
          </cell>
          <cell r="C1429" t="str">
            <v>Portsmouth City Public Schools</v>
          </cell>
          <cell r="D1429">
            <v>290</v>
          </cell>
          <cell r="E1429" t="str">
            <v>SIMONSDALE ELEM</v>
          </cell>
          <cell r="F1429">
            <v>4828</v>
          </cell>
        </row>
        <row r="1430">
          <cell r="A1430" t="str">
            <v>1210321</v>
          </cell>
          <cell r="B1430">
            <v>121</v>
          </cell>
          <cell r="C1430" t="str">
            <v>Portsmouth City Public Schools</v>
          </cell>
          <cell r="D1430">
            <v>321</v>
          </cell>
          <cell r="E1430" t="str">
            <v>CHURCHLAND ACADEMY ELEM</v>
          </cell>
          <cell r="F1430">
            <v>3204</v>
          </cell>
        </row>
        <row r="1431">
          <cell r="A1431" t="str">
            <v>1210500</v>
          </cell>
          <cell r="B1431">
            <v>121</v>
          </cell>
          <cell r="C1431" t="str">
            <v>Portsmouth City Public Schools</v>
          </cell>
          <cell r="D1431">
            <v>500</v>
          </cell>
          <cell r="E1431" t="str">
            <v>CHURCHLAND HIGH</v>
          </cell>
          <cell r="F1431">
            <v>3621</v>
          </cell>
        </row>
        <row r="1432">
          <cell r="A1432" t="str">
            <v>1210650</v>
          </cell>
          <cell r="B1432">
            <v>121</v>
          </cell>
          <cell r="C1432" t="str">
            <v>Portsmouth City Public Schools</v>
          </cell>
          <cell r="D1432">
            <v>650</v>
          </cell>
          <cell r="E1432" t="str">
            <v>CHURCHLAND ELEM</v>
          </cell>
          <cell r="F1432">
            <v>3824</v>
          </cell>
        </row>
        <row r="1433">
          <cell r="A1433" t="str">
            <v>1211400</v>
          </cell>
          <cell r="B1433">
            <v>121</v>
          </cell>
          <cell r="C1433" t="str">
            <v>Portsmouth City Public Schools</v>
          </cell>
          <cell r="D1433">
            <v>1400</v>
          </cell>
          <cell r="E1433" t="str">
            <v>JAMES HURST ELEM</v>
          </cell>
          <cell r="F1433">
            <v>7566</v>
          </cell>
        </row>
        <row r="1434">
          <cell r="A1434" t="str">
            <v>1211630</v>
          </cell>
          <cell r="B1434">
            <v>121</v>
          </cell>
          <cell r="C1434" t="str">
            <v>Portsmouth City Public Schools</v>
          </cell>
          <cell r="D1434">
            <v>1630</v>
          </cell>
          <cell r="E1434" t="str">
            <v>HODGES MANOR ELEM</v>
          </cell>
          <cell r="F1434">
            <v>2084</v>
          </cell>
        </row>
        <row r="1435">
          <cell r="A1435" t="str">
            <v>1211650</v>
          </cell>
          <cell r="B1435">
            <v>121</v>
          </cell>
          <cell r="C1435" t="str">
            <v>Portsmouth City Public Schools</v>
          </cell>
          <cell r="D1435">
            <v>1650</v>
          </cell>
          <cell r="E1435" t="str">
            <v>LAKEVIEW ELEM</v>
          </cell>
          <cell r="F1435">
            <v>4405</v>
          </cell>
        </row>
        <row r="1436">
          <cell r="A1436" t="str">
            <v>1211660</v>
          </cell>
          <cell r="B1436">
            <v>121</v>
          </cell>
          <cell r="C1436" t="str">
            <v>Portsmouth City Public Schools</v>
          </cell>
          <cell r="D1436">
            <v>1660</v>
          </cell>
          <cell r="E1436" t="str">
            <v>WOODROW WILSON HIGH</v>
          </cell>
          <cell r="F1436">
            <v>4134</v>
          </cell>
        </row>
        <row r="1437">
          <cell r="A1437" t="str">
            <v>1211766</v>
          </cell>
          <cell r="B1437">
            <v>121</v>
          </cell>
          <cell r="C1437" t="str">
            <v>Portsmouth City Public Schools</v>
          </cell>
          <cell r="D1437">
            <v>1766</v>
          </cell>
          <cell r="E1437" t="str">
            <v>BRIGHTON ELEM</v>
          </cell>
          <cell r="F1437">
            <v>3975</v>
          </cell>
        </row>
        <row r="1438">
          <cell r="A1438" t="str">
            <v>1211769</v>
          </cell>
          <cell r="B1438">
            <v>121</v>
          </cell>
          <cell r="C1438" t="str">
            <v>Portsmouth City Public Schools</v>
          </cell>
          <cell r="D1438">
            <v>1769</v>
          </cell>
          <cell r="E1438" t="str">
            <v>VICTORY ELEM</v>
          </cell>
          <cell r="F1438">
            <v>5033</v>
          </cell>
        </row>
        <row r="1439">
          <cell r="A1439" t="str">
            <v>1220010</v>
          </cell>
          <cell r="B1439">
            <v>122</v>
          </cell>
          <cell r="C1439" t="str">
            <v>Radford City Public Schools</v>
          </cell>
          <cell r="D1439">
            <v>10</v>
          </cell>
          <cell r="E1439" t="str">
            <v>BELLE HETH ELEM</v>
          </cell>
          <cell r="F1439">
            <v>3818</v>
          </cell>
        </row>
        <row r="1440">
          <cell r="A1440" t="str">
            <v>1220020</v>
          </cell>
          <cell r="B1440">
            <v>122</v>
          </cell>
          <cell r="C1440" t="str">
            <v>Radford City Public Schools</v>
          </cell>
          <cell r="D1440">
            <v>20</v>
          </cell>
          <cell r="E1440" t="str">
            <v>MCHARG ELEM</v>
          </cell>
          <cell r="F1440">
            <v>1999</v>
          </cell>
        </row>
        <row r="1441">
          <cell r="A1441" t="str">
            <v>1220041</v>
          </cell>
          <cell r="B1441">
            <v>122</v>
          </cell>
          <cell r="C1441" t="str">
            <v>Radford City Public Schools</v>
          </cell>
          <cell r="D1441">
            <v>41</v>
          </cell>
          <cell r="E1441" t="str">
            <v>RADFORD HIGH</v>
          </cell>
          <cell r="F1441">
            <v>2554</v>
          </cell>
        </row>
        <row r="1442">
          <cell r="A1442" t="str">
            <v>1220042</v>
          </cell>
          <cell r="B1442">
            <v>122</v>
          </cell>
          <cell r="C1442" t="str">
            <v>Radford City Public Schools</v>
          </cell>
          <cell r="D1442">
            <v>42</v>
          </cell>
          <cell r="E1442" t="str">
            <v>JOHN N. DALTON INT.</v>
          </cell>
          <cell r="F1442">
            <v>519</v>
          </cell>
        </row>
        <row r="1443">
          <cell r="A1443" t="str">
            <v>1230130</v>
          </cell>
          <cell r="B1443">
            <v>123</v>
          </cell>
          <cell r="C1443" t="str">
            <v>Richmond City Public Schools</v>
          </cell>
          <cell r="D1443">
            <v>130</v>
          </cell>
          <cell r="E1443" t="str">
            <v>OVERBY-SHEPPARD ELEM</v>
          </cell>
          <cell r="F1443">
            <v>17897</v>
          </cell>
        </row>
        <row r="1444">
          <cell r="A1444" t="str">
            <v>1230170</v>
          </cell>
          <cell r="B1444">
            <v>123</v>
          </cell>
          <cell r="C1444" t="str">
            <v>Richmond City Public Schools</v>
          </cell>
          <cell r="D1444">
            <v>170</v>
          </cell>
          <cell r="E1444" t="str">
            <v>BLACKWELL ELEM</v>
          </cell>
          <cell r="F1444">
            <v>28037</v>
          </cell>
        </row>
        <row r="1445">
          <cell r="A1445" t="str">
            <v>1230330</v>
          </cell>
          <cell r="B1445">
            <v>123</v>
          </cell>
          <cell r="C1445" t="str">
            <v>Richmond City Public Schools</v>
          </cell>
          <cell r="D1445">
            <v>330</v>
          </cell>
          <cell r="E1445" t="str">
            <v>OAK GROVE/BELLEMEADE ELEM</v>
          </cell>
          <cell r="F1445">
            <v>17568</v>
          </cell>
        </row>
        <row r="1446">
          <cell r="A1446" t="str">
            <v>1230470</v>
          </cell>
          <cell r="B1446">
            <v>123</v>
          </cell>
          <cell r="C1446" t="str">
            <v>Richmond City Public Schools</v>
          </cell>
          <cell r="D1446">
            <v>470</v>
          </cell>
          <cell r="E1446" t="str">
            <v>HENDERSON MIDDLE</v>
          </cell>
          <cell r="F1446">
            <v>17340</v>
          </cell>
        </row>
        <row r="1447">
          <cell r="A1447" t="str">
            <v>1230480</v>
          </cell>
          <cell r="B1447">
            <v>123</v>
          </cell>
          <cell r="C1447" t="str">
            <v>Richmond City Public Schools</v>
          </cell>
          <cell r="D1447">
            <v>480</v>
          </cell>
          <cell r="E1447" t="str">
            <v>THOMAS C. BOUSHALL MIDDLE</v>
          </cell>
          <cell r="F1447">
            <v>43463</v>
          </cell>
        </row>
        <row r="1448">
          <cell r="A1448" t="str">
            <v>1230770</v>
          </cell>
          <cell r="B1448">
            <v>123</v>
          </cell>
          <cell r="C1448" t="str">
            <v>Richmond City Public Schools</v>
          </cell>
          <cell r="D1448">
            <v>770</v>
          </cell>
          <cell r="E1448" t="str">
            <v>MARTIN LUTHER KING JR. MIDDLE</v>
          </cell>
          <cell r="F1448">
            <v>13774</v>
          </cell>
        </row>
        <row r="1449">
          <cell r="A1449" t="str">
            <v>1230830</v>
          </cell>
          <cell r="B1449">
            <v>123</v>
          </cell>
          <cell r="C1449" t="str">
            <v>Richmond City Public Schools</v>
          </cell>
          <cell r="D1449">
            <v>830</v>
          </cell>
          <cell r="E1449" t="str">
            <v>CHIMBORAZO ELEM</v>
          </cell>
          <cell r="F1449">
            <v>14589</v>
          </cell>
        </row>
        <row r="1450">
          <cell r="A1450" t="str">
            <v>1230850</v>
          </cell>
          <cell r="B1450">
            <v>123</v>
          </cell>
          <cell r="C1450" t="str">
            <v>Richmond City Public Schools</v>
          </cell>
          <cell r="D1450">
            <v>850</v>
          </cell>
          <cell r="E1450" t="str">
            <v>ARMSTRONG HIGH</v>
          </cell>
          <cell r="F1450">
            <v>73130</v>
          </cell>
        </row>
        <row r="1451">
          <cell r="A1451" t="str">
            <v>1231100</v>
          </cell>
          <cell r="B1451">
            <v>123</v>
          </cell>
          <cell r="C1451" t="str">
            <v>Richmond City Public Schools</v>
          </cell>
          <cell r="D1451">
            <v>1100</v>
          </cell>
          <cell r="E1451" t="str">
            <v>BROAD ROCK ELEM</v>
          </cell>
          <cell r="F1451">
            <v>39061</v>
          </cell>
        </row>
        <row r="1452">
          <cell r="A1452" t="str">
            <v>1233105</v>
          </cell>
          <cell r="B1452">
            <v>123</v>
          </cell>
          <cell r="C1452" t="str">
            <v>Richmond City Public Schools</v>
          </cell>
          <cell r="D1452">
            <v>3105</v>
          </cell>
          <cell r="E1452" t="str">
            <v>LUCILLE M. BROWN MIDDLE</v>
          </cell>
          <cell r="F1452">
            <v>13865</v>
          </cell>
        </row>
        <row r="1453">
          <cell r="A1453" t="str">
            <v>1233106</v>
          </cell>
          <cell r="B1453">
            <v>123</v>
          </cell>
          <cell r="C1453" t="str">
            <v>Richmond City Public Schools</v>
          </cell>
          <cell r="D1453">
            <v>3106</v>
          </cell>
          <cell r="E1453" t="str">
            <v>LINWOOD HOLTON ELEM</v>
          </cell>
          <cell r="F1453">
            <v>9322</v>
          </cell>
        </row>
        <row r="1454">
          <cell r="A1454" t="str">
            <v>1233107</v>
          </cell>
          <cell r="B1454">
            <v>123</v>
          </cell>
          <cell r="C1454" t="str">
            <v>Richmond City Public Schools</v>
          </cell>
          <cell r="D1454">
            <v>3107</v>
          </cell>
          <cell r="E1454" t="str">
            <v>MILES JONES ELEM</v>
          </cell>
          <cell r="F1454">
            <v>39510</v>
          </cell>
        </row>
        <row r="1455">
          <cell r="A1455" t="str">
            <v>1240020</v>
          </cell>
          <cell r="B1455">
            <v>124</v>
          </cell>
          <cell r="C1455" t="str">
            <v>Roanoke City Public Schools</v>
          </cell>
          <cell r="D1455">
            <v>20</v>
          </cell>
          <cell r="E1455" t="str">
            <v>CRYSTAL SPRING ELEM</v>
          </cell>
          <cell r="F1455">
            <v>196</v>
          </cell>
        </row>
        <row r="1456">
          <cell r="A1456" t="str">
            <v>1240050</v>
          </cell>
          <cell r="B1456">
            <v>124</v>
          </cell>
          <cell r="C1456" t="str">
            <v>Roanoke City Public Schools</v>
          </cell>
          <cell r="D1456">
            <v>50</v>
          </cell>
          <cell r="E1456" t="str">
            <v>FALLON PARK ELEM</v>
          </cell>
          <cell r="F1456">
            <v>20360</v>
          </cell>
        </row>
        <row r="1457">
          <cell r="A1457" t="str">
            <v>1240060</v>
          </cell>
          <cell r="B1457">
            <v>124</v>
          </cell>
          <cell r="C1457" t="str">
            <v>Roanoke City Public Schools</v>
          </cell>
          <cell r="D1457">
            <v>60</v>
          </cell>
          <cell r="E1457" t="str">
            <v>MORNINGSIDE ELEM</v>
          </cell>
          <cell r="F1457">
            <v>403</v>
          </cell>
        </row>
        <row r="1458">
          <cell r="A1458" t="str">
            <v>1240070</v>
          </cell>
          <cell r="B1458">
            <v>124</v>
          </cell>
          <cell r="C1458" t="str">
            <v>Roanoke City Public Schools</v>
          </cell>
          <cell r="D1458">
            <v>70</v>
          </cell>
          <cell r="E1458" t="str">
            <v>VIRGINIA HEIGHTS ELEM</v>
          </cell>
          <cell r="F1458">
            <v>886</v>
          </cell>
        </row>
        <row r="1459">
          <cell r="A1459" t="str">
            <v>1240090</v>
          </cell>
          <cell r="B1459">
            <v>124</v>
          </cell>
          <cell r="C1459" t="str">
            <v>Roanoke City Public Schools</v>
          </cell>
          <cell r="D1459">
            <v>90</v>
          </cell>
          <cell r="E1459" t="str">
            <v>WASENA ELEM</v>
          </cell>
          <cell r="F1459">
            <v>363</v>
          </cell>
        </row>
        <row r="1460">
          <cell r="A1460" t="str">
            <v>1240110</v>
          </cell>
          <cell r="B1460">
            <v>124</v>
          </cell>
          <cell r="C1460" t="str">
            <v>Roanoke City Public Schools</v>
          </cell>
          <cell r="D1460">
            <v>110</v>
          </cell>
          <cell r="E1460" t="str">
            <v>HIGHLAND PARK ELEM</v>
          </cell>
          <cell r="F1460">
            <v>430</v>
          </cell>
        </row>
        <row r="1461">
          <cell r="A1461" t="str">
            <v>1240150</v>
          </cell>
          <cell r="B1461">
            <v>124</v>
          </cell>
          <cell r="C1461" t="str">
            <v>Roanoke City Public Schools</v>
          </cell>
          <cell r="D1461">
            <v>150</v>
          </cell>
          <cell r="E1461" t="str">
            <v>WOODROW WILSON MIDDLE</v>
          </cell>
          <cell r="F1461">
            <v>433</v>
          </cell>
        </row>
        <row r="1462">
          <cell r="A1462" t="str">
            <v>1240220</v>
          </cell>
          <cell r="B1462">
            <v>124</v>
          </cell>
          <cell r="C1462" t="str">
            <v>Roanoke City Public Schools</v>
          </cell>
          <cell r="D1462">
            <v>220</v>
          </cell>
          <cell r="E1462" t="str">
            <v>ROANOKE ACADEMY FOR MATH &amp; SCIENCE ELEM</v>
          </cell>
          <cell r="F1462">
            <v>1864</v>
          </cell>
        </row>
        <row r="1463">
          <cell r="A1463" t="str">
            <v>1240230</v>
          </cell>
          <cell r="B1463">
            <v>124</v>
          </cell>
          <cell r="C1463" t="str">
            <v>Roanoke City Public Schools</v>
          </cell>
          <cell r="D1463">
            <v>230</v>
          </cell>
          <cell r="E1463" t="str">
            <v>JOHN P. FISHWICK MIDDLE</v>
          </cell>
          <cell r="F1463">
            <v>1288</v>
          </cell>
        </row>
        <row r="1464">
          <cell r="A1464" t="str">
            <v>1240240</v>
          </cell>
          <cell r="B1464">
            <v>124</v>
          </cell>
          <cell r="C1464" t="str">
            <v>Roanoke City Public Schools</v>
          </cell>
          <cell r="D1464">
            <v>240</v>
          </cell>
          <cell r="E1464" t="str">
            <v>PRESTON PARK ELEM</v>
          </cell>
          <cell r="F1464">
            <v>2365</v>
          </cell>
        </row>
        <row r="1465">
          <cell r="A1465" t="str">
            <v>1240280</v>
          </cell>
          <cell r="B1465">
            <v>124</v>
          </cell>
          <cell r="C1465" t="str">
            <v>Roanoke City Public Schools</v>
          </cell>
          <cell r="D1465">
            <v>280</v>
          </cell>
          <cell r="E1465" t="str">
            <v>LUCY ADDISON AEROSPACE MAGNET MIDDLE</v>
          </cell>
          <cell r="F1465">
            <v>409</v>
          </cell>
        </row>
        <row r="1466">
          <cell r="A1466" t="str">
            <v>1240300</v>
          </cell>
          <cell r="B1466">
            <v>124</v>
          </cell>
          <cell r="C1466" t="str">
            <v>Roanoke City Public Schools</v>
          </cell>
          <cell r="D1466">
            <v>300</v>
          </cell>
          <cell r="E1466" t="str">
            <v>GARDEN CITY ELEM</v>
          </cell>
          <cell r="F1466">
            <v>1212</v>
          </cell>
        </row>
        <row r="1467">
          <cell r="A1467" t="str">
            <v>1240310</v>
          </cell>
          <cell r="B1467">
            <v>124</v>
          </cell>
          <cell r="C1467" t="str">
            <v>Roanoke City Public Schools</v>
          </cell>
          <cell r="D1467">
            <v>310</v>
          </cell>
          <cell r="E1467" t="str">
            <v>GRANDIN COURT ELEM</v>
          </cell>
          <cell r="F1467">
            <v>587</v>
          </cell>
        </row>
        <row r="1468">
          <cell r="A1468" t="str">
            <v>1240320</v>
          </cell>
          <cell r="B1468">
            <v>124</v>
          </cell>
          <cell r="C1468" t="str">
            <v>Roanoke City Public Schools</v>
          </cell>
          <cell r="D1468">
            <v>320</v>
          </cell>
          <cell r="E1468" t="str">
            <v>ROUND HILL ELEM</v>
          </cell>
          <cell r="F1468">
            <v>10587</v>
          </cell>
        </row>
        <row r="1469">
          <cell r="A1469" t="str">
            <v>1240340</v>
          </cell>
          <cell r="B1469">
            <v>124</v>
          </cell>
          <cell r="C1469" t="str">
            <v>Roanoke City Public Schools</v>
          </cell>
          <cell r="D1469">
            <v>340</v>
          </cell>
          <cell r="E1469" t="str">
            <v>LINCOLN TERRACE ELEM</v>
          </cell>
          <cell r="F1469">
            <v>411</v>
          </cell>
        </row>
        <row r="1470">
          <cell r="A1470" t="str">
            <v>1240350</v>
          </cell>
          <cell r="B1470">
            <v>124</v>
          </cell>
          <cell r="C1470" t="str">
            <v>Roanoke City Public Schools</v>
          </cell>
          <cell r="D1470">
            <v>350</v>
          </cell>
          <cell r="E1470" t="str">
            <v>WESTSIDE ELEM</v>
          </cell>
          <cell r="F1470">
            <v>1871</v>
          </cell>
        </row>
        <row r="1471">
          <cell r="A1471" t="str">
            <v>1240370</v>
          </cell>
          <cell r="B1471">
            <v>124</v>
          </cell>
          <cell r="C1471" t="str">
            <v>Roanoke City Public Schools</v>
          </cell>
          <cell r="D1471">
            <v>370</v>
          </cell>
          <cell r="E1471" t="str">
            <v>MONTEREY ELEM</v>
          </cell>
          <cell r="F1471">
            <v>1202</v>
          </cell>
        </row>
        <row r="1472">
          <cell r="A1472" t="str">
            <v>1240380</v>
          </cell>
          <cell r="B1472">
            <v>124</v>
          </cell>
          <cell r="C1472" t="str">
            <v>Roanoke City Public Schools</v>
          </cell>
          <cell r="D1472">
            <v>380</v>
          </cell>
          <cell r="E1472" t="str">
            <v>FISHBURN PARK ELEM</v>
          </cell>
          <cell r="F1472">
            <v>852</v>
          </cell>
        </row>
        <row r="1473">
          <cell r="A1473" t="str">
            <v>1240390</v>
          </cell>
          <cell r="B1473">
            <v>124</v>
          </cell>
          <cell r="C1473" t="str">
            <v>Roanoke City Public Schools</v>
          </cell>
          <cell r="D1473">
            <v>390</v>
          </cell>
          <cell r="E1473" t="str">
            <v>PATRICK HENRY HIGH</v>
          </cell>
          <cell r="F1473">
            <v>25226</v>
          </cell>
        </row>
        <row r="1474">
          <cell r="A1474" t="str">
            <v>1240400</v>
          </cell>
          <cell r="B1474">
            <v>124</v>
          </cell>
          <cell r="C1474" t="str">
            <v>Roanoke City Public Schools</v>
          </cell>
          <cell r="D1474">
            <v>400</v>
          </cell>
          <cell r="E1474" t="str">
            <v>WILLIAM FLEMING HIGH</v>
          </cell>
          <cell r="F1474">
            <v>23051</v>
          </cell>
        </row>
        <row r="1475">
          <cell r="A1475" t="str">
            <v>1240410</v>
          </cell>
          <cell r="B1475">
            <v>124</v>
          </cell>
          <cell r="C1475" t="str">
            <v>Roanoke City Public Schools</v>
          </cell>
          <cell r="D1475">
            <v>410</v>
          </cell>
          <cell r="E1475" t="str">
            <v>FAIRVIEW ELEM</v>
          </cell>
          <cell r="F1475">
            <v>11718</v>
          </cell>
        </row>
        <row r="1476">
          <cell r="A1476" t="str">
            <v>1240420</v>
          </cell>
          <cell r="B1476">
            <v>124</v>
          </cell>
          <cell r="C1476" t="str">
            <v>Roanoke City Public Schools</v>
          </cell>
          <cell r="D1476">
            <v>420</v>
          </cell>
          <cell r="E1476" t="str">
            <v>HURT PARK ELEM</v>
          </cell>
          <cell r="F1476">
            <v>967</v>
          </cell>
        </row>
        <row r="1477">
          <cell r="A1477" t="str">
            <v>1240450</v>
          </cell>
          <cell r="B1477">
            <v>124</v>
          </cell>
          <cell r="C1477" t="str">
            <v>Roanoke City Public Schools</v>
          </cell>
          <cell r="D1477">
            <v>450</v>
          </cell>
          <cell r="E1477" t="str">
            <v>JAMES MADISON MIDDLE</v>
          </cell>
          <cell r="F1477">
            <v>291</v>
          </cell>
        </row>
        <row r="1478">
          <cell r="A1478" t="str">
            <v>1240553</v>
          </cell>
          <cell r="B1478">
            <v>124</v>
          </cell>
          <cell r="C1478" t="str">
            <v>Roanoke City Public Schools</v>
          </cell>
          <cell r="D1478">
            <v>553</v>
          </cell>
          <cell r="E1478" t="str">
            <v>NOEL C. TAYLOR ACADEMY AT OAKLAND</v>
          </cell>
          <cell r="F1478">
            <v>244</v>
          </cell>
        </row>
        <row r="1479">
          <cell r="A1479" t="str">
            <v>1260041</v>
          </cell>
          <cell r="B1479">
            <v>126</v>
          </cell>
          <cell r="C1479" t="str">
            <v>Staunton City Public Schools</v>
          </cell>
          <cell r="D1479">
            <v>41</v>
          </cell>
          <cell r="E1479" t="str">
            <v>STAUNTON PRESCHOOL PROGRAMS</v>
          </cell>
          <cell r="F1479">
            <v>1426</v>
          </cell>
        </row>
        <row r="1480">
          <cell r="A1480" t="str">
            <v>1260070</v>
          </cell>
          <cell r="B1480">
            <v>126</v>
          </cell>
          <cell r="C1480" t="str">
            <v>Staunton City Public Schools</v>
          </cell>
          <cell r="D1480">
            <v>70</v>
          </cell>
          <cell r="E1480" t="str">
            <v>BESSIE WELLER ELEM</v>
          </cell>
          <cell r="F1480">
            <v>7297</v>
          </cell>
        </row>
        <row r="1481">
          <cell r="A1481" t="str">
            <v>1260080</v>
          </cell>
          <cell r="B1481">
            <v>126</v>
          </cell>
          <cell r="C1481" t="str">
            <v>Staunton City Public Schools</v>
          </cell>
          <cell r="D1481">
            <v>80</v>
          </cell>
          <cell r="E1481" t="str">
            <v>A R WARE ELEM</v>
          </cell>
          <cell r="F1481">
            <v>7363</v>
          </cell>
        </row>
        <row r="1482">
          <cell r="A1482" t="str">
            <v>1260090</v>
          </cell>
          <cell r="B1482">
            <v>126</v>
          </cell>
          <cell r="C1482" t="str">
            <v>Staunton City Public Schools</v>
          </cell>
          <cell r="D1482">
            <v>90</v>
          </cell>
          <cell r="E1482" t="str">
            <v>THOMAS C. MCSWAIN ELEM</v>
          </cell>
          <cell r="F1482">
            <v>5986</v>
          </cell>
        </row>
        <row r="1483">
          <cell r="A1483" t="str">
            <v>1260110</v>
          </cell>
          <cell r="B1483">
            <v>126</v>
          </cell>
          <cell r="C1483" t="str">
            <v>Staunton City Public Schools</v>
          </cell>
          <cell r="D1483">
            <v>110</v>
          </cell>
          <cell r="E1483" t="str">
            <v>SHELBURNE MIDDLE</v>
          </cell>
          <cell r="F1483">
            <v>14493</v>
          </cell>
        </row>
        <row r="1484">
          <cell r="A1484" t="str">
            <v>1264010</v>
          </cell>
          <cell r="B1484">
            <v>126</v>
          </cell>
          <cell r="C1484" t="str">
            <v>Staunton City Public Schools</v>
          </cell>
          <cell r="D1484">
            <v>4010</v>
          </cell>
          <cell r="E1484" t="str">
            <v>Pygmalion School</v>
          </cell>
          <cell r="F1484">
            <v>210</v>
          </cell>
        </row>
        <row r="1485">
          <cell r="A1485" t="str">
            <v>1264015</v>
          </cell>
          <cell r="B1485">
            <v>126</v>
          </cell>
          <cell r="C1485" t="str">
            <v>Staunton City Public Schools</v>
          </cell>
          <cell r="D1485">
            <v>4015</v>
          </cell>
          <cell r="E1485" t="str">
            <v>YMCA Summer Preschool</v>
          </cell>
          <cell r="F1485">
            <v>1145</v>
          </cell>
        </row>
        <row r="1486">
          <cell r="A1486" t="str">
            <v>1270047</v>
          </cell>
          <cell r="B1486">
            <v>127</v>
          </cell>
          <cell r="C1486" t="str">
            <v>Suffolk City Public Schools</v>
          </cell>
          <cell r="D1486">
            <v>47</v>
          </cell>
          <cell r="E1486" t="str">
            <v>PIONEER ELEM</v>
          </cell>
          <cell r="F1486">
            <v>277</v>
          </cell>
        </row>
        <row r="1487">
          <cell r="A1487" t="str">
            <v>1270050</v>
          </cell>
          <cell r="B1487">
            <v>127</v>
          </cell>
          <cell r="C1487" t="str">
            <v>Suffolk City Public Schools</v>
          </cell>
          <cell r="D1487">
            <v>50</v>
          </cell>
          <cell r="E1487" t="str">
            <v>BOOKER T. WASHINGTON ELEM</v>
          </cell>
          <cell r="F1487">
            <v>10251</v>
          </cell>
        </row>
        <row r="1488">
          <cell r="A1488" t="str">
            <v>1270070</v>
          </cell>
          <cell r="B1488">
            <v>127</v>
          </cell>
          <cell r="C1488" t="str">
            <v>Suffolk City Public Schools</v>
          </cell>
          <cell r="D1488">
            <v>70</v>
          </cell>
          <cell r="E1488" t="str">
            <v>OAKLAND ELEM</v>
          </cell>
          <cell r="F1488">
            <v>242</v>
          </cell>
        </row>
        <row r="1489">
          <cell r="A1489" t="str">
            <v>1270090</v>
          </cell>
          <cell r="B1489">
            <v>127</v>
          </cell>
          <cell r="C1489" t="str">
            <v>Suffolk City Public Schools</v>
          </cell>
          <cell r="D1489">
            <v>90</v>
          </cell>
          <cell r="E1489" t="str">
            <v>FLORENCE BOWSER ELEM</v>
          </cell>
          <cell r="F1489">
            <v>416</v>
          </cell>
        </row>
        <row r="1490">
          <cell r="A1490" t="str">
            <v>1270210</v>
          </cell>
          <cell r="B1490">
            <v>127</v>
          </cell>
          <cell r="C1490" t="str">
            <v>Suffolk City Public Schools</v>
          </cell>
          <cell r="D1490">
            <v>210</v>
          </cell>
          <cell r="E1490" t="str">
            <v>ELEPHANT'S FORK ELEM</v>
          </cell>
          <cell r="F1490">
            <v>49</v>
          </cell>
        </row>
        <row r="1491">
          <cell r="A1491" t="str">
            <v>1270220</v>
          </cell>
          <cell r="B1491">
            <v>127</v>
          </cell>
          <cell r="C1491" t="str">
            <v>Suffolk City Public Schools</v>
          </cell>
          <cell r="D1491">
            <v>220</v>
          </cell>
          <cell r="E1491" t="str">
            <v>NANSEMOND PARKWAY ELEM</v>
          </cell>
          <cell r="F1491">
            <v>302</v>
          </cell>
        </row>
        <row r="1492">
          <cell r="A1492" t="str">
            <v>1270230</v>
          </cell>
          <cell r="B1492">
            <v>127</v>
          </cell>
          <cell r="C1492" t="str">
            <v>Suffolk City Public Schools</v>
          </cell>
          <cell r="D1492">
            <v>230</v>
          </cell>
          <cell r="E1492" t="str">
            <v>KILBY SHORES ELEM</v>
          </cell>
          <cell r="F1492">
            <v>455</v>
          </cell>
        </row>
        <row r="1493">
          <cell r="A1493" t="str">
            <v>1270240</v>
          </cell>
          <cell r="B1493">
            <v>127</v>
          </cell>
          <cell r="C1493" t="str">
            <v>Suffolk City Public Schools</v>
          </cell>
          <cell r="D1493">
            <v>240</v>
          </cell>
          <cell r="E1493" t="str">
            <v>NANSEMOND RIVER HIGH</v>
          </cell>
          <cell r="F1493">
            <v>12189</v>
          </cell>
        </row>
        <row r="1494">
          <cell r="A1494" t="str">
            <v>1270300</v>
          </cell>
          <cell r="B1494">
            <v>127</v>
          </cell>
          <cell r="C1494" t="str">
            <v>Suffolk City Public Schools</v>
          </cell>
          <cell r="D1494">
            <v>300</v>
          </cell>
          <cell r="E1494" t="str">
            <v>LAKELAND HIGH</v>
          </cell>
          <cell r="F1494">
            <v>9392</v>
          </cell>
        </row>
        <row r="1495">
          <cell r="A1495" t="str">
            <v>1270330</v>
          </cell>
          <cell r="B1495">
            <v>127</v>
          </cell>
          <cell r="C1495" t="str">
            <v>Suffolk City Public Schools</v>
          </cell>
          <cell r="D1495">
            <v>330</v>
          </cell>
          <cell r="E1495" t="str">
            <v>MACK BENN JR. ELEM</v>
          </cell>
          <cell r="F1495">
            <v>5636</v>
          </cell>
        </row>
        <row r="1496">
          <cell r="A1496" t="str">
            <v>1270370</v>
          </cell>
          <cell r="B1496">
            <v>127</v>
          </cell>
          <cell r="C1496" t="str">
            <v>Suffolk City Public Schools</v>
          </cell>
          <cell r="D1496">
            <v>370</v>
          </cell>
          <cell r="E1496" t="str">
            <v>JOHN F. KENNEDY MIDDLE</v>
          </cell>
          <cell r="F1496">
            <v>63</v>
          </cell>
        </row>
        <row r="1497">
          <cell r="A1497" t="str">
            <v>1270380</v>
          </cell>
          <cell r="B1497">
            <v>127</v>
          </cell>
          <cell r="C1497" t="str">
            <v>Suffolk City Public Schools</v>
          </cell>
          <cell r="D1497">
            <v>380</v>
          </cell>
          <cell r="E1497" t="str">
            <v>JOHN YEATES MIDDLE</v>
          </cell>
          <cell r="F1497">
            <v>18</v>
          </cell>
        </row>
        <row r="1498">
          <cell r="A1498" t="str">
            <v>1270391</v>
          </cell>
          <cell r="B1498">
            <v>127</v>
          </cell>
          <cell r="C1498" t="str">
            <v>Suffolk City Public Schools</v>
          </cell>
          <cell r="D1498">
            <v>391</v>
          </cell>
          <cell r="E1498" t="str">
            <v>NORTHERN SHORES ELEM</v>
          </cell>
          <cell r="F1498">
            <v>473</v>
          </cell>
        </row>
        <row r="1499">
          <cell r="A1499" t="str">
            <v>1270393</v>
          </cell>
          <cell r="B1499">
            <v>127</v>
          </cell>
          <cell r="C1499" t="str">
            <v>Suffolk City Public Schools</v>
          </cell>
          <cell r="D1499">
            <v>393</v>
          </cell>
          <cell r="E1499" t="str">
            <v>KING'S FORK MIDDLE</v>
          </cell>
          <cell r="F1499">
            <v>502</v>
          </cell>
        </row>
        <row r="1500">
          <cell r="A1500" t="str">
            <v>1270395</v>
          </cell>
          <cell r="B1500">
            <v>127</v>
          </cell>
          <cell r="C1500" t="str">
            <v>Suffolk City Public Schools</v>
          </cell>
          <cell r="D1500">
            <v>395</v>
          </cell>
          <cell r="E1500" t="str">
            <v>KING'S FORK HIGH</v>
          </cell>
          <cell r="F1500">
            <v>72394</v>
          </cell>
        </row>
        <row r="1501">
          <cell r="A1501" t="str">
            <v>1270397</v>
          </cell>
          <cell r="B1501">
            <v>127</v>
          </cell>
          <cell r="C1501" t="str">
            <v>Suffolk City Public Schools</v>
          </cell>
          <cell r="D1501">
            <v>397</v>
          </cell>
          <cell r="E1501" t="str">
            <v>COLONEL FRED CHERRY MIDDLE SCHOOL</v>
          </cell>
          <cell r="F1501">
            <v>5471</v>
          </cell>
        </row>
        <row r="1502">
          <cell r="A1502" t="str">
            <v>1270440</v>
          </cell>
          <cell r="B1502">
            <v>127</v>
          </cell>
          <cell r="C1502" t="str">
            <v>Suffolk City Public Schools</v>
          </cell>
          <cell r="D1502">
            <v>440</v>
          </cell>
          <cell r="E1502" t="str">
            <v>CREEKSIDE ELEM</v>
          </cell>
          <cell r="F1502">
            <v>9066</v>
          </cell>
        </row>
        <row r="1503">
          <cell r="A1503" t="str">
            <v>1270450</v>
          </cell>
          <cell r="B1503">
            <v>127</v>
          </cell>
          <cell r="C1503" t="str">
            <v>Suffolk City Public Schools</v>
          </cell>
          <cell r="D1503">
            <v>450</v>
          </cell>
          <cell r="E1503" t="str">
            <v>HILLPOINT ELEM</v>
          </cell>
          <cell r="F1503">
            <v>390</v>
          </cell>
        </row>
        <row r="1504">
          <cell r="A1504" t="str">
            <v>1280010</v>
          </cell>
          <cell r="B1504">
            <v>128</v>
          </cell>
          <cell r="C1504" t="str">
            <v>Virginia Beach City Public Schools</v>
          </cell>
          <cell r="D1504">
            <v>10</v>
          </cell>
          <cell r="E1504" t="str">
            <v>GREEN RUN HIGH</v>
          </cell>
          <cell r="F1504">
            <v>16576</v>
          </cell>
        </row>
        <row r="1505">
          <cell r="A1505" t="str">
            <v>1280020</v>
          </cell>
          <cell r="B1505">
            <v>128</v>
          </cell>
          <cell r="C1505" t="str">
            <v>Virginia Beach City Public Schools</v>
          </cell>
          <cell r="D1505">
            <v>20</v>
          </cell>
          <cell r="E1505" t="str">
            <v>WHITE OAKS ELEM</v>
          </cell>
          <cell r="F1505">
            <v>14454</v>
          </cell>
        </row>
        <row r="1506">
          <cell r="A1506" t="str">
            <v>1280030</v>
          </cell>
          <cell r="B1506">
            <v>128</v>
          </cell>
          <cell r="C1506" t="str">
            <v>Virginia Beach City Public Schools</v>
          </cell>
          <cell r="D1506">
            <v>30</v>
          </cell>
          <cell r="E1506" t="str">
            <v>FRANK W. COX HIGH</v>
          </cell>
          <cell r="F1506">
            <v>1346</v>
          </cell>
        </row>
        <row r="1507">
          <cell r="A1507" t="str">
            <v>1280040</v>
          </cell>
          <cell r="B1507">
            <v>128</v>
          </cell>
          <cell r="C1507" t="str">
            <v>Virginia Beach City Public Schools</v>
          </cell>
          <cell r="D1507">
            <v>40</v>
          </cell>
          <cell r="E1507" t="str">
            <v>CENTERVILLE ELEM</v>
          </cell>
          <cell r="F1507">
            <v>13049</v>
          </cell>
        </row>
        <row r="1508">
          <cell r="A1508" t="str">
            <v>1280050</v>
          </cell>
          <cell r="B1508">
            <v>128</v>
          </cell>
          <cell r="C1508" t="str">
            <v>Virginia Beach City Public Schools</v>
          </cell>
          <cell r="D1508">
            <v>50</v>
          </cell>
          <cell r="E1508" t="str">
            <v>SALEM MIDDLE</v>
          </cell>
          <cell r="F1508">
            <v>10679</v>
          </cell>
        </row>
        <row r="1509">
          <cell r="A1509" t="str">
            <v>1280060</v>
          </cell>
          <cell r="B1509">
            <v>128</v>
          </cell>
          <cell r="C1509" t="str">
            <v>Virginia Beach City Public Schools</v>
          </cell>
          <cell r="D1509">
            <v>60</v>
          </cell>
          <cell r="E1509" t="str">
            <v>BIRDNECK ELEM</v>
          </cell>
          <cell r="F1509">
            <v>16161</v>
          </cell>
        </row>
        <row r="1510">
          <cell r="A1510" t="str">
            <v>1280080</v>
          </cell>
          <cell r="B1510">
            <v>128</v>
          </cell>
          <cell r="C1510" t="str">
            <v>Virginia Beach City Public Schools</v>
          </cell>
          <cell r="D1510">
            <v>80</v>
          </cell>
          <cell r="E1510" t="str">
            <v>OLD DONATION SCHOOL</v>
          </cell>
          <cell r="F1510">
            <v>811</v>
          </cell>
        </row>
        <row r="1511">
          <cell r="A1511" t="str">
            <v>1280100</v>
          </cell>
          <cell r="B1511">
            <v>128</v>
          </cell>
          <cell r="C1511" t="str">
            <v>Virginia Beach City Public Schools</v>
          </cell>
          <cell r="D1511">
            <v>100</v>
          </cell>
          <cell r="E1511" t="str">
            <v>THREE OAKS ELEM</v>
          </cell>
          <cell r="F1511">
            <v>2667</v>
          </cell>
        </row>
        <row r="1512">
          <cell r="A1512" t="str">
            <v>1280106</v>
          </cell>
          <cell r="B1512">
            <v>128</v>
          </cell>
          <cell r="C1512" t="str">
            <v>Virginia Beach City Public Schools</v>
          </cell>
          <cell r="D1512">
            <v>106</v>
          </cell>
          <cell r="E1512" t="str">
            <v>DIAMOND SPRINGS ELEM</v>
          </cell>
          <cell r="F1512">
            <v>6712</v>
          </cell>
        </row>
        <row r="1513">
          <cell r="A1513" t="str">
            <v>1280115</v>
          </cell>
          <cell r="B1513">
            <v>128</v>
          </cell>
          <cell r="C1513" t="str">
            <v>Virginia Beach City Public Schools</v>
          </cell>
          <cell r="D1513">
            <v>115</v>
          </cell>
          <cell r="E1513" t="str">
            <v>BAYSIDE 6TH GRADE CAMPUS</v>
          </cell>
          <cell r="F1513">
            <v>2815</v>
          </cell>
        </row>
        <row r="1514">
          <cell r="A1514" t="str">
            <v>1280130</v>
          </cell>
          <cell r="B1514">
            <v>128</v>
          </cell>
          <cell r="C1514" t="str">
            <v>Virginia Beach City Public Schools</v>
          </cell>
          <cell r="D1514">
            <v>130</v>
          </cell>
          <cell r="E1514" t="str">
            <v>W.T. COOKE ELEM</v>
          </cell>
          <cell r="F1514">
            <v>5739</v>
          </cell>
        </row>
        <row r="1515">
          <cell r="A1515" t="str">
            <v>1280140</v>
          </cell>
          <cell r="B1515">
            <v>128</v>
          </cell>
          <cell r="C1515" t="str">
            <v>Virginia Beach City Public Schools</v>
          </cell>
          <cell r="D1515">
            <v>140</v>
          </cell>
          <cell r="E1515" t="str">
            <v>VIRGINIA BEACH MIDDLE</v>
          </cell>
          <cell r="F1515">
            <v>2914</v>
          </cell>
        </row>
        <row r="1516">
          <cell r="A1516" t="str">
            <v>1280230</v>
          </cell>
          <cell r="B1516">
            <v>128</v>
          </cell>
          <cell r="C1516" t="str">
            <v>Virginia Beach City Public Schools</v>
          </cell>
          <cell r="D1516">
            <v>230</v>
          </cell>
          <cell r="E1516" t="str">
            <v>CREEDS ELEM</v>
          </cell>
          <cell r="F1516">
            <v>1750</v>
          </cell>
        </row>
        <row r="1517">
          <cell r="A1517" t="str">
            <v>1280280</v>
          </cell>
          <cell r="B1517">
            <v>128</v>
          </cell>
          <cell r="C1517" t="str">
            <v>Virginia Beach City Public Schools</v>
          </cell>
          <cell r="D1517">
            <v>280</v>
          </cell>
          <cell r="E1517" t="str">
            <v>BAYSIDE ELEM</v>
          </cell>
          <cell r="F1517">
            <v>9886</v>
          </cell>
        </row>
        <row r="1518">
          <cell r="A1518" t="str">
            <v>1280290</v>
          </cell>
          <cell r="B1518">
            <v>128</v>
          </cell>
          <cell r="C1518" t="str">
            <v>Virginia Beach City Public Schools</v>
          </cell>
          <cell r="D1518">
            <v>290</v>
          </cell>
          <cell r="E1518" t="str">
            <v>SEATACK ELEM AN ACHIEVABLE DREAM ACADEMY</v>
          </cell>
          <cell r="F1518">
            <v>6465</v>
          </cell>
        </row>
        <row r="1519">
          <cell r="A1519" t="str">
            <v>1280300</v>
          </cell>
          <cell r="B1519">
            <v>128</v>
          </cell>
          <cell r="C1519" t="str">
            <v>Virginia Beach City Public Schools</v>
          </cell>
          <cell r="D1519">
            <v>300</v>
          </cell>
          <cell r="E1519" t="str">
            <v>SHELTON PARK ELEM</v>
          </cell>
          <cell r="F1519">
            <v>13510</v>
          </cell>
        </row>
        <row r="1520">
          <cell r="A1520" t="str">
            <v>1280321</v>
          </cell>
          <cell r="B1520">
            <v>128</v>
          </cell>
          <cell r="C1520" t="str">
            <v>Virginia Beach City Public Schools</v>
          </cell>
          <cell r="D1520">
            <v>321</v>
          </cell>
          <cell r="E1520" t="str">
            <v>PRINCESS ANNE HIGH</v>
          </cell>
          <cell r="F1520">
            <v>3167</v>
          </cell>
        </row>
        <row r="1521">
          <cell r="A1521" t="str">
            <v>1280330</v>
          </cell>
          <cell r="B1521">
            <v>128</v>
          </cell>
          <cell r="C1521" t="str">
            <v>Virginia Beach City Public Schools</v>
          </cell>
          <cell r="D1521">
            <v>330</v>
          </cell>
          <cell r="E1521" t="str">
            <v>LINKHORN PARK ELEM</v>
          </cell>
          <cell r="F1521">
            <v>3002</v>
          </cell>
        </row>
        <row r="1522">
          <cell r="A1522" t="str">
            <v>1280340</v>
          </cell>
          <cell r="B1522">
            <v>128</v>
          </cell>
          <cell r="C1522" t="str">
            <v>Virginia Beach City Public Schools</v>
          </cell>
          <cell r="D1522">
            <v>340</v>
          </cell>
          <cell r="E1522" t="str">
            <v>PRINCESS ANNE ELEM</v>
          </cell>
          <cell r="F1522">
            <v>3190</v>
          </cell>
        </row>
        <row r="1523">
          <cell r="A1523" t="str">
            <v>1280350</v>
          </cell>
          <cell r="B1523">
            <v>128</v>
          </cell>
          <cell r="C1523" t="str">
            <v>Virginia Beach City Public Schools</v>
          </cell>
          <cell r="D1523">
            <v>350</v>
          </cell>
          <cell r="E1523" t="str">
            <v>THALIA ELEM</v>
          </cell>
          <cell r="F1523">
            <v>7359</v>
          </cell>
        </row>
        <row r="1524">
          <cell r="A1524" t="str">
            <v>1280360</v>
          </cell>
          <cell r="B1524">
            <v>128</v>
          </cell>
          <cell r="C1524" t="str">
            <v>Virginia Beach City Public Schools</v>
          </cell>
          <cell r="D1524">
            <v>360</v>
          </cell>
          <cell r="E1524" t="str">
            <v>JOHN B. DEY ELEM</v>
          </cell>
          <cell r="F1524">
            <v>8692</v>
          </cell>
        </row>
        <row r="1525">
          <cell r="A1525" t="str">
            <v>1280390</v>
          </cell>
          <cell r="B1525">
            <v>128</v>
          </cell>
          <cell r="C1525" t="str">
            <v>Virginia Beach City Public Schools</v>
          </cell>
          <cell r="D1525">
            <v>390</v>
          </cell>
          <cell r="E1525" t="str">
            <v>WOODSTOCK ELEM</v>
          </cell>
          <cell r="F1525">
            <v>14123</v>
          </cell>
        </row>
        <row r="1526">
          <cell r="A1526" t="str">
            <v>1280400</v>
          </cell>
          <cell r="B1526">
            <v>128</v>
          </cell>
          <cell r="C1526" t="str">
            <v>Virginia Beach City Public Schools</v>
          </cell>
          <cell r="D1526">
            <v>400</v>
          </cell>
          <cell r="E1526" t="str">
            <v>THOROUGHGOOD ELEM</v>
          </cell>
          <cell r="F1526">
            <v>3099</v>
          </cell>
        </row>
        <row r="1527">
          <cell r="A1527" t="str">
            <v>1280410</v>
          </cell>
          <cell r="B1527">
            <v>128</v>
          </cell>
          <cell r="C1527" t="str">
            <v>Virginia Beach City Public Schools</v>
          </cell>
          <cell r="D1527">
            <v>410</v>
          </cell>
          <cell r="E1527" t="str">
            <v>KEMPSVILLE MEADOWS ELEM</v>
          </cell>
          <cell r="F1527">
            <v>8786</v>
          </cell>
        </row>
        <row r="1528">
          <cell r="A1528" t="str">
            <v>1280420</v>
          </cell>
          <cell r="B1528">
            <v>128</v>
          </cell>
          <cell r="C1528" t="str">
            <v>Virginia Beach City Public Schools</v>
          </cell>
          <cell r="D1528">
            <v>420</v>
          </cell>
          <cell r="E1528" t="str">
            <v>KING'S GRANT ELEM</v>
          </cell>
          <cell r="F1528">
            <v>5593</v>
          </cell>
        </row>
        <row r="1529">
          <cell r="A1529" t="str">
            <v>1280430</v>
          </cell>
          <cell r="B1529">
            <v>128</v>
          </cell>
          <cell r="C1529" t="str">
            <v>Virginia Beach City Public Schools</v>
          </cell>
          <cell r="D1529">
            <v>430</v>
          </cell>
          <cell r="E1529" t="str">
            <v>GREAT NECK MIDDLE</v>
          </cell>
          <cell r="F1529">
            <v>3944</v>
          </cell>
        </row>
        <row r="1530">
          <cell r="A1530" t="str">
            <v>1280440</v>
          </cell>
          <cell r="B1530">
            <v>128</v>
          </cell>
          <cell r="C1530" t="str">
            <v>Virginia Beach City Public Schools</v>
          </cell>
          <cell r="D1530">
            <v>440</v>
          </cell>
          <cell r="E1530" t="str">
            <v>FLOYD KELLAM HIGH</v>
          </cell>
          <cell r="F1530">
            <v>2850</v>
          </cell>
        </row>
        <row r="1531">
          <cell r="A1531" t="str">
            <v>1280450</v>
          </cell>
          <cell r="B1531">
            <v>128</v>
          </cell>
          <cell r="C1531" t="str">
            <v>Virginia Beach City Public Schools</v>
          </cell>
          <cell r="D1531">
            <v>450</v>
          </cell>
          <cell r="E1531" t="str">
            <v>KEMPSVILLE ELEM</v>
          </cell>
          <cell r="F1531">
            <v>3835</v>
          </cell>
        </row>
        <row r="1532">
          <cell r="A1532" t="str">
            <v>1280460</v>
          </cell>
          <cell r="B1532">
            <v>128</v>
          </cell>
          <cell r="C1532" t="str">
            <v>Virginia Beach City Public Schools</v>
          </cell>
          <cell r="D1532">
            <v>460</v>
          </cell>
          <cell r="E1532" t="str">
            <v>LUXFORD ELEM</v>
          </cell>
          <cell r="F1532">
            <v>7567</v>
          </cell>
        </row>
        <row r="1533">
          <cell r="A1533" t="str">
            <v>1280470</v>
          </cell>
          <cell r="B1533">
            <v>128</v>
          </cell>
          <cell r="C1533" t="str">
            <v>Virginia Beach City Public Schools</v>
          </cell>
          <cell r="D1533">
            <v>470</v>
          </cell>
          <cell r="E1533" t="str">
            <v>WILLIAMS ELEM</v>
          </cell>
          <cell r="F1533">
            <v>7623</v>
          </cell>
        </row>
        <row r="1534">
          <cell r="A1534" t="str">
            <v>1280490</v>
          </cell>
          <cell r="B1534">
            <v>128</v>
          </cell>
          <cell r="C1534" t="str">
            <v>Virginia Beach City Public Schools</v>
          </cell>
          <cell r="D1534">
            <v>490</v>
          </cell>
          <cell r="E1534" t="str">
            <v>PEMBROKE ELEM</v>
          </cell>
          <cell r="F1534">
            <v>4929</v>
          </cell>
        </row>
        <row r="1535">
          <cell r="A1535" t="str">
            <v>1280500</v>
          </cell>
          <cell r="B1535">
            <v>128</v>
          </cell>
          <cell r="C1535" t="str">
            <v>Virginia Beach City Public Schools</v>
          </cell>
          <cell r="D1535">
            <v>500</v>
          </cell>
          <cell r="E1535" t="str">
            <v>MALIBU ELEM</v>
          </cell>
          <cell r="F1535">
            <v>6347</v>
          </cell>
        </row>
        <row r="1536">
          <cell r="A1536" t="str">
            <v>1280510</v>
          </cell>
          <cell r="B1536">
            <v>128</v>
          </cell>
          <cell r="C1536" t="str">
            <v>Virginia Beach City Public Schools</v>
          </cell>
          <cell r="D1536">
            <v>510</v>
          </cell>
          <cell r="E1536" t="str">
            <v>TRANTWOOD ELEM</v>
          </cell>
          <cell r="F1536">
            <v>4867</v>
          </cell>
        </row>
        <row r="1537">
          <cell r="A1537" t="str">
            <v>1280520</v>
          </cell>
          <cell r="B1537">
            <v>128</v>
          </cell>
          <cell r="C1537" t="str">
            <v>Virginia Beach City Public Schools</v>
          </cell>
          <cell r="D1537">
            <v>520</v>
          </cell>
          <cell r="E1537" t="str">
            <v>LYNNHAVEN ELEM</v>
          </cell>
          <cell r="F1537">
            <v>10900</v>
          </cell>
        </row>
        <row r="1538">
          <cell r="A1538" t="str">
            <v>1280530</v>
          </cell>
          <cell r="B1538">
            <v>128</v>
          </cell>
          <cell r="C1538" t="str">
            <v>Virginia Beach City Public Schools</v>
          </cell>
          <cell r="D1538">
            <v>530</v>
          </cell>
          <cell r="E1538" t="str">
            <v>BAYSIDE HIGH</v>
          </cell>
          <cell r="F1538">
            <v>9813</v>
          </cell>
        </row>
        <row r="1539">
          <cell r="A1539" t="str">
            <v>1280540</v>
          </cell>
          <cell r="B1539">
            <v>128</v>
          </cell>
          <cell r="C1539" t="str">
            <v>Virginia Beach City Public Schools</v>
          </cell>
          <cell r="D1539">
            <v>540</v>
          </cell>
          <cell r="E1539" t="str">
            <v>HERMITAGE ELEM</v>
          </cell>
          <cell r="F1539">
            <v>3890</v>
          </cell>
        </row>
        <row r="1540">
          <cell r="A1540" t="str">
            <v>1280550</v>
          </cell>
          <cell r="B1540">
            <v>128</v>
          </cell>
          <cell r="C1540" t="str">
            <v>Virginia Beach City Public Schools</v>
          </cell>
          <cell r="D1540">
            <v>550</v>
          </cell>
          <cell r="E1540" t="str">
            <v>ARROWHEAD ELEM</v>
          </cell>
          <cell r="F1540">
            <v>9104</v>
          </cell>
        </row>
        <row r="1541">
          <cell r="A1541" t="str">
            <v>1280560</v>
          </cell>
          <cell r="B1541">
            <v>128</v>
          </cell>
          <cell r="C1541" t="str">
            <v>Virginia Beach City Public Schools</v>
          </cell>
          <cell r="D1541">
            <v>560</v>
          </cell>
          <cell r="E1541" t="str">
            <v>WINDSOR WOODS ELEM</v>
          </cell>
          <cell r="F1541">
            <v>8458</v>
          </cell>
        </row>
        <row r="1542">
          <cell r="A1542" t="str">
            <v>1280580</v>
          </cell>
          <cell r="B1542">
            <v>128</v>
          </cell>
          <cell r="C1542" t="str">
            <v>Virginia Beach City Public Schools</v>
          </cell>
          <cell r="D1542">
            <v>580</v>
          </cell>
          <cell r="E1542" t="str">
            <v>KINGSTON ELEM</v>
          </cell>
          <cell r="F1542">
            <v>2993</v>
          </cell>
        </row>
        <row r="1543">
          <cell r="A1543" t="str">
            <v>1280590</v>
          </cell>
          <cell r="B1543">
            <v>128</v>
          </cell>
          <cell r="C1543" t="str">
            <v>Virginia Beach City Public Schools</v>
          </cell>
          <cell r="D1543">
            <v>590</v>
          </cell>
          <cell r="E1543" t="str">
            <v>ALANTON ELEM</v>
          </cell>
          <cell r="F1543">
            <v>2809</v>
          </cell>
        </row>
        <row r="1544">
          <cell r="A1544" t="str">
            <v>1280600</v>
          </cell>
          <cell r="B1544">
            <v>128</v>
          </cell>
          <cell r="C1544" t="str">
            <v>Virginia Beach City Public Schools</v>
          </cell>
          <cell r="D1544">
            <v>600</v>
          </cell>
          <cell r="E1544" t="str">
            <v>HOLLAND ELEM</v>
          </cell>
          <cell r="F1544">
            <v>8084</v>
          </cell>
        </row>
        <row r="1545">
          <cell r="A1545" t="str">
            <v>1280610</v>
          </cell>
          <cell r="B1545">
            <v>128</v>
          </cell>
          <cell r="C1545" t="str">
            <v>Virginia Beach City Public Schools</v>
          </cell>
          <cell r="D1545">
            <v>610</v>
          </cell>
          <cell r="E1545" t="str">
            <v>FIRST COLONIAL HIGH</v>
          </cell>
          <cell r="F1545">
            <v>1576</v>
          </cell>
        </row>
        <row r="1546">
          <cell r="A1546" t="str">
            <v>1280620</v>
          </cell>
          <cell r="B1546">
            <v>128</v>
          </cell>
          <cell r="C1546" t="str">
            <v>Virginia Beach City Public Schools</v>
          </cell>
          <cell r="D1546">
            <v>620</v>
          </cell>
          <cell r="E1546" t="str">
            <v>KEMPSVILLE HIGH</v>
          </cell>
          <cell r="F1546">
            <v>2198</v>
          </cell>
        </row>
        <row r="1547">
          <cell r="A1547" t="str">
            <v>1280630</v>
          </cell>
          <cell r="B1547">
            <v>128</v>
          </cell>
          <cell r="C1547" t="str">
            <v>Virginia Beach City Public Schools</v>
          </cell>
          <cell r="D1547">
            <v>630</v>
          </cell>
          <cell r="E1547" t="str">
            <v>BROOKWOOD ELEM</v>
          </cell>
          <cell r="F1547">
            <v>11366</v>
          </cell>
        </row>
        <row r="1548">
          <cell r="A1548" t="str">
            <v>1280640</v>
          </cell>
          <cell r="B1548">
            <v>128</v>
          </cell>
          <cell r="C1548" t="str">
            <v>Virginia Beach City Public Schools</v>
          </cell>
          <cell r="D1548">
            <v>640</v>
          </cell>
          <cell r="E1548" t="str">
            <v>PLAZA MIDDLE</v>
          </cell>
          <cell r="F1548">
            <v>6726</v>
          </cell>
        </row>
        <row r="1549">
          <cell r="A1549" t="str">
            <v>1280660</v>
          </cell>
          <cell r="B1549">
            <v>128</v>
          </cell>
          <cell r="C1549" t="str">
            <v>Virginia Beach City Public Schools</v>
          </cell>
          <cell r="D1549">
            <v>660</v>
          </cell>
          <cell r="E1549" t="str">
            <v>PEMBROKE MEADOWS ELEM</v>
          </cell>
          <cell r="F1549">
            <v>6290</v>
          </cell>
        </row>
        <row r="1550">
          <cell r="A1550" t="str">
            <v>1280670</v>
          </cell>
          <cell r="B1550">
            <v>128</v>
          </cell>
          <cell r="C1550" t="str">
            <v>Virginia Beach City Public Schools</v>
          </cell>
          <cell r="D1550">
            <v>670</v>
          </cell>
          <cell r="E1550" t="str">
            <v>WINDSOR OAKS ELEM</v>
          </cell>
          <cell r="F1550">
            <v>9995</v>
          </cell>
        </row>
        <row r="1551">
          <cell r="A1551" t="str">
            <v>1280680</v>
          </cell>
          <cell r="B1551">
            <v>128</v>
          </cell>
          <cell r="C1551" t="str">
            <v>Virginia Beach City Public Schools</v>
          </cell>
          <cell r="D1551">
            <v>680</v>
          </cell>
          <cell r="E1551" t="str">
            <v>POINT O' VIEW ELEM</v>
          </cell>
          <cell r="F1551">
            <v>10936</v>
          </cell>
        </row>
        <row r="1552">
          <cell r="A1552" t="str">
            <v>1280690</v>
          </cell>
          <cell r="B1552">
            <v>128</v>
          </cell>
          <cell r="C1552" t="str">
            <v>Virginia Beach City Public Schools</v>
          </cell>
          <cell r="D1552">
            <v>690</v>
          </cell>
          <cell r="E1552" t="str">
            <v>KEMPSVILLE MIDDLE</v>
          </cell>
          <cell r="F1552">
            <v>3780</v>
          </cell>
        </row>
        <row r="1553">
          <cell r="A1553" t="str">
            <v>1280692</v>
          </cell>
          <cell r="B1553">
            <v>128</v>
          </cell>
          <cell r="C1553" t="str">
            <v>Virginia Beach City Public Schools</v>
          </cell>
          <cell r="D1553">
            <v>692</v>
          </cell>
          <cell r="E1553" t="str">
            <v>PROVIDENCE ELEM</v>
          </cell>
          <cell r="F1553">
            <v>3413</v>
          </cell>
        </row>
        <row r="1554">
          <cell r="A1554" t="str">
            <v>1280700</v>
          </cell>
          <cell r="B1554">
            <v>128</v>
          </cell>
          <cell r="C1554" t="str">
            <v>Virginia Beach City Public Schools</v>
          </cell>
          <cell r="D1554">
            <v>700</v>
          </cell>
          <cell r="E1554" t="str">
            <v>BAYSIDE MIDDLE</v>
          </cell>
          <cell r="F1554">
            <v>9976</v>
          </cell>
        </row>
        <row r="1555">
          <cell r="A1555" t="str">
            <v>1280710</v>
          </cell>
          <cell r="B1555">
            <v>128</v>
          </cell>
          <cell r="C1555" t="str">
            <v>Virginia Beach City Public Schools</v>
          </cell>
          <cell r="D1555">
            <v>710</v>
          </cell>
          <cell r="E1555" t="str">
            <v>NEWTOWN ELEM</v>
          </cell>
          <cell r="F1555">
            <v>6446</v>
          </cell>
        </row>
        <row r="1556">
          <cell r="A1556" t="str">
            <v>1280720</v>
          </cell>
          <cell r="B1556">
            <v>128</v>
          </cell>
          <cell r="C1556" t="str">
            <v>Virginia Beach City Public Schools</v>
          </cell>
          <cell r="D1556">
            <v>720</v>
          </cell>
          <cell r="E1556" t="str">
            <v>COLLEGE PARK ELEM</v>
          </cell>
          <cell r="F1556">
            <v>13717</v>
          </cell>
        </row>
        <row r="1557">
          <cell r="A1557" t="str">
            <v>1280730</v>
          </cell>
          <cell r="B1557">
            <v>128</v>
          </cell>
          <cell r="C1557" t="str">
            <v>Virginia Beach City Public Schools</v>
          </cell>
          <cell r="D1557">
            <v>730</v>
          </cell>
          <cell r="E1557" t="str">
            <v>LYNNHAVEN MIDDLE</v>
          </cell>
          <cell r="F1557">
            <v>5328</v>
          </cell>
        </row>
        <row r="1558">
          <cell r="A1558" t="str">
            <v>1280740</v>
          </cell>
          <cell r="B1558">
            <v>128</v>
          </cell>
          <cell r="C1558" t="str">
            <v>Virginia Beach City Public Schools</v>
          </cell>
          <cell r="D1558">
            <v>740</v>
          </cell>
          <cell r="E1558" t="str">
            <v>INDEPENDENCE MIDDLE</v>
          </cell>
          <cell r="F1558">
            <v>1688</v>
          </cell>
        </row>
        <row r="1559">
          <cell r="A1559" t="str">
            <v>1280750</v>
          </cell>
          <cell r="B1559">
            <v>128</v>
          </cell>
          <cell r="C1559" t="str">
            <v>Virginia Beach City Public Schools</v>
          </cell>
          <cell r="D1559">
            <v>750</v>
          </cell>
          <cell r="E1559" t="str">
            <v>PRINCESS ANNE MIDDLE</v>
          </cell>
          <cell r="F1559">
            <v>4889</v>
          </cell>
        </row>
        <row r="1560">
          <cell r="A1560" t="str">
            <v>1280760</v>
          </cell>
          <cell r="B1560">
            <v>128</v>
          </cell>
          <cell r="C1560" t="str">
            <v>Virginia Beach City Public Schools</v>
          </cell>
          <cell r="D1560">
            <v>760</v>
          </cell>
          <cell r="E1560" t="str">
            <v>NORTH LANDING ELEM</v>
          </cell>
          <cell r="F1560">
            <v>5304</v>
          </cell>
        </row>
        <row r="1561">
          <cell r="A1561" t="str">
            <v>1280770</v>
          </cell>
          <cell r="B1561">
            <v>128</v>
          </cell>
          <cell r="C1561" t="str">
            <v>Virginia Beach City Public Schools</v>
          </cell>
          <cell r="D1561">
            <v>770</v>
          </cell>
          <cell r="E1561" t="str">
            <v>GREEN RUN ELEM</v>
          </cell>
          <cell r="F1561">
            <v>15163</v>
          </cell>
        </row>
        <row r="1562">
          <cell r="A1562" t="str">
            <v>1280780</v>
          </cell>
          <cell r="B1562">
            <v>128</v>
          </cell>
          <cell r="C1562" t="str">
            <v>Virginia Beach City Public Schools</v>
          </cell>
          <cell r="D1562">
            <v>780</v>
          </cell>
          <cell r="E1562" t="str">
            <v>FAIRFIELD ELEM</v>
          </cell>
          <cell r="F1562">
            <v>4755</v>
          </cell>
        </row>
        <row r="1563">
          <cell r="A1563" t="str">
            <v>1280790</v>
          </cell>
          <cell r="B1563">
            <v>128</v>
          </cell>
          <cell r="C1563" t="str">
            <v>Virginia Beach City Public Schools</v>
          </cell>
          <cell r="D1563">
            <v>790</v>
          </cell>
          <cell r="E1563" t="str">
            <v>BRANDON MIDDLE</v>
          </cell>
          <cell r="F1563">
            <v>11824</v>
          </cell>
        </row>
        <row r="1564">
          <cell r="A1564" t="str">
            <v>1280800</v>
          </cell>
          <cell r="B1564">
            <v>128</v>
          </cell>
          <cell r="C1564" t="str">
            <v>Virginia Beach City Public Schools</v>
          </cell>
          <cell r="D1564">
            <v>800</v>
          </cell>
          <cell r="E1564" t="str">
            <v>INDIAN LAKES ELEM</v>
          </cell>
          <cell r="F1564">
            <v>7533</v>
          </cell>
        </row>
        <row r="1565">
          <cell r="A1565" t="str">
            <v>1280810</v>
          </cell>
          <cell r="B1565">
            <v>128</v>
          </cell>
          <cell r="C1565" t="str">
            <v>Virginia Beach City Public Schools</v>
          </cell>
          <cell r="D1565">
            <v>810</v>
          </cell>
          <cell r="E1565" t="str">
            <v>ROSEMONT ELEM</v>
          </cell>
          <cell r="F1565">
            <v>14295</v>
          </cell>
        </row>
        <row r="1566">
          <cell r="A1566" t="str">
            <v>1280820</v>
          </cell>
          <cell r="B1566">
            <v>128</v>
          </cell>
          <cell r="C1566" t="str">
            <v>Virginia Beach City Public Schools</v>
          </cell>
          <cell r="D1566">
            <v>820</v>
          </cell>
          <cell r="E1566" t="str">
            <v>PARKWAY ELEM</v>
          </cell>
          <cell r="F1566">
            <v>5445</v>
          </cell>
        </row>
        <row r="1567">
          <cell r="A1567" t="str">
            <v>1280830</v>
          </cell>
          <cell r="B1567">
            <v>128</v>
          </cell>
          <cell r="C1567" t="str">
            <v>Virginia Beach City Public Schools</v>
          </cell>
          <cell r="D1567">
            <v>830</v>
          </cell>
          <cell r="E1567" t="str">
            <v>SALEM ELEM</v>
          </cell>
          <cell r="F1567">
            <v>5695</v>
          </cell>
        </row>
        <row r="1568">
          <cell r="A1568" t="str">
            <v>1280840</v>
          </cell>
          <cell r="B1568">
            <v>128</v>
          </cell>
          <cell r="C1568" t="str">
            <v>Virginia Beach City Public Schools</v>
          </cell>
          <cell r="D1568">
            <v>840</v>
          </cell>
          <cell r="E1568" t="str">
            <v>ROSEMONT FOREST ELEM</v>
          </cell>
          <cell r="F1568">
            <v>4978</v>
          </cell>
        </row>
        <row r="1569">
          <cell r="A1569" t="str">
            <v>1280850</v>
          </cell>
          <cell r="B1569">
            <v>128</v>
          </cell>
          <cell r="C1569" t="str">
            <v>Virginia Beach City Public Schools</v>
          </cell>
          <cell r="D1569">
            <v>850</v>
          </cell>
          <cell r="E1569" t="str">
            <v>SALEM HIGH</v>
          </cell>
          <cell r="F1569">
            <v>3534</v>
          </cell>
        </row>
        <row r="1570">
          <cell r="A1570" t="str">
            <v>1280870</v>
          </cell>
          <cell r="B1570">
            <v>128</v>
          </cell>
          <cell r="C1570" t="str">
            <v>Virginia Beach City Public Schools</v>
          </cell>
          <cell r="D1570">
            <v>870</v>
          </cell>
          <cell r="E1570" t="str">
            <v>GLENWOOD ELEM</v>
          </cell>
          <cell r="F1570">
            <v>11426</v>
          </cell>
        </row>
        <row r="1571">
          <cell r="A1571" t="str">
            <v>1280880</v>
          </cell>
          <cell r="B1571">
            <v>128</v>
          </cell>
          <cell r="C1571" t="str">
            <v>Virginia Beach City Public Schools</v>
          </cell>
          <cell r="D1571">
            <v>880</v>
          </cell>
          <cell r="E1571" t="str">
            <v>OCEAN LAKES ELEM</v>
          </cell>
          <cell r="F1571">
            <v>4917</v>
          </cell>
        </row>
        <row r="1572">
          <cell r="A1572" t="str">
            <v>1280900</v>
          </cell>
          <cell r="B1572">
            <v>128</v>
          </cell>
          <cell r="C1572" t="str">
            <v>Virginia Beach City Public Schools</v>
          </cell>
          <cell r="D1572">
            <v>900</v>
          </cell>
          <cell r="E1572" t="str">
            <v>RED MILL ELEM</v>
          </cell>
          <cell r="F1572">
            <v>3773</v>
          </cell>
        </row>
        <row r="1573">
          <cell r="A1573" t="str">
            <v>1280910</v>
          </cell>
          <cell r="B1573">
            <v>128</v>
          </cell>
          <cell r="C1573" t="str">
            <v>Virginia Beach City Public Schools</v>
          </cell>
          <cell r="D1573">
            <v>910</v>
          </cell>
          <cell r="E1573" t="str">
            <v>TALLWOOD ELEM</v>
          </cell>
          <cell r="F1573">
            <v>13192</v>
          </cell>
        </row>
        <row r="1574">
          <cell r="A1574" t="str">
            <v>1280920</v>
          </cell>
          <cell r="B1574">
            <v>128</v>
          </cell>
          <cell r="C1574" t="str">
            <v>Virginia Beach City Public Schools</v>
          </cell>
          <cell r="D1574">
            <v>920</v>
          </cell>
          <cell r="E1574" t="str">
            <v>TALLWOOD HIGH</v>
          </cell>
          <cell r="F1574">
            <v>4620</v>
          </cell>
        </row>
        <row r="1575">
          <cell r="A1575" t="str">
            <v>1280931</v>
          </cell>
          <cell r="B1575">
            <v>128</v>
          </cell>
          <cell r="C1575" t="str">
            <v>Virginia Beach City Public Schools</v>
          </cell>
          <cell r="D1575">
            <v>931</v>
          </cell>
          <cell r="E1575" t="str">
            <v>LANDSTOWN MIDDLE</v>
          </cell>
          <cell r="F1575">
            <v>536</v>
          </cell>
        </row>
        <row r="1576">
          <cell r="A1576" t="str">
            <v>1280932</v>
          </cell>
          <cell r="B1576">
            <v>128</v>
          </cell>
          <cell r="C1576" t="str">
            <v>Virginia Beach City Public Schools</v>
          </cell>
          <cell r="D1576">
            <v>932</v>
          </cell>
          <cell r="E1576" t="str">
            <v>LANDSTOWN ELEM</v>
          </cell>
          <cell r="F1576">
            <v>6846</v>
          </cell>
        </row>
        <row r="1577">
          <cell r="A1577" t="str">
            <v>1280940</v>
          </cell>
          <cell r="B1577">
            <v>128</v>
          </cell>
          <cell r="C1577" t="str">
            <v>Virginia Beach City Public Schools</v>
          </cell>
          <cell r="D1577">
            <v>940</v>
          </cell>
          <cell r="E1577" t="str">
            <v>STRAWBRIDGE ELEM</v>
          </cell>
          <cell r="F1577">
            <v>5532</v>
          </cell>
        </row>
        <row r="1578">
          <cell r="A1578" t="str">
            <v>1280960</v>
          </cell>
          <cell r="B1578">
            <v>128</v>
          </cell>
          <cell r="C1578" t="str">
            <v>Virginia Beach City Public Schools</v>
          </cell>
          <cell r="D1578">
            <v>960</v>
          </cell>
          <cell r="E1578" t="str">
            <v>OCEAN LAKES HIGH</v>
          </cell>
          <cell r="F1578">
            <v>3772</v>
          </cell>
        </row>
        <row r="1579">
          <cell r="A1579" t="str">
            <v>1280970</v>
          </cell>
          <cell r="B1579">
            <v>128</v>
          </cell>
          <cell r="C1579" t="str">
            <v>Virginia Beach City Public Schools</v>
          </cell>
          <cell r="D1579">
            <v>970</v>
          </cell>
          <cell r="E1579" t="str">
            <v>LARKSPUR MIDDLE</v>
          </cell>
          <cell r="F1579">
            <v>12749</v>
          </cell>
        </row>
        <row r="1580">
          <cell r="A1580" t="str">
            <v>1280980</v>
          </cell>
          <cell r="B1580">
            <v>128</v>
          </cell>
          <cell r="C1580" t="str">
            <v>Virginia Beach City Public Schools</v>
          </cell>
          <cell r="D1580">
            <v>980</v>
          </cell>
          <cell r="E1580" t="str">
            <v>CORPORATE LANDING MIDDLE</v>
          </cell>
          <cell r="F1580">
            <v>10578</v>
          </cell>
        </row>
        <row r="1581">
          <cell r="A1581" t="str">
            <v>1280990</v>
          </cell>
          <cell r="B1581">
            <v>128</v>
          </cell>
          <cell r="C1581" t="str">
            <v>Virginia Beach City Public Schools</v>
          </cell>
          <cell r="D1581">
            <v>990</v>
          </cell>
          <cell r="E1581" t="str">
            <v>CHRISTOPHER FARMS ELEM</v>
          </cell>
          <cell r="F1581">
            <v>5749</v>
          </cell>
        </row>
        <row r="1582">
          <cell r="A1582" t="str">
            <v>1281020</v>
          </cell>
          <cell r="B1582">
            <v>128</v>
          </cell>
          <cell r="C1582" t="str">
            <v>Virginia Beach City Public Schools</v>
          </cell>
          <cell r="D1582">
            <v>1020</v>
          </cell>
          <cell r="E1582" t="str">
            <v>NEW CASTLE ELEM</v>
          </cell>
          <cell r="F1582">
            <v>7997</v>
          </cell>
        </row>
        <row r="1583">
          <cell r="A1583" t="str">
            <v>1281030</v>
          </cell>
          <cell r="B1583">
            <v>128</v>
          </cell>
          <cell r="C1583" t="str">
            <v>Virginia Beach City Public Schools</v>
          </cell>
          <cell r="D1583">
            <v>1030</v>
          </cell>
          <cell r="E1583" t="str">
            <v>LANDSTOWN HIGH</v>
          </cell>
          <cell r="F1583">
            <v>4782</v>
          </cell>
        </row>
        <row r="1584">
          <cell r="A1584" t="str">
            <v>1281041</v>
          </cell>
          <cell r="B1584">
            <v>128</v>
          </cell>
          <cell r="C1584" t="str">
            <v>Virginia Beach City Public Schools</v>
          </cell>
          <cell r="D1584">
            <v>1041</v>
          </cell>
          <cell r="E1584" t="str">
            <v>CORPORATE LANDING ELEM</v>
          </cell>
          <cell r="F1584">
            <v>3942</v>
          </cell>
        </row>
        <row r="1585">
          <cell r="A1585" t="str">
            <v>1281049</v>
          </cell>
          <cell r="B1585">
            <v>128</v>
          </cell>
          <cell r="C1585" t="str">
            <v>Virginia Beach City Public Schools</v>
          </cell>
          <cell r="D1585">
            <v>1049</v>
          </cell>
          <cell r="E1585" t="str">
            <v>THE RENAISSANCE ACADEMY</v>
          </cell>
          <cell r="F1585">
            <v>5583</v>
          </cell>
        </row>
        <row r="1586">
          <cell r="A1586" t="str">
            <v>1300580</v>
          </cell>
          <cell r="B1586">
            <v>130</v>
          </cell>
          <cell r="C1586" t="str">
            <v>Waynesboro City Public Schools</v>
          </cell>
          <cell r="D1586">
            <v>580</v>
          </cell>
          <cell r="E1586" t="str">
            <v>WENONAH ELEM</v>
          </cell>
          <cell r="F1586">
            <v>3815</v>
          </cell>
        </row>
        <row r="1587">
          <cell r="A1587" t="str">
            <v>1300600</v>
          </cell>
          <cell r="B1587">
            <v>130</v>
          </cell>
          <cell r="C1587" t="str">
            <v>Waynesboro City Public Schools</v>
          </cell>
          <cell r="D1587">
            <v>600</v>
          </cell>
          <cell r="E1587" t="str">
            <v>WAYNESBORO HIGH</v>
          </cell>
          <cell r="F1587">
            <v>6656</v>
          </cell>
        </row>
        <row r="1588">
          <cell r="A1588" t="str">
            <v>1300620</v>
          </cell>
          <cell r="B1588">
            <v>130</v>
          </cell>
          <cell r="C1588" t="str">
            <v>Waynesboro City Public Schools</v>
          </cell>
          <cell r="D1588">
            <v>620</v>
          </cell>
          <cell r="E1588" t="str">
            <v>WAYNE HILLS CTR</v>
          </cell>
          <cell r="F1588">
            <v>3934</v>
          </cell>
        </row>
        <row r="1589">
          <cell r="A1589" t="str">
            <v>1300630</v>
          </cell>
          <cell r="B1589">
            <v>130</v>
          </cell>
          <cell r="C1589" t="str">
            <v>Waynesboro City Public Schools</v>
          </cell>
          <cell r="D1589">
            <v>630</v>
          </cell>
          <cell r="E1589" t="str">
            <v>WESTWOOD HILLS ELEM</v>
          </cell>
          <cell r="F1589">
            <v>10925</v>
          </cell>
        </row>
        <row r="1590">
          <cell r="A1590" t="str">
            <v>1300640</v>
          </cell>
          <cell r="B1590">
            <v>130</v>
          </cell>
          <cell r="C1590" t="str">
            <v>Waynesboro City Public Schools</v>
          </cell>
          <cell r="D1590">
            <v>640</v>
          </cell>
          <cell r="E1590" t="str">
            <v>KATE COLLINS MIDDLE</v>
          </cell>
          <cell r="F1590">
            <v>14921</v>
          </cell>
        </row>
        <row r="1591">
          <cell r="A1591" t="str">
            <v>1300650</v>
          </cell>
          <cell r="B1591">
            <v>130</v>
          </cell>
          <cell r="C1591" t="str">
            <v>Waynesboro City Public Schools</v>
          </cell>
          <cell r="D1591">
            <v>650</v>
          </cell>
          <cell r="E1591" t="str">
            <v>BERKELEY GLENN ELEM</v>
          </cell>
          <cell r="F1591">
            <v>10167</v>
          </cell>
        </row>
        <row r="1592">
          <cell r="A1592" t="str">
            <v>1300751</v>
          </cell>
          <cell r="B1592">
            <v>130</v>
          </cell>
          <cell r="C1592" t="str">
            <v>Waynesboro City Public Schools</v>
          </cell>
          <cell r="D1592">
            <v>751</v>
          </cell>
          <cell r="E1592" t="str">
            <v>WILLIAM PERRY ELEM</v>
          </cell>
          <cell r="F1592">
            <v>3859</v>
          </cell>
        </row>
        <row r="1593">
          <cell r="A1593" t="str">
            <v>1310010</v>
          </cell>
          <cell r="B1593">
            <v>131</v>
          </cell>
          <cell r="C1593" t="str">
            <v>Williamsburg-James City County Public Schools</v>
          </cell>
          <cell r="D1593">
            <v>10</v>
          </cell>
          <cell r="E1593" t="str">
            <v>MATTHEW WHALEY ELEM</v>
          </cell>
          <cell r="F1593">
            <v>13112</v>
          </cell>
        </row>
        <row r="1594">
          <cell r="A1594" t="str">
            <v>1310025</v>
          </cell>
          <cell r="B1594">
            <v>131</v>
          </cell>
          <cell r="C1594" t="str">
            <v>Williamsburg-James City County Public Schools</v>
          </cell>
          <cell r="D1594">
            <v>25</v>
          </cell>
          <cell r="E1594" t="str">
            <v>JAMES BLAIR MIDDLE</v>
          </cell>
          <cell r="F1594">
            <v>23264</v>
          </cell>
        </row>
        <row r="1595">
          <cell r="A1595" t="str">
            <v>1310070</v>
          </cell>
          <cell r="B1595">
            <v>131</v>
          </cell>
          <cell r="C1595" t="str">
            <v>Williamsburg-James City County Public Schools</v>
          </cell>
          <cell r="D1595">
            <v>70</v>
          </cell>
          <cell r="E1595" t="str">
            <v>NORGE ELEM</v>
          </cell>
          <cell r="F1595">
            <v>2004</v>
          </cell>
        </row>
        <row r="1596">
          <cell r="A1596" t="str">
            <v>1310080</v>
          </cell>
          <cell r="B1596">
            <v>131</v>
          </cell>
          <cell r="C1596" t="str">
            <v>Williamsburg-James City County Public Schools</v>
          </cell>
          <cell r="D1596">
            <v>80</v>
          </cell>
          <cell r="E1596" t="str">
            <v>D.J. MONTAGUE ELEM</v>
          </cell>
          <cell r="F1596">
            <v>1010</v>
          </cell>
        </row>
        <row r="1597">
          <cell r="A1597" t="str">
            <v>1310100</v>
          </cell>
          <cell r="B1597">
            <v>131</v>
          </cell>
          <cell r="C1597" t="str">
            <v>Williamsburg-James City County Public Schools</v>
          </cell>
          <cell r="D1597">
            <v>100</v>
          </cell>
          <cell r="E1597" t="str">
            <v>TOANO MIDDLE</v>
          </cell>
          <cell r="F1597">
            <v>20317</v>
          </cell>
        </row>
        <row r="1598">
          <cell r="A1598" t="str">
            <v>1310190</v>
          </cell>
          <cell r="B1598">
            <v>131</v>
          </cell>
          <cell r="C1598" t="str">
            <v>Williamsburg-James City County Public Schools</v>
          </cell>
          <cell r="D1598">
            <v>190</v>
          </cell>
          <cell r="E1598" t="str">
            <v>J BLAINE BLAYTON ELEM</v>
          </cell>
          <cell r="F1598">
            <v>918</v>
          </cell>
        </row>
        <row r="1599">
          <cell r="A1599" t="str">
            <v>1310201</v>
          </cell>
          <cell r="B1599">
            <v>131</v>
          </cell>
          <cell r="C1599" t="str">
            <v>Williamsburg-James City County Public Schools</v>
          </cell>
          <cell r="D1599">
            <v>201</v>
          </cell>
          <cell r="E1599" t="str">
            <v>JAMES RIVER ELEM</v>
          </cell>
          <cell r="F1599">
            <v>17871</v>
          </cell>
        </row>
        <row r="1600">
          <cell r="A1600" t="str">
            <v>1310203</v>
          </cell>
          <cell r="B1600">
            <v>131</v>
          </cell>
          <cell r="C1600" t="str">
            <v>Williamsburg-James City County Public Schools</v>
          </cell>
          <cell r="D1600">
            <v>203</v>
          </cell>
          <cell r="E1600" t="str">
            <v>STONEHOUSE ELEM</v>
          </cell>
          <cell r="F1600">
            <v>2473</v>
          </cell>
        </row>
        <row r="1601">
          <cell r="A1601" t="str">
            <v>1310205</v>
          </cell>
          <cell r="B1601">
            <v>131</v>
          </cell>
          <cell r="C1601" t="str">
            <v>Williamsburg-James City County Public Schools</v>
          </cell>
          <cell r="D1601">
            <v>205</v>
          </cell>
          <cell r="E1601" t="str">
            <v>MATOAKA ELEM</v>
          </cell>
          <cell r="F1601">
            <v>1329</v>
          </cell>
        </row>
        <row r="1602">
          <cell r="A1602" t="str">
            <v>1350010</v>
          </cell>
          <cell r="B1602">
            <v>135</v>
          </cell>
          <cell r="C1602" t="str">
            <v>Franklin City Public Schools</v>
          </cell>
          <cell r="D1602">
            <v>10</v>
          </cell>
          <cell r="E1602" t="str">
            <v>S.P. MORTON ELEM</v>
          </cell>
          <cell r="F1602">
            <v>39566</v>
          </cell>
        </row>
        <row r="1603">
          <cell r="A1603" t="str">
            <v>1350561</v>
          </cell>
          <cell r="B1603">
            <v>135</v>
          </cell>
          <cell r="C1603" t="str">
            <v>Franklin City Public Schools</v>
          </cell>
          <cell r="D1603">
            <v>561</v>
          </cell>
          <cell r="E1603" t="str">
            <v>JOSEPH P. KING JR. MIDDLE</v>
          </cell>
          <cell r="F1603">
            <v>7130</v>
          </cell>
        </row>
        <row r="1604">
          <cell r="A1604" t="str">
            <v>1360010</v>
          </cell>
          <cell r="B1604">
            <v>136</v>
          </cell>
          <cell r="C1604" t="str">
            <v>Chesapeake City Public Schools</v>
          </cell>
          <cell r="D1604">
            <v>10</v>
          </cell>
          <cell r="E1604" t="str">
            <v>OSCAR SMITH MIDDLE</v>
          </cell>
          <cell r="F1604">
            <v>6348</v>
          </cell>
        </row>
        <row r="1605">
          <cell r="A1605" t="str">
            <v>1360040</v>
          </cell>
          <cell r="B1605">
            <v>136</v>
          </cell>
          <cell r="C1605" t="str">
            <v>Chesapeake City Public Schools</v>
          </cell>
          <cell r="D1605">
            <v>40</v>
          </cell>
          <cell r="E1605" t="str">
            <v>THURGOOD MARSHALL ELEM</v>
          </cell>
          <cell r="F1605">
            <v>11198</v>
          </cell>
        </row>
        <row r="1606">
          <cell r="A1606" t="str">
            <v>1360050</v>
          </cell>
          <cell r="B1606">
            <v>136</v>
          </cell>
          <cell r="C1606" t="str">
            <v>Chesapeake City Public Schools</v>
          </cell>
          <cell r="D1606">
            <v>50</v>
          </cell>
          <cell r="E1606" t="str">
            <v>GEORGE W CARVER INT</v>
          </cell>
          <cell r="F1606">
            <v>7803</v>
          </cell>
        </row>
        <row r="1607">
          <cell r="A1607" t="str">
            <v>1360080</v>
          </cell>
          <cell r="B1607">
            <v>136</v>
          </cell>
          <cell r="C1607" t="str">
            <v>Chesapeake City Public Schools</v>
          </cell>
          <cell r="D1607">
            <v>80</v>
          </cell>
          <cell r="E1607" t="str">
            <v>OSCAR F SMITH HIGH</v>
          </cell>
          <cell r="F1607">
            <v>9380</v>
          </cell>
        </row>
        <row r="1608">
          <cell r="A1608" t="str">
            <v>1360090</v>
          </cell>
          <cell r="B1608">
            <v>136</v>
          </cell>
          <cell r="C1608" t="str">
            <v>Chesapeake City Public Schools</v>
          </cell>
          <cell r="D1608">
            <v>90</v>
          </cell>
          <cell r="E1608" t="str">
            <v>CAMELOT ELEM</v>
          </cell>
          <cell r="F1608">
            <v>11847</v>
          </cell>
        </row>
        <row r="1609">
          <cell r="A1609" t="str">
            <v>1360100</v>
          </cell>
          <cell r="B1609">
            <v>136</v>
          </cell>
          <cell r="C1609" t="str">
            <v>Chesapeake City Public Schools</v>
          </cell>
          <cell r="D1609">
            <v>100</v>
          </cell>
          <cell r="E1609" t="str">
            <v>DEEP CREEK HIGH</v>
          </cell>
          <cell r="F1609">
            <v>4716</v>
          </cell>
        </row>
        <row r="1610">
          <cell r="A1610" t="str">
            <v>1360110</v>
          </cell>
          <cell r="B1610">
            <v>136</v>
          </cell>
          <cell r="C1610" t="str">
            <v>Chesapeake City Public Schools</v>
          </cell>
          <cell r="D1610">
            <v>110</v>
          </cell>
          <cell r="E1610" t="str">
            <v>WESTERN BRANCH PRIMARY</v>
          </cell>
          <cell r="F1610">
            <v>7662</v>
          </cell>
        </row>
        <row r="1611">
          <cell r="A1611" t="str">
            <v>1360120</v>
          </cell>
          <cell r="B1611">
            <v>136</v>
          </cell>
          <cell r="C1611" t="str">
            <v>Chesapeake City Public Schools</v>
          </cell>
          <cell r="D1611">
            <v>120</v>
          </cell>
          <cell r="E1611" t="str">
            <v>GREAT BRIDGE HIGH</v>
          </cell>
          <cell r="F1611">
            <v>4846</v>
          </cell>
        </row>
        <row r="1612">
          <cell r="A1612" t="str">
            <v>1360140</v>
          </cell>
          <cell r="B1612">
            <v>136</v>
          </cell>
          <cell r="C1612" t="str">
            <v>Chesapeake City Public Schools</v>
          </cell>
          <cell r="D1612">
            <v>140</v>
          </cell>
          <cell r="E1612" t="str">
            <v>GREENBRIER PRIMARY</v>
          </cell>
          <cell r="F1612">
            <v>6380</v>
          </cell>
        </row>
        <row r="1613">
          <cell r="A1613" t="str">
            <v>1360160</v>
          </cell>
          <cell r="B1613">
            <v>136</v>
          </cell>
          <cell r="C1613" t="str">
            <v>Chesapeake City Public Schools</v>
          </cell>
          <cell r="D1613">
            <v>160</v>
          </cell>
          <cell r="E1613" t="str">
            <v>NORFOLK HIGHLANDS PRIMARY</v>
          </cell>
          <cell r="F1613">
            <v>9023</v>
          </cell>
        </row>
        <row r="1614">
          <cell r="A1614" t="str">
            <v>1360200</v>
          </cell>
          <cell r="B1614">
            <v>136</v>
          </cell>
          <cell r="C1614" t="str">
            <v>Chesapeake City Public Schools</v>
          </cell>
          <cell r="D1614">
            <v>200</v>
          </cell>
          <cell r="E1614" t="str">
            <v>RENA B WRIGHT PRIMARY</v>
          </cell>
          <cell r="F1614">
            <v>6648</v>
          </cell>
        </row>
        <row r="1615">
          <cell r="A1615" t="str">
            <v>1360210</v>
          </cell>
          <cell r="B1615">
            <v>136</v>
          </cell>
          <cell r="C1615" t="str">
            <v>Chesapeake City Public Schools</v>
          </cell>
          <cell r="D1615">
            <v>210</v>
          </cell>
          <cell r="E1615" t="str">
            <v>DEEP CREEK ELEM</v>
          </cell>
          <cell r="F1615">
            <v>8782</v>
          </cell>
        </row>
        <row r="1616">
          <cell r="A1616" t="str">
            <v>1360280</v>
          </cell>
          <cell r="B1616">
            <v>136</v>
          </cell>
          <cell r="C1616" t="str">
            <v>Chesapeake City Public Schools</v>
          </cell>
          <cell r="D1616">
            <v>280</v>
          </cell>
          <cell r="E1616" t="str">
            <v>HICKORY MIDDLE</v>
          </cell>
          <cell r="F1616">
            <v>2198</v>
          </cell>
        </row>
        <row r="1617">
          <cell r="A1617" t="str">
            <v>1360340</v>
          </cell>
          <cell r="B1617">
            <v>136</v>
          </cell>
          <cell r="C1617" t="str">
            <v>Chesapeake City Public Schools</v>
          </cell>
          <cell r="D1617">
            <v>340</v>
          </cell>
          <cell r="E1617" t="str">
            <v>HICKORY ELEM</v>
          </cell>
          <cell r="F1617">
            <v>6710</v>
          </cell>
        </row>
        <row r="1618">
          <cell r="A1618" t="str">
            <v>1360560</v>
          </cell>
          <cell r="B1618">
            <v>136</v>
          </cell>
          <cell r="C1618" t="str">
            <v>Chesapeake City Public Schools</v>
          </cell>
          <cell r="D1618">
            <v>560</v>
          </cell>
          <cell r="E1618" t="str">
            <v>CRESTWOOD MIDDLE</v>
          </cell>
          <cell r="F1618">
            <v>3962</v>
          </cell>
        </row>
        <row r="1619">
          <cell r="A1619" t="str">
            <v>1360590</v>
          </cell>
          <cell r="B1619">
            <v>136</v>
          </cell>
          <cell r="C1619" t="str">
            <v>Chesapeake City Public Schools</v>
          </cell>
          <cell r="D1619">
            <v>590</v>
          </cell>
          <cell r="E1619" t="str">
            <v>GREAT BRIDGE MIDDLE</v>
          </cell>
          <cell r="F1619">
            <v>5503</v>
          </cell>
        </row>
        <row r="1620">
          <cell r="A1620" t="str">
            <v>1360600</v>
          </cell>
          <cell r="B1620">
            <v>136</v>
          </cell>
          <cell r="C1620" t="str">
            <v>Chesapeake City Public Schools</v>
          </cell>
          <cell r="D1620">
            <v>600</v>
          </cell>
          <cell r="E1620" t="str">
            <v>SOUTHWESTERN ELEM</v>
          </cell>
          <cell r="F1620">
            <v>10509</v>
          </cell>
        </row>
        <row r="1621">
          <cell r="A1621" t="str">
            <v>1360610</v>
          </cell>
          <cell r="B1621">
            <v>136</v>
          </cell>
          <cell r="C1621" t="str">
            <v>Chesapeake City Public Schools</v>
          </cell>
          <cell r="D1621">
            <v>610</v>
          </cell>
          <cell r="E1621" t="str">
            <v>DEEP CREEK MIDDLE</v>
          </cell>
          <cell r="F1621">
            <v>6316</v>
          </cell>
        </row>
        <row r="1622">
          <cell r="A1622" t="str">
            <v>1360620</v>
          </cell>
          <cell r="B1622">
            <v>136</v>
          </cell>
          <cell r="C1622" t="str">
            <v>Chesapeake City Public Schools</v>
          </cell>
          <cell r="D1622">
            <v>620</v>
          </cell>
          <cell r="E1622" t="str">
            <v>SOUTHEASTERN ELEM</v>
          </cell>
          <cell r="F1622">
            <v>4119</v>
          </cell>
        </row>
        <row r="1623">
          <cell r="A1623" t="str">
            <v>1360630</v>
          </cell>
          <cell r="B1623">
            <v>136</v>
          </cell>
          <cell r="C1623" t="str">
            <v>Chesapeake City Public Schools</v>
          </cell>
          <cell r="D1623">
            <v>630</v>
          </cell>
          <cell r="E1623" t="str">
            <v>B M WILLIAMS PRIMARY</v>
          </cell>
          <cell r="F1623">
            <v>16873</v>
          </cell>
        </row>
        <row r="1624">
          <cell r="A1624" t="str">
            <v>1360640</v>
          </cell>
          <cell r="B1624">
            <v>136</v>
          </cell>
          <cell r="C1624" t="str">
            <v>Chesapeake City Public Schools</v>
          </cell>
          <cell r="D1624">
            <v>640</v>
          </cell>
          <cell r="E1624" t="str">
            <v>EDWIN W CHITTUM ELEM</v>
          </cell>
          <cell r="F1624">
            <v>6830</v>
          </cell>
        </row>
        <row r="1625">
          <cell r="A1625" t="str">
            <v>1360660</v>
          </cell>
          <cell r="B1625">
            <v>136</v>
          </cell>
          <cell r="C1625" t="str">
            <v>Chesapeake City Public Schools</v>
          </cell>
          <cell r="D1625">
            <v>660</v>
          </cell>
          <cell r="E1625" t="str">
            <v>DEEP CREEK CENTRAL ELEM</v>
          </cell>
          <cell r="F1625">
            <v>6814</v>
          </cell>
        </row>
        <row r="1626">
          <cell r="A1626" t="str">
            <v>1360680</v>
          </cell>
          <cell r="B1626">
            <v>136</v>
          </cell>
          <cell r="C1626" t="str">
            <v>Chesapeake City Public Schools</v>
          </cell>
          <cell r="D1626">
            <v>680</v>
          </cell>
          <cell r="E1626" t="str">
            <v>GREAT BRIDGE PRIMARY</v>
          </cell>
          <cell r="F1626">
            <v>8801</v>
          </cell>
        </row>
        <row r="1627">
          <cell r="A1627" t="str">
            <v>1360700</v>
          </cell>
          <cell r="B1627">
            <v>136</v>
          </cell>
          <cell r="C1627" t="str">
            <v>Chesapeake City Public Schools</v>
          </cell>
          <cell r="D1627">
            <v>700</v>
          </cell>
          <cell r="E1627" t="str">
            <v>CRESTWOOD INTERMEDIATE</v>
          </cell>
          <cell r="F1627">
            <v>7532</v>
          </cell>
        </row>
        <row r="1628">
          <cell r="A1628" t="str">
            <v>1360710</v>
          </cell>
          <cell r="B1628">
            <v>136</v>
          </cell>
          <cell r="C1628" t="str">
            <v>Chesapeake City Public Schools</v>
          </cell>
          <cell r="D1628">
            <v>710</v>
          </cell>
          <cell r="E1628" t="str">
            <v>INDIAN RIVER MIDDLE</v>
          </cell>
          <cell r="F1628">
            <v>3368</v>
          </cell>
        </row>
        <row r="1629">
          <cell r="A1629" t="str">
            <v>1360720</v>
          </cell>
          <cell r="B1629">
            <v>136</v>
          </cell>
          <cell r="C1629" t="str">
            <v>Chesapeake City Public Schools</v>
          </cell>
          <cell r="D1629">
            <v>720</v>
          </cell>
          <cell r="E1629" t="str">
            <v>G A TREAKLE ELEM</v>
          </cell>
          <cell r="F1629">
            <v>9855</v>
          </cell>
        </row>
        <row r="1630">
          <cell r="A1630" t="str">
            <v>1360730</v>
          </cell>
          <cell r="B1630">
            <v>136</v>
          </cell>
          <cell r="C1630" t="str">
            <v>Chesapeake City Public Schools</v>
          </cell>
          <cell r="D1630">
            <v>730</v>
          </cell>
          <cell r="E1630" t="str">
            <v>PORTLOCK PRIMARY</v>
          </cell>
          <cell r="F1630">
            <v>10194</v>
          </cell>
        </row>
        <row r="1631">
          <cell r="A1631" t="str">
            <v>1360740</v>
          </cell>
          <cell r="B1631">
            <v>136</v>
          </cell>
          <cell r="C1631" t="str">
            <v>Chesapeake City Public Schools</v>
          </cell>
          <cell r="D1631">
            <v>740</v>
          </cell>
          <cell r="E1631" t="str">
            <v>WESTERN BRANCH MIDDLE</v>
          </cell>
          <cell r="F1631">
            <v>3543</v>
          </cell>
        </row>
        <row r="1632">
          <cell r="A1632" t="str">
            <v>1360750</v>
          </cell>
          <cell r="B1632">
            <v>136</v>
          </cell>
          <cell r="C1632" t="str">
            <v>Chesapeake City Public Schools</v>
          </cell>
          <cell r="D1632">
            <v>750</v>
          </cell>
          <cell r="E1632" t="str">
            <v>SPARROW ROAD INTERMEDIATE</v>
          </cell>
          <cell r="F1632">
            <v>5977</v>
          </cell>
        </row>
        <row r="1633">
          <cell r="A1633" t="str">
            <v>1360770</v>
          </cell>
          <cell r="B1633">
            <v>136</v>
          </cell>
          <cell r="C1633" t="str">
            <v>Chesapeake City Public Schools</v>
          </cell>
          <cell r="D1633">
            <v>770</v>
          </cell>
          <cell r="E1633" t="str">
            <v>BUTTS ROAD PRIMARY</v>
          </cell>
          <cell r="F1633">
            <v>6025</v>
          </cell>
        </row>
        <row r="1634">
          <cell r="A1634" t="str">
            <v>1360810</v>
          </cell>
          <cell r="B1634">
            <v>136</v>
          </cell>
          <cell r="C1634" t="str">
            <v>Chesapeake City Public Schools</v>
          </cell>
          <cell r="D1634">
            <v>810</v>
          </cell>
          <cell r="E1634" t="str">
            <v>WESTERN BRANCH INT</v>
          </cell>
          <cell r="F1634">
            <v>5034</v>
          </cell>
        </row>
        <row r="1635">
          <cell r="A1635" t="str">
            <v>1360820</v>
          </cell>
          <cell r="B1635">
            <v>136</v>
          </cell>
          <cell r="C1635" t="str">
            <v>Chesapeake City Public Schools</v>
          </cell>
          <cell r="D1635">
            <v>820</v>
          </cell>
          <cell r="E1635" t="str">
            <v>GEORGETOWN PRIMARY</v>
          </cell>
          <cell r="F1635">
            <v>10852</v>
          </cell>
        </row>
        <row r="1636">
          <cell r="A1636" t="str">
            <v>1360830</v>
          </cell>
          <cell r="B1636">
            <v>136</v>
          </cell>
          <cell r="C1636" t="str">
            <v>Chesapeake City Public Schools</v>
          </cell>
          <cell r="D1636">
            <v>830</v>
          </cell>
          <cell r="E1636" t="str">
            <v>INDIAN RIVER HIGH</v>
          </cell>
          <cell r="F1636">
            <v>5366</v>
          </cell>
        </row>
        <row r="1637">
          <cell r="A1637" t="str">
            <v>1360840</v>
          </cell>
          <cell r="B1637">
            <v>136</v>
          </cell>
          <cell r="C1637" t="str">
            <v>Chesapeake City Public Schools</v>
          </cell>
          <cell r="D1637">
            <v>840</v>
          </cell>
          <cell r="E1637" t="str">
            <v>WESTERN BRANCH HIGH</v>
          </cell>
          <cell r="F1637">
            <v>4356</v>
          </cell>
        </row>
        <row r="1638">
          <cell r="A1638" t="str">
            <v>1360850</v>
          </cell>
          <cell r="B1638">
            <v>136</v>
          </cell>
          <cell r="C1638" t="str">
            <v>Chesapeake City Public Schools</v>
          </cell>
          <cell r="D1638">
            <v>850</v>
          </cell>
          <cell r="E1638" t="str">
            <v>GREAT BRIDGE INT</v>
          </cell>
          <cell r="F1638">
            <v>5197</v>
          </cell>
        </row>
        <row r="1639">
          <cell r="A1639" t="str">
            <v>1360860</v>
          </cell>
          <cell r="B1639">
            <v>136</v>
          </cell>
          <cell r="C1639" t="str">
            <v>Chesapeake City Public Schools</v>
          </cell>
          <cell r="D1639">
            <v>860</v>
          </cell>
          <cell r="E1639" t="str">
            <v>BUTTS ROAD INT</v>
          </cell>
          <cell r="F1639">
            <v>5830</v>
          </cell>
        </row>
        <row r="1640">
          <cell r="A1640" t="str">
            <v>1360870</v>
          </cell>
          <cell r="B1640">
            <v>136</v>
          </cell>
          <cell r="C1640" t="str">
            <v>Chesapeake City Public Schools</v>
          </cell>
          <cell r="D1640">
            <v>870</v>
          </cell>
          <cell r="E1640" t="str">
            <v>GREENBRIER INT.</v>
          </cell>
          <cell r="F1640">
            <v>4364</v>
          </cell>
        </row>
        <row r="1641">
          <cell r="A1641" t="str">
            <v>1360890</v>
          </cell>
          <cell r="B1641">
            <v>136</v>
          </cell>
          <cell r="C1641" t="str">
            <v>Chesapeake City Public Schools</v>
          </cell>
          <cell r="D1641">
            <v>890</v>
          </cell>
          <cell r="E1641" t="str">
            <v>HICKORY HIGH</v>
          </cell>
          <cell r="F1641">
            <v>2690</v>
          </cell>
        </row>
        <row r="1642">
          <cell r="A1642" t="str">
            <v>1360900</v>
          </cell>
          <cell r="B1642">
            <v>136</v>
          </cell>
          <cell r="C1642" t="str">
            <v>Chesapeake City Public Schools</v>
          </cell>
          <cell r="D1642">
            <v>900</v>
          </cell>
          <cell r="E1642" t="str">
            <v>CEDAR ROAD ELEM</v>
          </cell>
          <cell r="F1642">
            <v>6453</v>
          </cell>
        </row>
        <row r="1643">
          <cell r="A1643" t="str">
            <v>1360920</v>
          </cell>
          <cell r="B1643">
            <v>136</v>
          </cell>
          <cell r="C1643" t="str">
            <v>Chesapeake City Public Schools</v>
          </cell>
          <cell r="D1643">
            <v>920</v>
          </cell>
          <cell r="E1643" t="str">
            <v>HUGO A OWENS MIDDLE</v>
          </cell>
          <cell r="F1643">
            <v>4057</v>
          </cell>
        </row>
        <row r="1644">
          <cell r="A1644" t="str">
            <v>1360950</v>
          </cell>
          <cell r="B1644">
            <v>136</v>
          </cell>
          <cell r="C1644" t="str">
            <v>Chesapeake City Public Schools</v>
          </cell>
          <cell r="D1644">
            <v>950</v>
          </cell>
          <cell r="E1644" t="str">
            <v>GRASSFIELD ELEM</v>
          </cell>
          <cell r="F1644">
            <v>7922</v>
          </cell>
        </row>
        <row r="1645">
          <cell r="A1645" t="str">
            <v>1360960</v>
          </cell>
          <cell r="B1645">
            <v>136</v>
          </cell>
          <cell r="C1645" t="str">
            <v>Chesapeake City Public Schools</v>
          </cell>
          <cell r="D1645">
            <v>960</v>
          </cell>
          <cell r="E1645" t="str">
            <v>GRASSFIELD HIGH</v>
          </cell>
          <cell r="F1645">
            <v>7551</v>
          </cell>
        </row>
        <row r="1646">
          <cell r="A1646" t="str">
            <v>1360971</v>
          </cell>
          <cell r="B1646">
            <v>136</v>
          </cell>
          <cell r="C1646" t="str">
            <v>Chesapeake City Public Schools</v>
          </cell>
          <cell r="D1646">
            <v>971</v>
          </cell>
          <cell r="E1646" t="str">
            <v>TRUITT INTERMEDIATE</v>
          </cell>
          <cell r="F1646">
            <v>3842</v>
          </cell>
        </row>
        <row r="1647">
          <cell r="A1647" t="str">
            <v>1360972</v>
          </cell>
          <cell r="B1647">
            <v>136</v>
          </cell>
          <cell r="C1647" t="str">
            <v>Chesapeake City Public Schools</v>
          </cell>
          <cell r="D1647">
            <v>972</v>
          </cell>
          <cell r="E1647" t="str">
            <v>GREENBRIER MIDDLE</v>
          </cell>
          <cell r="F1647">
            <v>4850</v>
          </cell>
        </row>
        <row r="1648">
          <cell r="A1648" t="str">
            <v>1360973</v>
          </cell>
          <cell r="B1648">
            <v>136</v>
          </cell>
          <cell r="C1648" t="str">
            <v>Chesapeake City Public Schools</v>
          </cell>
          <cell r="D1648">
            <v>973</v>
          </cell>
          <cell r="E1648" t="str">
            <v>JOLLIFF MIDDLE</v>
          </cell>
          <cell r="F1648">
            <v>5262</v>
          </cell>
        </row>
        <row r="1649">
          <cell r="A1649" t="str">
            <v>1371390</v>
          </cell>
          <cell r="B1649">
            <v>137</v>
          </cell>
          <cell r="C1649" t="str">
            <v>Lexington City Public Schools</v>
          </cell>
          <cell r="D1649">
            <v>1390</v>
          </cell>
          <cell r="E1649" t="str">
            <v>HARRINGTON WADDELL ELEM</v>
          </cell>
          <cell r="F1649">
            <v>2654</v>
          </cell>
        </row>
        <row r="1650">
          <cell r="A1650" t="str">
            <v>1371440</v>
          </cell>
          <cell r="B1650">
            <v>137</v>
          </cell>
          <cell r="C1650" t="str">
            <v>Lexington City Public Schools</v>
          </cell>
          <cell r="D1650">
            <v>1440</v>
          </cell>
          <cell r="E1650" t="str">
            <v>LYLBURN DOWNING MIDDLE</v>
          </cell>
          <cell r="F1650">
            <v>1187</v>
          </cell>
        </row>
        <row r="1651">
          <cell r="A1651" t="str">
            <v>1390070</v>
          </cell>
          <cell r="B1651">
            <v>139</v>
          </cell>
          <cell r="C1651" t="str">
            <v>Salem City Public Schools</v>
          </cell>
          <cell r="D1651">
            <v>70</v>
          </cell>
          <cell r="E1651" t="str">
            <v>SALEM HIGH</v>
          </cell>
          <cell r="F1651">
            <v>5867</v>
          </cell>
        </row>
        <row r="1652">
          <cell r="A1652" t="str">
            <v>1390090</v>
          </cell>
          <cell r="B1652">
            <v>139</v>
          </cell>
          <cell r="C1652" t="str">
            <v>Salem City Public Schools</v>
          </cell>
          <cell r="D1652">
            <v>90</v>
          </cell>
          <cell r="E1652" t="str">
            <v>G.W. CARVER ELEM</v>
          </cell>
          <cell r="F1652">
            <v>3771</v>
          </cell>
        </row>
        <row r="1653">
          <cell r="A1653" t="str">
            <v>1390100</v>
          </cell>
          <cell r="B1653">
            <v>139</v>
          </cell>
          <cell r="C1653" t="str">
            <v>Salem City Public Schools</v>
          </cell>
          <cell r="D1653">
            <v>100</v>
          </cell>
          <cell r="E1653" t="str">
            <v>ANDREW LEWIS MIDDLE</v>
          </cell>
          <cell r="F1653">
            <v>2405</v>
          </cell>
        </row>
        <row r="1654">
          <cell r="A1654" t="str">
            <v>1390460</v>
          </cell>
          <cell r="B1654">
            <v>139</v>
          </cell>
          <cell r="C1654" t="str">
            <v>Salem City Public Schools</v>
          </cell>
          <cell r="D1654">
            <v>460</v>
          </cell>
          <cell r="E1654" t="str">
            <v>WEST SALEM ELEM</v>
          </cell>
          <cell r="F1654">
            <v>2347</v>
          </cell>
        </row>
        <row r="1655">
          <cell r="A1655" t="str">
            <v>1390550</v>
          </cell>
          <cell r="B1655">
            <v>139</v>
          </cell>
          <cell r="C1655" t="str">
            <v>Salem City Public Schools</v>
          </cell>
          <cell r="D1655">
            <v>550</v>
          </cell>
          <cell r="E1655" t="str">
            <v>EAST SALEM ELEM</v>
          </cell>
          <cell r="F1655">
            <v>3775</v>
          </cell>
        </row>
        <row r="1656">
          <cell r="A1656" t="str">
            <v>1390580</v>
          </cell>
          <cell r="B1656">
            <v>139</v>
          </cell>
          <cell r="C1656" t="str">
            <v>Salem City Public Schools</v>
          </cell>
          <cell r="D1656">
            <v>580</v>
          </cell>
          <cell r="E1656" t="str">
            <v>SOUTH SALEM ELEM</v>
          </cell>
          <cell r="F1656">
            <v>3127</v>
          </cell>
        </row>
        <row r="1657">
          <cell r="A1657" t="str">
            <v>1420010</v>
          </cell>
          <cell r="B1657">
            <v>142</v>
          </cell>
          <cell r="C1657" t="str">
            <v>Poquoson City Public Schools</v>
          </cell>
          <cell r="D1657">
            <v>10</v>
          </cell>
          <cell r="E1657" t="str">
            <v>POQUOSON HIGH</v>
          </cell>
          <cell r="F1657">
            <v>414</v>
          </cell>
        </row>
        <row r="1658">
          <cell r="A1658" t="str">
            <v>1420150</v>
          </cell>
          <cell r="B1658">
            <v>142</v>
          </cell>
          <cell r="C1658" t="str">
            <v>Poquoson City Public Schools</v>
          </cell>
          <cell r="D1658">
            <v>150</v>
          </cell>
          <cell r="E1658" t="str">
            <v>POQUOSON ELEM</v>
          </cell>
          <cell r="F1658">
            <v>3249</v>
          </cell>
        </row>
        <row r="1659">
          <cell r="A1659" t="str">
            <v>1420160</v>
          </cell>
          <cell r="B1659">
            <v>142</v>
          </cell>
          <cell r="C1659" t="str">
            <v>Poquoson City Public Schools</v>
          </cell>
          <cell r="D1659">
            <v>160</v>
          </cell>
          <cell r="E1659" t="str">
            <v>POQUOSON PRIMARY</v>
          </cell>
          <cell r="F1659">
            <v>16931</v>
          </cell>
        </row>
        <row r="1660">
          <cell r="A1660" t="str">
            <v>1430010</v>
          </cell>
          <cell r="B1660">
            <v>143</v>
          </cell>
          <cell r="C1660" t="str">
            <v>Manassas City Public Schools</v>
          </cell>
          <cell r="D1660">
            <v>10</v>
          </cell>
          <cell r="E1660" t="str">
            <v>WEEMS ELEM</v>
          </cell>
          <cell r="F1660">
            <v>8733</v>
          </cell>
        </row>
        <row r="1661">
          <cell r="A1661" t="str">
            <v>1430060</v>
          </cell>
          <cell r="B1661">
            <v>143</v>
          </cell>
          <cell r="C1661" t="str">
            <v>Manassas City Public Schools</v>
          </cell>
          <cell r="D1661">
            <v>60</v>
          </cell>
          <cell r="E1661" t="str">
            <v>GEORGE CARR ROUND ELEM</v>
          </cell>
          <cell r="F1661">
            <v>6091</v>
          </cell>
        </row>
        <row r="1662">
          <cell r="A1662" t="str">
            <v>1430310</v>
          </cell>
          <cell r="B1662">
            <v>143</v>
          </cell>
          <cell r="C1662" t="str">
            <v>Manassas City Public Schools</v>
          </cell>
          <cell r="D1662">
            <v>310</v>
          </cell>
          <cell r="E1662" t="str">
            <v>JENNIE DEAN ELEM</v>
          </cell>
          <cell r="F1662">
            <v>1034</v>
          </cell>
        </row>
        <row r="1663">
          <cell r="A1663" t="str">
            <v>1430370</v>
          </cell>
          <cell r="B1663">
            <v>143</v>
          </cell>
          <cell r="C1663" t="str">
            <v>Manassas City Public Schools</v>
          </cell>
          <cell r="D1663">
            <v>370</v>
          </cell>
          <cell r="E1663" t="str">
            <v>OSBOURN HIGH</v>
          </cell>
          <cell r="F1663">
            <v>19531</v>
          </cell>
        </row>
        <row r="1664">
          <cell r="A1664" t="str">
            <v>1440030</v>
          </cell>
          <cell r="B1664">
            <v>144</v>
          </cell>
          <cell r="C1664" t="str">
            <v>Manassas Park City Public Schools</v>
          </cell>
          <cell r="D1664">
            <v>30</v>
          </cell>
          <cell r="E1664" t="str">
            <v>MANASSAS PARK HIGH</v>
          </cell>
          <cell r="F1664">
            <v>5375</v>
          </cell>
        </row>
        <row r="1665">
          <cell r="A1665" t="str">
            <v>1440031</v>
          </cell>
          <cell r="B1665">
            <v>144</v>
          </cell>
          <cell r="C1665" t="str">
            <v>Manassas Park City Public Schools</v>
          </cell>
          <cell r="D1665">
            <v>31</v>
          </cell>
          <cell r="E1665" t="str">
            <v>MANASSAS PARK MIDDLE</v>
          </cell>
          <cell r="F1665">
            <v>32745</v>
          </cell>
        </row>
        <row r="1666">
          <cell r="A1666" t="str">
            <v>1440420</v>
          </cell>
          <cell r="B1666">
            <v>144</v>
          </cell>
          <cell r="C1666" t="str">
            <v>Manassas Park City Public Schools</v>
          </cell>
          <cell r="D1666">
            <v>420</v>
          </cell>
          <cell r="E1666" t="str">
            <v>MANASSAS PARK ELEM</v>
          </cell>
          <cell r="F1666">
            <v>237</v>
          </cell>
        </row>
        <row r="1667">
          <cell r="A1667" t="str">
            <v>14410000</v>
          </cell>
          <cell r="B1667">
            <v>144</v>
          </cell>
          <cell r="C1667" t="str">
            <v>Manassas Park City Public Schools</v>
          </cell>
          <cell r="D1667">
            <v>10000</v>
          </cell>
          <cell r="E1667" t="str">
            <v>Cougar Elementary School</v>
          </cell>
          <cell r="F1667">
            <v>6911</v>
          </cell>
        </row>
        <row r="1668">
          <cell r="A1668" t="str">
            <v>2020021</v>
          </cell>
          <cell r="B1668">
            <v>202</v>
          </cell>
          <cell r="C1668" t="str">
            <v>Colonial Beach Public Schools</v>
          </cell>
          <cell r="D1668">
            <v>21</v>
          </cell>
          <cell r="E1668" t="str">
            <v>COLONIAL BEACH HIGH</v>
          </cell>
          <cell r="F1668">
            <v>17269</v>
          </cell>
        </row>
        <row r="1669">
          <cell r="A1669" t="str">
            <v>2070280</v>
          </cell>
          <cell r="B1669">
            <v>207</v>
          </cell>
          <cell r="C1669" t="str">
            <v>West Point Public Schools</v>
          </cell>
          <cell r="D1669">
            <v>280</v>
          </cell>
          <cell r="E1669" t="str">
            <v>WEST POINT ELEM</v>
          </cell>
          <cell r="F1669">
            <v>11728</v>
          </cell>
        </row>
        <row r="1670">
          <cell r="A1670" t="str">
            <v>41024003</v>
          </cell>
          <cell r="B1670">
            <v>4102</v>
          </cell>
          <cell r="C1670" t="str">
            <v>Blue Ridge Area Food Bank Inc</v>
          </cell>
          <cell r="D1670">
            <v>4003</v>
          </cell>
          <cell r="E1670" t="str">
            <v>Boys &amp; Girls Club Staunton Ut</v>
          </cell>
          <cell r="F1670">
            <v>316</v>
          </cell>
        </row>
        <row r="1671">
          <cell r="A1671" t="str">
            <v>41024146</v>
          </cell>
          <cell r="B1671">
            <v>4102</v>
          </cell>
          <cell r="C1671" t="str">
            <v>Blue Ridge Area Food Bank Inc</v>
          </cell>
          <cell r="D1671">
            <v>4146</v>
          </cell>
          <cell r="E1671" t="str">
            <v>Boys &amp; Girls Club NSV</v>
          </cell>
          <cell r="F1671">
            <v>321</v>
          </cell>
        </row>
        <row r="1672">
          <cell r="A1672" t="str">
            <v>41024163</v>
          </cell>
          <cell r="B1672">
            <v>4102</v>
          </cell>
          <cell r="C1672" t="str">
            <v>Blue Ridge Area Food Bank Inc</v>
          </cell>
          <cell r="D1672">
            <v>4163</v>
          </cell>
          <cell r="E1672" t="str">
            <v>SVCDC</v>
          </cell>
          <cell r="F1672">
            <v>509</v>
          </cell>
        </row>
        <row r="1673">
          <cell r="A1673" t="str">
            <v>41044001</v>
          </cell>
          <cell r="B1673">
            <v>4104</v>
          </cell>
          <cell r="C1673" t="str">
            <v>Boys &amp; Girls Club of the Northern Neck</v>
          </cell>
          <cell r="D1673">
            <v>4001</v>
          </cell>
          <cell r="E1673" t="str">
            <v>Boys&amp;Girls Club-Northern Neck</v>
          </cell>
          <cell r="F1673">
            <v>2168</v>
          </cell>
        </row>
        <row r="1674">
          <cell r="A1674" t="str">
            <v>41044106</v>
          </cell>
          <cell r="B1674">
            <v>4104</v>
          </cell>
          <cell r="C1674" t="str">
            <v>Boys &amp; Girls Club of the Northern Neck</v>
          </cell>
          <cell r="D1674">
            <v>4106</v>
          </cell>
          <cell r="E1674" t="str">
            <v>First Baptist Church</v>
          </cell>
          <cell r="F1674">
            <v>1090</v>
          </cell>
        </row>
        <row r="1675">
          <cell r="A1675" t="str">
            <v>41064001</v>
          </cell>
          <cell r="B1675">
            <v>4106</v>
          </cell>
          <cell r="C1675" t="str">
            <v>Boys &amp; Girls Club of the Virginia Peninsula</v>
          </cell>
          <cell r="D1675">
            <v>4001</v>
          </cell>
          <cell r="E1675" t="str">
            <v>Peninsula</v>
          </cell>
          <cell r="F1675">
            <v>2185</v>
          </cell>
        </row>
        <row r="1676">
          <cell r="A1676" t="str">
            <v>41064003</v>
          </cell>
          <cell r="B1676">
            <v>4106</v>
          </cell>
          <cell r="C1676" t="str">
            <v>Boys &amp; Girls Club of the Virginia Peninsula</v>
          </cell>
          <cell r="D1676">
            <v>4003</v>
          </cell>
          <cell r="E1676" t="str">
            <v>Crossroads Village</v>
          </cell>
          <cell r="F1676">
            <v>1330</v>
          </cell>
        </row>
        <row r="1677">
          <cell r="A1677" t="str">
            <v>41064004</v>
          </cell>
          <cell r="B1677">
            <v>4106</v>
          </cell>
          <cell r="C1677" t="str">
            <v>Boys &amp; Girls Club of the Virginia Peninsula</v>
          </cell>
          <cell r="D1677">
            <v>4004</v>
          </cell>
          <cell r="E1677" t="str">
            <v>Pinedale</v>
          </cell>
          <cell r="F1677">
            <v>3228</v>
          </cell>
        </row>
        <row r="1678">
          <cell r="A1678" t="str">
            <v>41064005</v>
          </cell>
          <cell r="B1678">
            <v>4106</v>
          </cell>
          <cell r="C1678" t="str">
            <v>Boys &amp; Girls Club of the Virginia Peninsula</v>
          </cell>
          <cell r="D1678">
            <v>4005</v>
          </cell>
          <cell r="E1678" t="str">
            <v>Tyler Avenue</v>
          </cell>
          <cell r="F1678">
            <v>1520</v>
          </cell>
        </row>
        <row r="1679">
          <cell r="A1679" t="str">
            <v>41064006</v>
          </cell>
          <cell r="B1679">
            <v>4106</v>
          </cell>
          <cell r="C1679" t="str">
            <v>Boys &amp; Girls Club of the Virginia Peninsula</v>
          </cell>
          <cell r="D1679">
            <v>4006</v>
          </cell>
          <cell r="E1679" t="str">
            <v>GHR</v>
          </cell>
          <cell r="F1679">
            <v>3230</v>
          </cell>
        </row>
        <row r="1680">
          <cell r="A1680" t="str">
            <v>41064009</v>
          </cell>
          <cell r="B1680">
            <v>4106</v>
          </cell>
          <cell r="C1680" t="str">
            <v>Boys &amp; Girls Club of the Virginia Peninsula</v>
          </cell>
          <cell r="D1680">
            <v>4009</v>
          </cell>
          <cell r="E1680" t="str">
            <v>Citizens</v>
          </cell>
          <cell r="F1680">
            <v>760</v>
          </cell>
        </row>
        <row r="1681">
          <cell r="A1681" t="str">
            <v>41064014</v>
          </cell>
          <cell r="B1681">
            <v>4106</v>
          </cell>
          <cell r="C1681" t="str">
            <v>Boys &amp; Girls Club of the Virginia Peninsula</v>
          </cell>
          <cell r="D1681">
            <v>4014</v>
          </cell>
          <cell r="E1681" t="str">
            <v>Aqueduct</v>
          </cell>
          <cell r="F1681">
            <v>1140</v>
          </cell>
        </row>
        <row r="1682">
          <cell r="A1682" t="str">
            <v>41064108</v>
          </cell>
          <cell r="B1682">
            <v>4106</v>
          </cell>
          <cell r="C1682" t="str">
            <v>Boys &amp; Girls Club of the Virginia Peninsula</v>
          </cell>
          <cell r="D1682">
            <v>4108</v>
          </cell>
          <cell r="E1682" t="str">
            <v>Marshall Courts</v>
          </cell>
          <cell r="F1682">
            <v>1899</v>
          </cell>
        </row>
        <row r="1683">
          <cell r="A1683" t="str">
            <v>41084021</v>
          </cell>
          <cell r="B1683">
            <v>4108</v>
          </cell>
          <cell r="C1683" t="str">
            <v>Capital Area Food Bank</v>
          </cell>
          <cell r="D1683">
            <v>4021</v>
          </cell>
          <cell r="E1683" t="str">
            <v>General Hesier</v>
          </cell>
          <cell r="F1683">
            <v>2030</v>
          </cell>
        </row>
        <row r="1684">
          <cell r="A1684" t="str">
            <v>41094553</v>
          </cell>
          <cell r="B1684">
            <v>4109</v>
          </cell>
          <cell r="C1684" t="str">
            <v>Child Care Resources Inc</v>
          </cell>
          <cell r="D1684">
            <v>4553</v>
          </cell>
          <cell r="E1684" t="str">
            <v>Lincolnia CRC</v>
          </cell>
          <cell r="F1684">
            <v>28</v>
          </cell>
        </row>
        <row r="1685">
          <cell r="A1685" t="str">
            <v>41094559</v>
          </cell>
          <cell r="B1685">
            <v>4109</v>
          </cell>
          <cell r="C1685" t="str">
            <v>Child Care Resources Inc</v>
          </cell>
          <cell r="D1685">
            <v>4559</v>
          </cell>
          <cell r="E1685" t="str">
            <v>Boys &amp; Girls Club - Ox Hill</v>
          </cell>
          <cell r="F1685">
            <v>959</v>
          </cell>
        </row>
        <row r="1686">
          <cell r="A1686" t="str">
            <v>41094562</v>
          </cell>
          <cell r="B1686">
            <v>4109</v>
          </cell>
          <cell r="C1686" t="str">
            <v>Child Care Resources Inc</v>
          </cell>
          <cell r="D1686">
            <v>4562</v>
          </cell>
          <cell r="E1686" t="str">
            <v>United Community - Creekside</v>
          </cell>
          <cell r="F1686">
            <v>1846</v>
          </cell>
        </row>
        <row r="1687">
          <cell r="A1687" t="str">
            <v>41094563</v>
          </cell>
          <cell r="B1687">
            <v>4109</v>
          </cell>
          <cell r="C1687" t="str">
            <v>Child Care Resources Inc</v>
          </cell>
          <cell r="D1687">
            <v>4563</v>
          </cell>
          <cell r="E1687" t="str">
            <v>United Community - Sacramento Neighborhood Center</v>
          </cell>
          <cell r="F1687">
            <v>215</v>
          </cell>
        </row>
        <row r="1688">
          <cell r="A1688" t="str">
            <v>41094571</v>
          </cell>
          <cell r="B1688">
            <v>4109</v>
          </cell>
          <cell r="C1688" t="str">
            <v>Child Care Resources Inc</v>
          </cell>
          <cell r="D1688">
            <v>4571</v>
          </cell>
          <cell r="E1688" t="str">
            <v>Stony Brook Community Center</v>
          </cell>
          <cell r="F1688">
            <v>1561</v>
          </cell>
        </row>
        <row r="1689">
          <cell r="A1689" t="str">
            <v>41094597</v>
          </cell>
          <cell r="B1689">
            <v>4109</v>
          </cell>
          <cell r="C1689" t="str">
            <v>Child Care Resources Inc</v>
          </cell>
          <cell r="D1689">
            <v>4597</v>
          </cell>
          <cell r="E1689" t="str">
            <v>Grace Hills Early Learning Center</v>
          </cell>
          <cell r="F1689">
            <v>2725</v>
          </cell>
        </row>
        <row r="1690">
          <cell r="A1690" t="str">
            <v>41094598</v>
          </cell>
          <cell r="B1690">
            <v>4109</v>
          </cell>
          <cell r="C1690" t="str">
            <v>Child Care Resources Inc</v>
          </cell>
          <cell r="D1690">
            <v>4598</v>
          </cell>
          <cell r="E1690" t="str">
            <v>YMCA - Alexandria</v>
          </cell>
          <cell r="F1690">
            <v>630</v>
          </cell>
        </row>
        <row r="1691">
          <cell r="A1691" t="str">
            <v>41094600</v>
          </cell>
          <cell r="B1691">
            <v>4109</v>
          </cell>
          <cell r="C1691" t="str">
            <v>Child Care Resources Inc</v>
          </cell>
          <cell r="D1691">
            <v>4600</v>
          </cell>
          <cell r="E1691" t="str">
            <v>YMCA - Reston</v>
          </cell>
          <cell r="F1691">
            <v>1323</v>
          </cell>
        </row>
        <row r="1692">
          <cell r="A1692" t="str">
            <v>41094602</v>
          </cell>
          <cell r="B1692">
            <v>4109</v>
          </cell>
          <cell r="C1692" t="str">
            <v>Child Care Resources Inc</v>
          </cell>
          <cell r="D1692">
            <v>4602</v>
          </cell>
          <cell r="E1692" t="str">
            <v>Madison Ridge</v>
          </cell>
          <cell r="F1692">
            <v>56</v>
          </cell>
        </row>
        <row r="1693">
          <cell r="A1693" t="str">
            <v>41094606</v>
          </cell>
          <cell r="B1693">
            <v>4109</v>
          </cell>
          <cell r="C1693" t="str">
            <v>Child Care Resources Inc</v>
          </cell>
          <cell r="D1693">
            <v>4606</v>
          </cell>
          <cell r="E1693" t="str">
            <v>Create Center Arts &amp; Technology Environment</v>
          </cell>
          <cell r="F1693">
            <v>913</v>
          </cell>
        </row>
        <row r="1694">
          <cell r="A1694" t="str">
            <v>41124004</v>
          </cell>
          <cell r="B1694">
            <v>4112</v>
          </cell>
          <cell r="C1694" t="str">
            <v>Cover 3 Foundation</v>
          </cell>
          <cell r="D1694">
            <v>4004</v>
          </cell>
          <cell r="E1694" t="str">
            <v>Effingham YMCA</v>
          </cell>
          <cell r="F1694">
            <v>432</v>
          </cell>
        </row>
        <row r="1695">
          <cell r="A1695" t="str">
            <v>41124014</v>
          </cell>
          <cell r="B1695">
            <v>4112</v>
          </cell>
          <cell r="C1695" t="str">
            <v>Cover 3 Foundation</v>
          </cell>
          <cell r="D1695">
            <v>4014</v>
          </cell>
          <cell r="E1695" t="str">
            <v>Newport News JW Services</v>
          </cell>
          <cell r="F1695">
            <v>140</v>
          </cell>
        </row>
        <row r="1696">
          <cell r="A1696" t="str">
            <v>41124016</v>
          </cell>
          <cell r="B1696">
            <v>4112</v>
          </cell>
          <cell r="C1696" t="str">
            <v>Cover 3 Foundation</v>
          </cell>
          <cell r="D1696">
            <v>4016</v>
          </cell>
          <cell r="E1696" t="str">
            <v>James L. Camp YMCA</v>
          </cell>
          <cell r="F1696">
            <v>188</v>
          </cell>
        </row>
        <row r="1697">
          <cell r="A1697" t="str">
            <v>41124022</v>
          </cell>
          <cell r="B1697">
            <v>4112</v>
          </cell>
          <cell r="C1697" t="str">
            <v>Cover 3 Foundation</v>
          </cell>
          <cell r="D1697">
            <v>4022</v>
          </cell>
          <cell r="E1697" t="str">
            <v>Camp Arrowhead YMCA</v>
          </cell>
          <cell r="F1697">
            <v>1118</v>
          </cell>
        </row>
        <row r="1698">
          <cell r="A1698" t="str">
            <v>41124050</v>
          </cell>
          <cell r="B1698">
            <v>4112</v>
          </cell>
          <cell r="C1698" t="str">
            <v>Cover 3 Foundation</v>
          </cell>
          <cell r="D1698">
            <v>4050</v>
          </cell>
          <cell r="E1698" t="str">
            <v>Y on Granby</v>
          </cell>
          <cell r="F1698">
            <v>1004</v>
          </cell>
        </row>
        <row r="1699">
          <cell r="A1699" t="str">
            <v>41124059</v>
          </cell>
          <cell r="B1699">
            <v>4112</v>
          </cell>
          <cell r="C1699" t="str">
            <v>Cover 3 Foundation</v>
          </cell>
          <cell r="D1699">
            <v>4059</v>
          </cell>
          <cell r="E1699" t="str">
            <v>FSM Growing Station</v>
          </cell>
          <cell r="F1699">
            <v>817</v>
          </cell>
        </row>
        <row r="1700">
          <cell r="A1700" t="str">
            <v>41124109</v>
          </cell>
          <cell r="B1700">
            <v>4112</v>
          </cell>
          <cell r="C1700" t="str">
            <v>Cover 3 Foundation</v>
          </cell>
          <cell r="D1700">
            <v>4109</v>
          </cell>
          <cell r="E1700" t="str">
            <v>Angel's Place Daycare</v>
          </cell>
          <cell r="F1700">
            <v>3510</v>
          </cell>
        </row>
        <row r="1701">
          <cell r="A1701" t="str">
            <v>41124115</v>
          </cell>
          <cell r="B1701">
            <v>4112</v>
          </cell>
          <cell r="C1701" t="str">
            <v>Cover 3 Foundation</v>
          </cell>
          <cell r="D1701">
            <v>4115</v>
          </cell>
          <cell r="E1701" t="str">
            <v>Oakmont Community Development Corporation</v>
          </cell>
          <cell r="F1701">
            <v>442</v>
          </cell>
        </row>
        <row r="1702">
          <cell r="A1702" t="str">
            <v>41124119</v>
          </cell>
          <cell r="B1702">
            <v>4112</v>
          </cell>
          <cell r="C1702" t="str">
            <v>Cover 3 Foundation</v>
          </cell>
          <cell r="D1702">
            <v>4119</v>
          </cell>
          <cell r="E1702" t="str">
            <v>NewJerusalem Church</v>
          </cell>
          <cell r="F1702">
            <v>700</v>
          </cell>
        </row>
        <row r="1703">
          <cell r="A1703" t="str">
            <v>41124512</v>
          </cell>
          <cell r="B1703">
            <v>4112</v>
          </cell>
          <cell r="C1703" t="str">
            <v>Cover 3 Foundation</v>
          </cell>
          <cell r="D1703">
            <v>4512</v>
          </cell>
          <cell r="E1703" t="str">
            <v>Apple Tree Learning Center</v>
          </cell>
          <cell r="F1703">
            <v>2140</v>
          </cell>
        </row>
        <row r="1704">
          <cell r="A1704" t="str">
            <v>41124515</v>
          </cell>
          <cell r="B1704">
            <v>4112</v>
          </cell>
          <cell r="C1704" t="str">
            <v>Cover 3 Foundation</v>
          </cell>
          <cell r="D1704">
            <v>4515</v>
          </cell>
          <cell r="E1704" t="str">
            <v>Martin Luther King Center</v>
          </cell>
          <cell r="F1704">
            <v>205</v>
          </cell>
        </row>
        <row r="1705">
          <cell r="A1705" t="str">
            <v>41124569</v>
          </cell>
          <cell r="B1705">
            <v>4112</v>
          </cell>
          <cell r="C1705" t="str">
            <v>Cover 3 Foundation</v>
          </cell>
          <cell r="D1705">
            <v>4569</v>
          </cell>
          <cell r="E1705" t="str">
            <v>Cover 3 Foundation</v>
          </cell>
          <cell r="F1705">
            <v>5117</v>
          </cell>
        </row>
        <row r="1706">
          <cell r="A1706" t="str">
            <v>41124570</v>
          </cell>
          <cell r="B1706">
            <v>4112</v>
          </cell>
          <cell r="C1706" t="str">
            <v>Cover 3 Foundation</v>
          </cell>
          <cell r="D1706">
            <v>4570</v>
          </cell>
          <cell r="E1706" t="str">
            <v>Apple Tree Daycare Center</v>
          </cell>
          <cell r="F1706">
            <v>811</v>
          </cell>
        </row>
        <row r="1707">
          <cell r="A1707" t="str">
            <v>41134003</v>
          </cell>
          <cell r="B1707">
            <v>4113</v>
          </cell>
          <cell r="C1707" t="str">
            <v>Culpeper Human Services</v>
          </cell>
          <cell r="D1707">
            <v>4003</v>
          </cell>
          <cell r="E1707" t="str">
            <v>Galbreath Marshall</v>
          </cell>
          <cell r="F1707">
            <v>7599</v>
          </cell>
        </row>
        <row r="1708">
          <cell r="A1708" t="str">
            <v>41154372</v>
          </cell>
          <cell r="B1708">
            <v>4115</v>
          </cell>
          <cell r="C1708" t="str">
            <v>Feeding America Southwest Virginia</v>
          </cell>
          <cell r="D1708">
            <v>4372</v>
          </cell>
          <cell r="E1708" t="str">
            <v>Garden of Prayer #7</v>
          </cell>
          <cell r="F1708">
            <v>488</v>
          </cell>
        </row>
        <row r="1709">
          <cell r="A1709" t="str">
            <v>41154387</v>
          </cell>
          <cell r="B1709">
            <v>4115</v>
          </cell>
          <cell r="C1709" t="str">
            <v>Feeding America Southwest Virginia</v>
          </cell>
          <cell r="D1709">
            <v>4387</v>
          </cell>
          <cell r="E1709" t="str">
            <v>Christiansburg Aquatic Center</v>
          </cell>
          <cell r="F1709">
            <v>48</v>
          </cell>
        </row>
        <row r="1710">
          <cell r="A1710" t="str">
            <v>41154423</v>
          </cell>
          <cell r="B1710">
            <v>4115</v>
          </cell>
          <cell r="C1710" t="str">
            <v>Feeding America Southwest Virginia</v>
          </cell>
          <cell r="D1710">
            <v>4423</v>
          </cell>
          <cell r="E1710" t="str">
            <v>Youth HQ @ Goodwill</v>
          </cell>
          <cell r="F1710">
            <v>132</v>
          </cell>
        </row>
        <row r="1711">
          <cell r="A1711" t="str">
            <v>41154449</v>
          </cell>
          <cell r="B1711">
            <v>4115</v>
          </cell>
          <cell r="C1711" t="str">
            <v>Feeding America Southwest Virginia</v>
          </cell>
          <cell r="D1711">
            <v>4449</v>
          </cell>
          <cell r="E1711" t="str">
            <v>R.O.C.K. Club</v>
          </cell>
          <cell r="F1711">
            <v>484</v>
          </cell>
        </row>
        <row r="1712">
          <cell r="A1712" t="str">
            <v>41154462</v>
          </cell>
          <cell r="B1712">
            <v>4115</v>
          </cell>
          <cell r="C1712" t="str">
            <v>Feeding America Southwest Virginia</v>
          </cell>
          <cell r="D1712">
            <v>4462</v>
          </cell>
          <cell r="E1712" t="str">
            <v>Washington County Recreation Dept.</v>
          </cell>
          <cell r="F1712">
            <v>55</v>
          </cell>
        </row>
        <row r="1713">
          <cell r="A1713" t="str">
            <v>41154464</v>
          </cell>
          <cell r="B1713">
            <v>4115</v>
          </cell>
          <cell r="C1713" t="str">
            <v>Feeding America Southwest Virginia</v>
          </cell>
          <cell r="D1713">
            <v>4464</v>
          </cell>
          <cell r="E1713" t="str">
            <v>West End Center</v>
          </cell>
          <cell r="F1713">
            <v>299</v>
          </cell>
        </row>
        <row r="1714">
          <cell r="A1714" t="str">
            <v>41164002</v>
          </cell>
          <cell r="B1714">
            <v>4116</v>
          </cell>
          <cell r="C1714" t="str">
            <v>Feedmore Inc</v>
          </cell>
          <cell r="D1714">
            <v>4002</v>
          </cell>
          <cell r="E1714" t="str">
            <v>Richfield Place CONNECT</v>
          </cell>
          <cell r="F1714">
            <v>227</v>
          </cell>
        </row>
        <row r="1715">
          <cell r="A1715" t="str">
            <v>41164003</v>
          </cell>
          <cell r="B1715">
            <v>4116</v>
          </cell>
          <cell r="C1715" t="str">
            <v>Feedmore Inc</v>
          </cell>
          <cell r="D1715">
            <v>4003</v>
          </cell>
          <cell r="E1715" t="str">
            <v>Oakland CONNECT</v>
          </cell>
          <cell r="F1715">
            <v>480</v>
          </cell>
        </row>
        <row r="1716">
          <cell r="A1716" t="str">
            <v>41164008</v>
          </cell>
          <cell r="B1716">
            <v>4116</v>
          </cell>
          <cell r="C1716" t="str">
            <v>Feedmore Inc</v>
          </cell>
          <cell r="D1716">
            <v>4008</v>
          </cell>
          <cell r="E1716" t="str">
            <v>Kindom Village</v>
          </cell>
          <cell r="F1716">
            <v>56</v>
          </cell>
        </row>
        <row r="1717">
          <cell r="A1717" t="str">
            <v>41164009</v>
          </cell>
          <cell r="B1717">
            <v>4116</v>
          </cell>
          <cell r="C1717" t="str">
            <v>Feedmore Inc</v>
          </cell>
          <cell r="D1717">
            <v>4009</v>
          </cell>
          <cell r="E1717" t="str">
            <v>Henrico Arms CONNECT</v>
          </cell>
          <cell r="F1717">
            <v>320</v>
          </cell>
        </row>
        <row r="1718">
          <cell r="A1718" t="str">
            <v>41164010</v>
          </cell>
          <cell r="B1718">
            <v>4116</v>
          </cell>
          <cell r="C1718" t="str">
            <v>Feedmore Inc</v>
          </cell>
          <cell r="D1718">
            <v>4010</v>
          </cell>
          <cell r="E1718" t="str">
            <v>5th Street Baptist Church</v>
          </cell>
          <cell r="F1718">
            <v>987</v>
          </cell>
        </row>
        <row r="1719">
          <cell r="A1719" t="str">
            <v>41164015</v>
          </cell>
          <cell r="B1719">
            <v>4116</v>
          </cell>
          <cell r="C1719" t="str">
            <v>Feedmore Inc</v>
          </cell>
          <cell r="D1719">
            <v>4015</v>
          </cell>
          <cell r="E1719" t="str">
            <v>A Child is Born Learning</v>
          </cell>
          <cell r="F1719">
            <v>174</v>
          </cell>
        </row>
        <row r="1720">
          <cell r="A1720" t="str">
            <v>41164026</v>
          </cell>
          <cell r="B1720">
            <v>4116</v>
          </cell>
          <cell r="C1720" t="str">
            <v>Feedmore Inc</v>
          </cell>
          <cell r="D1720">
            <v>4026</v>
          </cell>
          <cell r="E1720" t="str">
            <v>Joy &amp; Love Daycare</v>
          </cell>
          <cell r="F1720">
            <v>352</v>
          </cell>
        </row>
        <row r="1721">
          <cell r="A1721" t="str">
            <v>41164035</v>
          </cell>
          <cell r="B1721">
            <v>4116</v>
          </cell>
          <cell r="C1721" t="str">
            <v>Feedmore Inc</v>
          </cell>
          <cell r="D1721">
            <v>4035</v>
          </cell>
          <cell r="E1721" t="str">
            <v>New Bridge Child Care</v>
          </cell>
          <cell r="F1721">
            <v>295</v>
          </cell>
        </row>
        <row r="1722">
          <cell r="A1722" t="str">
            <v>41164168</v>
          </cell>
          <cell r="B1722">
            <v>4116</v>
          </cell>
          <cell r="C1722" t="str">
            <v>Feedmore Inc</v>
          </cell>
          <cell r="D1722">
            <v>4168</v>
          </cell>
          <cell r="E1722" t="str">
            <v>Patrick Henry Family YMCA</v>
          </cell>
          <cell r="F1722">
            <v>531</v>
          </cell>
        </row>
        <row r="1723">
          <cell r="A1723" t="str">
            <v>41164213</v>
          </cell>
          <cell r="B1723">
            <v>4116</v>
          </cell>
          <cell r="C1723" t="str">
            <v>Feedmore Inc</v>
          </cell>
          <cell r="D1723">
            <v>4213</v>
          </cell>
          <cell r="E1723" t="str">
            <v>The ARTS Community Center</v>
          </cell>
          <cell r="F1723">
            <v>293</v>
          </cell>
        </row>
        <row r="1724">
          <cell r="A1724" t="str">
            <v>41164216</v>
          </cell>
          <cell r="B1724">
            <v>4116</v>
          </cell>
          <cell r="C1724" t="str">
            <v>Feedmore Inc</v>
          </cell>
          <cell r="D1724">
            <v>4216</v>
          </cell>
          <cell r="E1724" t="str">
            <v>Coventry Gardens</v>
          </cell>
          <cell r="F1724">
            <v>123</v>
          </cell>
        </row>
        <row r="1725">
          <cell r="A1725" t="str">
            <v>41164258</v>
          </cell>
          <cell r="B1725">
            <v>4116</v>
          </cell>
          <cell r="C1725" t="str">
            <v>Feedmore Inc</v>
          </cell>
          <cell r="D1725">
            <v>4258</v>
          </cell>
          <cell r="E1725" t="str">
            <v>Life Church RVA</v>
          </cell>
          <cell r="F1725">
            <v>417</v>
          </cell>
        </row>
        <row r="1726">
          <cell r="A1726" t="str">
            <v>41164275</v>
          </cell>
          <cell r="B1726">
            <v>4116</v>
          </cell>
          <cell r="C1726" t="str">
            <v>Feedmore Inc</v>
          </cell>
          <cell r="D1726">
            <v>4275</v>
          </cell>
          <cell r="E1726" t="str">
            <v>The Village Bellwood</v>
          </cell>
          <cell r="F1726">
            <v>191</v>
          </cell>
        </row>
        <row r="1727">
          <cell r="A1727" t="str">
            <v>41164276</v>
          </cell>
          <cell r="B1727">
            <v>4116</v>
          </cell>
          <cell r="C1727" t="str">
            <v>Feedmore Inc</v>
          </cell>
          <cell r="D1727">
            <v>4276</v>
          </cell>
          <cell r="E1727" t="str">
            <v>Petersburg YMCA</v>
          </cell>
          <cell r="F1727">
            <v>350</v>
          </cell>
        </row>
        <row r="1728">
          <cell r="A1728" t="str">
            <v>41174005</v>
          </cell>
          <cell r="B1728">
            <v>4117</v>
          </cell>
          <cell r="C1728" t="str">
            <v>Foodbank of Southeastern VA</v>
          </cell>
          <cell r="D1728">
            <v>4005</v>
          </cell>
          <cell r="E1728" t="str">
            <v>Diggs Town B&amp;G Club</v>
          </cell>
          <cell r="F1728">
            <v>111</v>
          </cell>
        </row>
        <row r="1729">
          <cell r="A1729" t="str">
            <v>41174006</v>
          </cell>
          <cell r="B1729">
            <v>4117</v>
          </cell>
          <cell r="C1729" t="str">
            <v>Foodbank of Southeastern VA</v>
          </cell>
          <cell r="D1729">
            <v>4006</v>
          </cell>
          <cell r="E1729" t="str">
            <v>Southside Boys &amp; Girls Club</v>
          </cell>
          <cell r="F1729">
            <v>863</v>
          </cell>
        </row>
        <row r="1730">
          <cell r="A1730" t="str">
            <v>41174008</v>
          </cell>
          <cell r="B1730">
            <v>4117</v>
          </cell>
          <cell r="C1730" t="str">
            <v>Foodbank of Southeastern VA</v>
          </cell>
          <cell r="D1730">
            <v>4008</v>
          </cell>
          <cell r="E1730" t="str">
            <v>Enoch Baptist Church</v>
          </cell>
          <cell r="F1730">
            <v>75</v>
          </cell>
        </row>
        <row r="1731">
          <cell r="A1731" t="str">
            <v>41174014</v>
          </cell>
          <cell r="B1731">
            <v>4117</v>
          </cell>
          <cell r="C1731" t="str">
            <v>Foodbank of Southeastern VA</v>
          </cell>
          <cell r="D1731">
            <v>4014</v>
          </cell>
          <cell r="E1731" t="str">
            <v>Kroc Center</v>
          </cell>
          <cell r="F1731">
            <v>449</v>
          </cell>
        </row>
        <row r="1732">
          <cell r="A1732" t="str">
            <v>41174125</v>
          </cell>
          <cell r="B1732">
            <v>4117</v>
          </cell>
          <cell r="C1732" t="str">
            <v>Foodbank of Southeastern VA</v>
          </cell>
          <cell r="D1732">
            <v>4125</v>
          </cell>
          <cell r="E1732" t="str">
            <v>Teens With a Purpose - The Youth Movement</v>
          </cell>
          <cell r="F1732">
            <v>767</v>
          </cell>
        </row>
        <row r="1733">
          <cell r="A1733" t="str">
            <v>41174126</v>
          </cell>
          <cell r="B1733">
            <v>4117</v>
          </cell>
          <cell r="C1733" t="str">
            <v>Foodbank of Southeastern VA</v>
          </cell>
          <cell r="D1733">
            <v>4126</v>
          </cell>
          <cell r="E1733" t="str">
            <v>Adopt-a-Block Northampton</v>
          </cell>
          <cell r="F1733">
            <v>44</v>
          </cell>
        </row>
        <row r="1734">
          <cell r="A1734" t="str">
            <v>41174127</v>
          </cell>
          <cell r="B1734">
            <v>4117</v>
          </cell>
          <cell r="C1734" t="str">
            <v>Foodbank of Southeastern VA</v>
          </cell>
          <cell r="D1734">
            <v>4127</v>
          </cell>
          <cell r="E1734" t="str">
            <v>Bethel Worship Center Church International</v>
          </cell>
          <cell r="F1734">
            <v>3261</v>
          </cell>
        </row>
        <row r="1735">
          <cell r="A1735" t="str">
            <v>41174128</v>
          </cell>
          <cell r="B1735">
            <v>4117</v>
          </cell>
          <cell r="C1735" t="str">
            <v>Foodbank of Southeastern VA</v>
          </cell>
          <cell r="D1735">
            <v>4128</v>
          </cell>
          <cell r="E1735" t="str">
            <v>STOP, Inc.</v>
          </cell>
          <cell r="F1735">
            <v>82</v>
          </cell>
        </row>
        <row r="1736">
          <cell r="A1736" t="str">
            <v>41174129</v>
          </cell>
          <cell r="B1736">
            <v>4117</v>
          </cell>
          <cell r="C1736" t="str">
            <v>Foodbank of Southeastern VA</v>
          </cell>
          <cell r="D1736">
            <v>4129</v>
          </cell>
          <cell r="E1736" t="str">
            <v>Rosemont Boys &amp; Girls Club</v>
          </cell>
          <cell r="F1736">
            <v>1642</v>
          </cell>
        </row>
        <row r="1737">
          <cell r="A1737" t="str">
            <v>41184021</v>
          </cell>
          <cell r="B1737">
            <v>4118</v>
          </cell>
          <cell r="C1737" t="str">
            <v>Foodbank of the VA Peninsula</v>
          </cell>
          <cell r="D1737">
            <v>4021</v>
          </cell>
          <cell r="E1737" t="str">
            <v>C. Waldo Scott Center</v>
          </cell>
          <cell r="F1737">
            <v>522</v>
          </cell>
        </row>
        <row r="1738">
          <cell r="A1738" t="str">
            <v>41184026</v>
          </cell>
          <cell r="B1738">
            <v>4118</v>
          </cell>
          <cell r="C1738" t="str">
            <v>Foodbank of the VA Peninsula</v>
          </cell>
          <cell r="D1738">
            <v>4026</v>
          </cell>
          <cell r="E1738" t="str">
            <v>Salvation Army</v>
          </cell>
          <cell r="F1738">
            <v>300</v>
          </cell>
        </row>
        <row r="1739">
          <cell r="A1739" t="str">
            <v>41184031</v>
          </cell>
          <cell r="B1739">
            <v>4118</v>
          </cell>
          <cell r="C1739" t="str">
            <v>Foodbank of the VA Peninsula</v>
          </cell>
          <cell r="D1739">
            <v>4031</v>
          </cell>
          <cell r="E1739" t="str">
            <v>Stuart Gardens Apartment</v>
          </cell>
          <cell r="F1739">
            <v>100</v>
          </cell>
        </row>
        <row r="1740">
          <cell r="A1740" t="str">
            <v>41184060</v>
          </cell>
          <cell r="B1740">
            <v>4118</v>
          </cell>
          <cell r="C1740" t="str">
            <v>Foodbank of the VA Peninsula</v>
          </cell>
          <cell r="D1740">
            <v>4060</v>
          </cell>
          <cell r="E1740" t="str">
            <v>The Towers</v>
          </cell>
          <cell r="F1740">
            <v>723</v>
          </cell>
        </row>
        <row r="1741">
          <cell r="A1741" t="str">
            <v>41184063</v>
          </cell>
          <cell r="B1741">
            <v>4118</v>
          </cell>
          <cell r="C1741" t="str">
            <v>Foodbank of the VA Peninsula</v>
          </cell>
          <cell r="D1741">
            <v>4063</v>
          </cell>
          <cell r="E1741" t="str">
            <v>Family Overcoming Obstacles Together</v>
          </cell>
          <cell r="F1741">
            <v>592</v>
          </cell>
        </row>
        <row r="1742">
          <cell r="A1742" t="str">
            <v>41184076</v>
          </cell>
          <cell r="B1742">
            <v>4118</v>
          </cell>
          <cell r="C1742" t="str">
            <v>Foodbank of the VA Peninsula</v>
          </cell>
          <cell r="D1742">
            <v>4076</v>
          </cell>
          <cell r="E1742" t="str">
            <v>New Mount Olive</v>
          </cell>
          <cell r="F1742">
            <v>2060</v>
          </cell>
        </row>
        <row r="1743">
          <cell r="A1743" t="str">
            <v>41184128</v>
          </cell>
          <cell r="B1743">
            <v>4118</v>
          </cell>
          <cell r="C1743" t="str">
            <v>Foodbank of the VA Peninsula</v>
          </cell>
          <cell r="D1743">
            <v>4128</v>
          </cell>
          <cell r="E1743" t="str">
            <v>Advancing God's Kingdom</v>
          </cell>
          <cell r="F1743">
            <v>90</v>
          </cell>
        </row>
        <row r="1744">
          <cell r="A1744" t="str">
            <v>41184132</v>
          </cell>
          <cell r="B1744">
            <v>4118</v>
          </cell>
          <cell r="C1744" t="str">
            <v>Foodbank of the VA Peninsula</v>
          </cell>
          <cell r="D1744">
            <v>4132</v>
          </cell>
          <cell r="E1744" t="str">
            <v>Kings Ridge Apartments</v>
          </cell>
          <cell r="F1744">
            <v>160</v>
          </cell>
        </row>
        <row r="1745">
          <cell r="A1745" t="str">
            <v>41184134</v>
          </cell>
          <cell r="B1745">
            <v>4118</v>
          </cell>
          <cell r="C1745" t="str">
            <v>Foodbank of the VA Peninsula</v>
          </cell>
          <cell r="D1745">
            <v>4134</v>
          </cell>
          <cell r="E1745" t="str">
            <v>Buckroe Pointe Townhomes</v>
          </cell>
          <cell r="F1745">
            <v>210</v>
          </cell>
        </row>
        <row r="1746">
          <cell r="A1746" t="str">
            <v>41184138</v>
          </cell>
          <cell r="B1746">
            <v>4118</v>
          </cell>
          <cell r="C1746" t="str">
            <v>Foodbank of the VA Peninsula</v>
          </cell>
          <cell r="D1746">
            <v>4138</v>
          </cell>
          <cell r="E1746" t="str">
            <v>Bridgeport Apartments</v>
          </cell>
          <cell r="F1746">
            <v>220</v>
          </cell>
        </row>
        <row r="1747">
          <cell r="A1747" t="str">
            <v>41184140</v>
          </cell>
          <cell r="B1747">
            <v>4118</v>
          </cell>
          <cell r="C1747" t="str">
            <v>Foodbank of the VA Peninsula</v>
          </cell>
          <cell r="D1747">
            <v>4140</v>
          </cell>
          <cell r="E1747" t="str">
            <v>Mt. Carmel Church</v>
          </cell>
          <cell r="F1747">
            <v>47</v>
          </cell>
        </row>
        <row r="1748">
          <cell r="A1748" t="str">
            <v>41184142</v>
          </cell>
          <cell r="B1748">
            <v>4118</v>
          </cell>
          <cell r="C1748" t="str">
            <v>Foodbank of the VA Peninsula</v>
          </cell>
          <cell r="D1748">
            <v>4142</v>
          </cell>
          <cell r="E1748" t="str">
            <v>Southeastern VA Health Systems Pediatric Clinic</v>
          </cell>
          <cell r="F1748">
            <v>90</v>
          </cell>
        </row>
        <row r="1749">
          <cell r="A1749" t="str">
            <v>41184145</v>
          </cell>
          <cell r="B1749">
            <v>4118</v>
          </cell>
          <cell r="C1749" t="str">
            <v>Foodbank of the VA Peninsula</v>
          </cell>
          <cell r="D1749">
            <v>4145</v>
          </cell>
          <cell r="E1749" t="str">
            <v>Fort Monroe Community Center</v>
          </cell>
          <cell r="F1749">
            <v>223</v>
          </cell>
        </row>
        <row r="1750">
          <cell r="A1750" t="str">
            <v>41184146</v>
          </cell>
          <cell r="B1750">
            <v>4118</v>
          </cell>
          <cell r="C1750" t="str">
            <v>Foodbank of the VA Peninsula</v>
          </cell>
          <cell r="D1750">
            <v>4146</v>
          </cell>
          <cell r="E1750" t="str">
            <v>Hampton Therapeutic Center</v>
          </cell>
          <cell r="F1750">
            <v>54</v>
          </cell>
        </row>
        <row r="1751">
          <cell r="A1751" t="str">
            <v>41184147</v>
          </cell>
          <cell r="B1751">
            <v>4118</v>
          </cell>
          <cell r="C1751" t="str">
            <v>Foodbank of the VA Peninsula</v>
          </cell>
          <cell r="D1751">
            <v>4147</v>
          </cell>
          <cell r="E1751" t="str">
            <v>Little England Cultural Arts Center</v>
          </cell>
          <cell r="F1751">
            <v>610</v>
          </cell>
        </row>
        <row r="1752">
          <cell r="A1752" t="str">
            <v>41184148</v>
          </cell>
          <cell r="B1752">
            <v>4118</v>
          </cell>
          <cell r="C1752" t="str">
            <v>Foodbank of the VA Peninsula</v>
          </cell>
          <cell r="D1752">
            <v>4148</v>
          </cell>
          <cell r="E1752" t="str">
            <v>North Hampton Community Center</v>
          </cell>
          <cell r="F1752">
            <v>1266</v>
          </cell>
        </row>
        <row r="1753">
          <cell r="A1753" t="str">
            <v>41184149</v>
          </cell>
          <cell r="B1753">
            <v>4118</v>
          </cell>
          <cell r="C1753" t="str">
            <v>Foodbank of the VA Peninsula</v>
          </cell>
          <cell r="D1753">
            <v>4149</v>
          </cell>
          <cell r="E1753" t="str">
            <v>West Hampton Community Center</v>
          </cell>
          <cell r="F1753">
            <v>1074</v>
          </cell>
        </row>
        <row r="1754">
          <cell r="A1754" t="str">
            <v>41184150</v>
          </cell>
          <cell r="B1754">
            <v>4118</v>
          </cell>
          <cell r="C1754" t="str">
            <v>Foodbank of the VA Peninsula</v>
          </cell>
          <cell r="D1754">
            <v>4150</v>
          </cell>
          <cell r="E1754" t="str">
            <v>Y. H. Thomas Community Center</v>
          </cell>
          <cell r="F1754">
            <v>1945</v>
          </cell>
        </row>
        <row r="1755">
          <cell r="A1755" t="str">
            <v>41184151</v>
          </cell>
          <cell r="B1755">
            <v>4118</v>
          </cell>
          <cell r="C1755" t="str">
            <v>Foodbank of the VA Peninsula</v>
          </cell>
          <cell r="D1755">
            <v>4151</v>
          </cell>
          <cell r="E1755" t="str">
            <v>North Phoebus Community Center</v>
          </cell>
          <cell r="F1755">
            <v>839</v>
          </cell>
        </row>
        <row r="1756">
          <cell r="A1756" t="str">
            <v>41184152</v>
          </cell>
          <cell r="B1756">
            <v>4118</v>
          </cell>
          <cell r="C1756" t="str">
            <v>Foodbank of the VA Peninsula</v>
          </cell>
          <cell r="D1756">
            <v>4152</v>
          </cell>
          <cell r="E1756" t="str">
            <v>Lassiter Court Apartments</v>
          </cell>
          <cell r="F1756">
            <v>97</v>
          </cell>
        </row>
        <row r="1757">
          <cell r="A1757" t="str">
            <v>41204001</v>
          </cell>
          <cell r="B1757">
            <v>4120</v>
          </cell>
          <cell r="C1757" t="str">
            <v>Jubilee Family Development Center</v>
          </cell>
          <cell r="D1757">
            <v>4001</v>
          </cell>
          <cell r="E1757" t="str">
            <v>Jubilee F.D.C.</v>
          </cell>
          <cell r="F1757">
            <v>431</v>
          </cell>
        </row>
        <row r="1758">
          <cell r="A1758" t="str">
            <v>41204002</v>
          </cell>
          <cell r="B1758">
            <v>4120</v>
          </cell>
          <cell r="C1758" t="str">
            <v>Jubilee Family Development Center</v>
          </cell>
          <cell r="D1758">
            <v>4002</v>
          </cell>
          <cell r="E1758" t="str">
            <v>Zion City Day Care</v>
          </cell>
          <cell r="F1758">
            <v>661</v>
          </cell>
        </row>
        <row r="1759">
          <cell r="A1759" t="str">
            <v>41244002</v>
          </cell>
          <cell r="B1759">
            <v>4124</v>
          </cell>
          <cell r="C1759" t="str">
            <v>Richmond Dept of Parks and Recreation</v>
          </cell>
          <cell r="D1759">
            <v>4002</v>
          </cell>
          <cell r="E1759" t="str">
            <v>Battery Park Community Center</v>
          </cell>
          <cell r="F1759">
            <v>82</v>
          </cell>
        </row>
        <row r="1760">
          <cell r="A1760" t="str">
            <v>41244003</v>
          </cell>
          <cell r="B1760">
            <v>4124</v>
          </cell>
          <cell r="C1760" t="str">
            <v>Richmond Dept of Parks and Recreation</v>
          </cell>
          <cell r="D1760">
            <v>4003</v>
          </cell>
          <cell r="E1760" t="str">
            <v>Bellemeade Community Center</v>
          </cell>
          <cell r="F1760">
            <v>136</v>
          </cell>
        </row>
        <row r="1761">
          <cell r="A1761" t="str">
            <v>41244005</v>
          </cell>
          <cell r="B1761">
            <v>4124</v>
          </cell>
          <cell r="C1761" t="str">
            <v>Richmond Dept of Parks and Recreation</v>
          </cell>
          <cell r="D1761">
            <v>4005</v>
          </cell>
          <cell r="E1761" t="str">
            <v>Blackwell Recreation Center</v>
          </cell>
          <cell r="F1761">
            <v>130</v>
          </cell>
        </row>
        <row r="1762">
          <cell r="A1762" t="str">
            <v>41244006</v>
          </cell>
          <cell r="B1762">
            <v>4124</v>
          </cell>
          <cell r="C1762" t="str">
            <v>Richmond Dept of Parks and Recreation</v>
          </cell>
          <cell r="D1762">
            <v>4006</v>
          </cell>
          <cell r="E1762" t="str">
            <v>Precious Blessings Academy</v>
          </cell>
          <cell r="F1762">
            <v>700</v>
          </cell>
        </row>
        <row r="1763">
          <cell r="A1763" t="str">
            <v>41244009</v>
          </cell>
          <cell r="B1763">
            <v>4124</v>
          </cell>
          <cell r="C1763" t="str">
            <v>Richmond Dept of Parks and Recreation</v>
          </cell>
          <cell r="D1763">
            <v>4009</v>
          </cell>
          <cell r="E1763" t="str">
            <v>Christian Tabernacle Watchcare</v>
          </cell>
          <cell r="F1763">
            <v>75</v>
          </cell>
        </row>
        <row r="1764">
          <cell r="A1764" t="str">
            <v>41244012</v>
          </cell>
          <cell r="B1764">
            <v>4124</v>
          </cell>
          <cell r="C1764" t="str">
            <v>Richmond Dept of Parks and Recreation</v>
          </cell>
          <cell r="D1764">
            <v>4012</v>
          </cell>
          <cell r="E1764" t="str">
            <v>Hotchkiss Field Rec Center</v>
          </cell>
          <cell r="F1764">
            <v>146</v>
          </cell>
        </row>
        <row r="1765">
          <cell r="A1765" t="str">
            <v>41244013</v>
          </cell>
          <cell r="B1765">
            <v>4124</v>
          </cell>
          <cell r="C1765" t="str">
            <v>Richmond Dept of Parks and Recreation</v>
          </cell>
          <cell r="D1765">
            <v>4013</v>
          </cell>
          <cell r="E1765" t="str">
            <v>Lucks Playground</v>
          </cell>
          <cell r="F1765">
            <v>120</v>
          </cell>
        </row>
        <row r="1766">
          <cell r="A1766" t="str">
            <v>41244015</v>
          </cell>
          <cell r="B1766">
            <v>4124</v>
          </cell>
          <cell r="C1766" t="str">
            <v>Richmond Dept of Parks and Recreation</v>
          </cell>
          <cell r="D1766">
            <v>4015</v>
          </cell>
          <cell r="E1766" t="str">
            <v>Pine Camp Recreation Center</v>
          </cell>
          <cell r="F1766">
            <v>140</v>
          </cell>
        </row>
        <row r="1767">
          <cell r="A1767" t="str">
            <v>41244016</v>
          </cell>
          <cell r="B1767">
            <v>4124</v>
          </cell>
          <cell r="C1767" t="str">
            <v>Richmond Dept of Parks and Recreation</v>
          </cell>
          <cell r="D1767">
            <v>4016</v>
          </cell>
          <cell r="E1767" t="str">
            <v>Powhatan Community Center</v>
          </cell>
          <cell r="F1767">
            <v>30</v>
          </cell>
        </row>
        <row r="1768">
          <cell r="A1768" t="str">
            <v>41244017</v>
          </cell>
          <cell r="B1768">
            <v>4124</v>
          </cell>
          <cell r="C1768" t="str">
            <v>Richmond Dept of Parks and Recreation</v>
          </cell>
          <cell r="D1768">
            <v>4017</v>
          </cell>
          <cell r="E1768" t="str">
            <v>Randolph Community Center</v>
          </cell>
          <cell r="F1768">
            <v>118</v>
          </cell>
        </row>
        <row r="1769">
          <cell r="A1769" t="str">
            <v>41244018</v>
          </cell>
          <cell r="B1769">
            <v>4124</v>
          </cell>
          <cell r="C1769" t="str">
            <v>Richmond Dept of Parks and Recreation</v>
          </cell>
          <cell r="D1769">
            <v>4018</v>
          </cell>
          <cell r="E1769" t="str">
            <v>Reid Community Center</v>
          </cell>
          <cell r="F1769">
            <v>168</v>
          </cell>
        </row>
        <row r="1770">
          <cell r="A1770" t="str">
            <v>41244021</v>
          </cell>
          <cell r="B1770">
            <v>4124</v>
          </cell>
          <cell r="C1770" t="str">
            <v>Richmond Dept of Parks and Recreation</v>
          </cell>
          <cell r="D1770">
            <v>4021</v>
          </cell>
          <cell r="E1770" t="str">
            <v>T.B. Smith Recreation Center</v>
          </cell>
          <cell r="F1770">
            <v>110</v>
          </cell>
        </row>
        <row r="1771">
          <cell r="A1771" t="str">
            <v>41244022</v>
          </cell>
          <cell r="B1771">
            <v>4124</v>
          </cell>
          <cell r="C1771" t="str">
            <v>Richmond Dept of Parks and Recreation</v>
          </cell>
          <cell r="D1771">
            <v>4022</v>
          </cell>
          <cell r="E1771" t="str">
            <v>Westover Recreation Center</v>
          </cell>
          <cell r="F1771">
            <v>66</v>
          </cell>
        </row>
        <row r="1772">
          <cell r="A1772" t="str">
            <v>41244024</v>
          </cell>
          <cell r="B1772">
            <v>4124</v>
          </cell>
          <cell r="C1772" t="str">
            <v>Richmond Dept of Parks and Recreation</v>
          </cell>
          <cell r="D1772">
            <v>4024</v>
          </cell>
          <cell r="E1772" t="str">
            <v>Active Minds</v>
          </cell>
          <cell r="F1772">
            <v>210</v>
          </cell>
        </row>
        <row r="1773">
          <cell r="A1773" t="str">
            <v>41244025</v>
          </cell>
          <cell r="B1773">
            <v>4124</v>
          </cell>
          <cell r="C1773" t="str">
            <v>Richmond Dept of Parks and Recreation</v>
          </cell>
          <cell r="D1773">
            <v>4025</v>
          </cell>
          <cell r="E1773" t="str">
            <v>Hickory Hill Community Ctr</v>
          </cell>
          <cell r="F1773">
            <v>50</v>
          </cell>
        </row>
        <row r="1774">
          <cell r="A1774" t="str">
            <v>41244035</v>
          </cell>
          <cell r="B1774">
            <v>4124</v>
          </cell>
          <cell r="C1774" t="str">
            <v>Richmond Dept of Parks and Recreation</v>
          </cell>
          <cell r="D1774">
            <v>4035</v>
          </cell>
          <cell r="E1774" t="str">
            <v>Calhoun Community Center</v>
          </cell>
          <cell r="F1774">
            <v>57</v>
          </cell>
        </row>
        <row r="1775">
          <cell r="A1775" t="str">
            <v>41244036</v>
          </cell>
          <cell r="B1775">
            <v>4124</v>
          </cell>
          <cell r="C1775" t="str">
            <v>Richmond Dept of Parks and Recreation</v>
          </cell>
          <cell r="D1775">
            <v>4036</v>
          </cell>
          <cell r="E1775" t="str">
            <v>Creighton Community Center</v>
          </cell>
          <cell r="F1775">
            <v>170</v>
          </cell>
        </row>
        <row r="1776">
          <cell r="A1776" t="str">
            <v>41244037</v>
          </cell>
          <cell r="B1776">
            <v>4124</v>
          </cell>
          <cell r="C1776" t="str">
            <v>Richmond Dept of Parks and Recreation</v>
          </cell>
          <cell r="D1776">
            <v>4037</v>
          </cell>
          <cell r="E1776" t="str">
            <v>Whitcomb Community Center</v>
          </cell>
          <cell r="F1776">
            <v>350</v>
          </cell>
        </row>
        <row r="1777">
          <cell r="A1777" t="str">
            <v>41244038</v>
          </cell>
          <cell r="B1777">
            <v>4124</v>
          </cell>
          <cell r="C1777" t="str">
            <v>Richmond Dept of Parks and Recreation</v>
          </cell>
          <cell r="D1777">
            <v>4038</v>
          </cell>
          <cell r="E1777" t="str">
            <v>New Birth Christian Academy</v>
          </cell>
          <cell r="F1777">
            <v>144</v>
          </cell>
        </row>
        <row r="1778">
          <cell r="A1778" t="str">
            <v>41244041</v>
          </cell>
          <cell r="B1778">
            <v>4124</v>
          </cell>
          <cell r="C1778" t="str">
            <v>Richmond Dept of Parks and Recreation</v>
          </cell>
          <cell r="D1778">
            <v>4041</v>
          </cell>
          <cell r="E1778" t="str">
            <v>New Life Harvest Church</v>
          </cell>
          <cell r="F1778">
            <v>574</v>
          </cell>
        </row>
        <row r="1779">
          <cell r="A1779" t="str">
            <v>41244042</v>
          </cell>
          <cell r="B1779">
            <v>4124</v>
          </cell>
          <cell r="C1779" t="str">
            <v>Richmond Dept of Parks and Recreation</v>
          </cell>
          <cell r="D1779">
            <v>4042</v>
          </cell>
          <cell r="E1779" t="str">
            <v>Humphrey Calder Comm. Ctr.</v>
          </cell>
          <cell r="F1779">
            <v>140</v>
          </cell>
        </row>
        <row r="1780">
          <cell r="A1780" t="str">
            <v>41244056</v>
          </cell>
          <cell r="B1780">
            <v>4124</v>
          </cell>
          <cell r="C1780" t="str">
            <v>Richmond Dept of Parks and Recreation</v>
          </cell>
          <cell r="D1780">
            <v>4056</v>
          </cell>
          <cell r="E1780" t="str">
            <v>Worship and Praise CDC</v>
          </cell>
          <cell r="F1780">
            <v>127</v>
          </cell>
        </row>
        <row r="1781">
          <cell r="A1781" t="str">
            <v>41244058</v>
          </cell>
          <cell r="B1781">
            <v>4124</v>
          </cell>
          <cell r="C1781" t="str">
            <v>Richmond Dept of Parks and Recreation</v>
          </cell>
          <cell r="D1781">
            <v>4058</v>
          </cell>
          <cell r="E1781" t="str">
            <v>St. James Childrens Center</v>
          </cell>
          <cell r="F1781">
            <v>160</v>
          </cell>
        </row>
        <row r="1782">
          <cell r="A1782" t="str">
            <v>41244071</v>
          </cell>
          <cell r="B1782">
            <v>4124</v>
          </cell>
          <cell r="C1782" t="str">
            <v>Richmond Dept of Parks and Recreation</v>
          </cell>
          <cell r="D1782">
            <v>4071</v>
          </cell>
          <cell r="E1782" t="str">
            <v>RRHA - Hillside Community</v>
          </cell>
          <cell r="F1782">
            <v>32</v>
          </cell>
        </row>
        <row r="1783">
          <cell r="A1783" t="str">
            <v>41244103</v>
          </cell>
          <cell r="B1783">
            <v>4124</v>
          </cell>
          <cell r="C1783" t="str">
            <v>Richmond Dept of Parks and Recreation</v>
          </cell>
          <cell r="D1783">
            <v>4103</v>
          </cell>
          <cell r="E1783" t="str">
            <v>Four Mile Creek Church</v>
          </cell>
          <cell r="F1783">
            <v>257</v>
          </cell>
        </row>
        <row r="1784">
          <cell r="A1784" t="str">
            <v>41244109</v>
          </cell>
          <cell r="B1784">
            <v>4124</v>
          </cell>
          <cell r="C1784" t="str">
            <v>Richmond Dept of Parks and Recreation</v>
          </cell>
          <cell r="D1784">
            <v>4109</v>
          </cell>
          <cell r="E1784" t="str">
            <v>Laurel Woods Apartments</v>
          </cell>
          <cell r="F1784">
            <v>23</v>
          </cell>
        </row>
        <row r="1785">
          <cell r="A1785" t="str">
            <v>41244110</v>
          </cell>
          <cell r="B1785">
            <v>4124</v>
          </cell>
          <cell r="C1785" t="str">
            <v>Richmond Dept of Parks and Recreation</v>
          </cell>
          <cell r="D1785">
            <v>4110</v>
          </cell>
          <cell r="E1785" t="str">
            <v>Precious Angels CDC</v>
          </cell>
          <cell r="F1785">
            <v>470</v>
          </cell>
        </row>
        <row r="1786">
          <cell r="A1786" t="str">
            <v>41244674</v>
          </cell>
          <cell r="B1786">
            <v>4124</v>
          </cell>
          <cell r="C1786" t="str">
            <v>Richmond Dept of Parks and Recreation</v>
          </cell>
          <cell r="D1786">
            <v>4674</v>
          </cell>
          <cell r="E1786" t="str">
            <v>South Side Community Center</v>
          </cell>
          <cell r="F1786">
            <v>140</v>
          </cell>
        </row>
        <row r="1787">
          <cell r="A1787" t="str">
            <v>41244685</v>
          </cell>
          <cell r="B1787">
            <v>4124</v>
          </cell>
          <cell r="C1787" t="str">
            <v>Richmond Dept of Parks and Recreation</v>
          </cell>
          <cell r="D1787">
            <v>4685</v>
          </cell>
          <cell r="E1787" t="str">
            <v>Creative Learning Center</v>
          </cell>
          <cell r="F1787">
            <v>80</v>
          </cell>
        </row>
        <row r="1788">
          <cell r="A1788" t="str">
            <v>41244714</v>
          </cell>
          <cell r="B1788">
            <v>4124</v>
          </cell>
          <cell r="C1788" t="str">
            <v>Richmond Dept of Parks and Recreation</v>
          </cell>
          <cell r="D1788">
            <v>4714</v>
          </cell>
          <cell r="E1788" t="str">
            <v>Succor Behavioral Services @ Bethlehem Baptist Church</v>
          </cell>
          <cell r="F1788">
            <v>208</v>
          </cell>
        </row>
        <row r="1789">
          <cell r="A1789" t="str">
            <v>41244725</v>
          </cell>
          <cell r="B1789">
            <v>4124</v>
          </cell>
          <cell r="C1789" t="str">
            <v>Richmond Dept of Parks and Recreation</v>
          </cell>
          <cell r="D1789">
            <v>4725</v>
          </cell>
          <cell r="E1789" t="str">
            <v>Ann Hardy Community Center</v>
          </cell>
          <cell r="F1789">
            <v>40</v>
          </cell>
        </row>
        <row r="1790">
          <cell r="A1790" t="str">
            <v>41244728</v>
          </cell>
          <cell r="B1790">
            <v>4124</v>
          </cell>
          <cell r="C1790" t="str">
            <v>Richmond Dept of Parks and Recreation</v>
          </cell>
          <cell r="D1790">
            <v>4728</v>
          </cell>
          <cell r="E1790" t="str">
            <v>YMCA - Northside</v>
          </cell>
          <cell r="F1790">
            <v>770</v>
          </cell>
        </row>
        <row r="1791">
          <cell r="A1791" t="str">
            <v>41244739</v>
          </cell>
          <cell r="B1791">
            <v>4124</v>
          </cell>
          <cell r="C1791" t="str">
            <v>Richmond Dept of Parks and Recreation</v>
          </cell>
          <cell r="D1791">
            <v>4739</v>
          </cell>
          <cell r="E1791" t="str">
            <v>Scholars Academy Child Development Center</v>
          </cell>
          <cell r="F1791">
            <v>230</v>
          </cell>
        </row>
        <row r="1792">
          <cell r="A1792" t="str">
            <v>41244742</v>
          </cell>
          <cell r="B1792">
            <v>4124</v>
          </cell>
          <cell r="C1792" t="str">
            <v>Richmond Dept of Parks and Recreation</v>
          </cell>
          <cell r="D1792">
            <v>4742</v>
          </cell>
          <cell r="E1792" t="str">
            <v>Westwood Playground</v>
          </cell>
          <cell r="F1792">
            <v>120</v>
          </cell>
        </row>
        <row r="1793">
          <cell r="A1793" t="str">
            <v>41374001</v>
          </cell>
          <cell r="B1793">
            <v>4137</v>
          </cell>
          <cell r="C1793" t="str">
            <v>Portsmouth Parks and Recreation</v>
          </cell>
          <cell r="D1793">
            <v>4001</v>
          </cell>
          <cell r="E1793" t="str">
            <v>Neighborhood Facility</v>
          </cell>
          <cell r="F1793">
            <v>7600</v>
          </cell>
        </row>
        <row r="1794">
          <cell r="A1794" t="str">
            <v>41374002</v>
          </cell>
          <cell r="B1794">
            <v>4137</v>
          </cell>
          <cell r="C1794" t="str">
            <v>Portsmouth Parks and Recreation</v>
          </cell>
          <cell r="D1794">
            <v>4002</v>
          </cell>
          <cell r="E1794" t="str">
            <v>Cavalier Manor Center</v>
          </cell>
          <cell r="F1794">
            <v>8450</v>
          </cell>
        </row>
        <row r="1795">
          <cell r="A1795" t="str">
            <v>41374004</v>
          </cell>
          <cell r="B1795">
            <v>4137</v>
          </cell>
          <cell r="C1795" t="str">
            <v>Portsmouth Parks and Recreation</v>
          </cell>
          <cell r="D1795">
            <v>4004</v>
          </cell>
          <cell r="E1795" t="str">
            <v>Joseph E. Parker Center</v>
          </cell>
          <cell r="F1795">
            <v>8450</v>
          </cell>
        </row>
        <row r="1796">
          <cell r="A1796" t="str">
            <v>41374005</v>
          </cell>
          <cell r="B1796">
            <v>4137</v>
          </cell>
          <cell r="C1796" t="str">
            <v>Portsmouth Parks and Recreation</v>
          </cell>
          <cell r="D1796">
            <v>4005</v>
          </cell>
          <cell r="E1796" t="str">
            <v>Marriner Christian Academy</v>
          </cell>
          <cell r="F1796">
            <v>2020</v>
          </cell>
        </row>
        <row r="1797">
          <cell r="A1797" t="str">
            <v>41374012</v>
          </cell>
          <cell r="B1797">
            <v>4137</v>
          </cell>
          <cell r="C1797" t="str">
            <v>Portsmouth Parks and Recreation</v>
          </cell>
          <cell r="D1797">
            <v>4012</v>
          </cell>
          <cell r="E1797" t="str">
            <v>I.C. Norcom High-Football</v>
          </cell>
          <cell r="F1797">
            <v>3151</v>
          </cell>
        </row>
        <row r="1798">
          <cell r="A1798" t="str">
            <v>41374034</v>
          </cell>
          <cell r="B1798">
            <v>4137</v>
          </cell>
          <cell r="C1798" t="str">
            <v>Portsmouth Parks and Recreation</v>
          </cell>
          <cell r="D1798">
            <v>4034</v>
          </cell>
          <cell r="E1798" t="str">
            <v>Seaboard Square</v>
          </cell>
          <cell r="F1798">
            <v>320</v>
          </cell>
        </row>
        <row r="1799">
          <cell r="A1799" t="str">
            <v>41374035</v>
          </cell>
          <cell r="B1799">
            <v>4137</v>
          </cell>
          <cell r="C1799" t="str">
            <v>Portsmouth Parks and Recreation</v>
          </cell>
          <cell r="D1799">
            <v>4035</v>
          </cell>
          <cell r="E1799" t="str">
            <v>Swanson Homes</v>
          </cell>
          <cell r="F1799">
            <v>800</v>
          </cell>
        </row>
        <row r="1800">
          <cell r="A1800" t="str">
            <v>41374071</v>
          </cell>
          <cell r="B1800">
            <v>4137</v>
          </cell>
          <cell r="C1800" t="str">
            <v>Portsmouth Parks and Recreation</v>
          </cell>
          <cell r="D1800">
            <v>4071</v>
          </cell>
          <cell r="E1800" t="str">
            <v>Churchland Middle-YCAPP</v>
          </cell>
          <cell r="F1800">
            <v>1560</v>
          </cell>
        </row>
        <row r="1801">
          <cell r="A1801" t="str">
            <v>41374074</v>
          </cell>
          <cell r="B1801">
            <v>4137</v>
          </cell>
          <cell r="C1801" t="str">
            <v>Portsmouth Parks and Recreation</v>
          </cell>
          <cell r="D1801">
            <v>4074</v>
          </cell>
          <cell r="E1801" t="str">
            <v>Cradock Recreation Center-Therapeutics</v>
          </cell>
          <cell r="F1801">
            <v>1260</v>
          </cell>
        </row>
        <row r="1802">
          <cell r="A1802" t="str">
            <v>41374140</v>
          </cell>
          <cell r="B1802">
            <v>4137</v>
          </cell>
          <cell r="C1802" t="str">
            <v>Portsmouth Parks and Recreation</v>
          </cell>
          <cell r="D1802">
            <v>4140</v>
          </cell>
          <cell r="E1802" t="str">
            <v>Foundation Stone</v>
          </cell>
          <cell r="F1802">
            <v>560</v>
          </cell>
        </row>
        <row r="1803">
          <cell r="A1803" t="str">
            <v>41374141</v>
          </cell>
          <cell r="B1803">
            <v>4137</v>
          </cell>
          <cell r="C1803" t="str">
            <v>Portsmouth Parks and Recreation</v>
          </cell>
          <cell r="D1803">
            <v>4141</v>
          </cell>
          <cell r="E1803" t="str">
            <v>Gentle Touch Learning Center</v>
          </cell>
          <cell r="F1803">
            <v>420</v>
          </cell>
        </row>
        <row r="1804">
          <cell r="A1804" t="str">
            <v>41374150</v>
          </cell>
          <cell r="B1804">
            <v>4137</v>
          </cell>
          <cell r="C1804" t="str">
            <v>Portsmouth Parks and Recreation</v>
          </cell>
          <cell r="D1804">
            <v>4150</v>
          </cell>
          <cell r="E1804" t="str">
            <v>Woodrow Wilson High-Middle Schools Summer School</v>
          </cell>
          <cell r="F1804">
            <v>572</v>
          </cell>
        </row>
        <row r="1805">
          <cell r="A1805" t="str">
            <v>41374154</v>
          </cell>
          <cell r="B1805">
            <v>4137</v>
          </cell>
          <cell r="C1805" t="str">
            <v>Portsmouth Parks and Recreation</v>
          </cell>
          <cell r="D1805">
            <v>4154</v>
          </cell>
          <cell r="E1805" t="str">
            <v>Hamilton Square</v>
          </cell>
          <cell r="F1805">
            <v>320</v>
          </cell>
        </row>
        <row r="1806">
          <cell r="A1806" t="str">
            <v>41374155</v>
          </cell>
          <cell r="B1806">
            <v>4137</v>
          </cell>
          <cell r="C1806" t="str">
            <v>Portsmouth Parks and Recreation</v>
          </cell>
          <cell r="D1806">
            <v>4155</v>
          </cell>
          <cell r="E1806" t="str">
            <v>Dale Homes</v>
          </cell>
          <cell r="F1806">
            <v>560</v>
          </cell>
        </row>
        <row r="1807">
          <cell r="A1807" t="str">
            <v>41374158</v>
          </cell>
          <cell r="B1807">
            <v>4137</v>
          </cell>
          <cell r="C1807" t="str">
            <v>Portsmouth Parks and Recreation</v>
          </cell>
          <cell r="D1807">
            <v>4158</v>
          </cell>
          <cell r="E1807" t="str">
            <v>Portsmouth Social Services</v>
          </cell>
          <cell r="F1807">
            <v>1650</v>
          </cell>
        </row>
        <row r="1808">
          <cell r="A1808" t="str">
            <v>41404002</v>
          </cell>
          <cell r="B1808">
            <v>4140</v>
          </cell>
          <cell r="C1808" t="str">
            <v>Roanoke Parks &amp; Recreation</v>
          </cell>
          <cell r="D1808">
            <v>4002</v>
          </cell>
          <cell r="E1808" t="str">
            <v>Eureka Park Recreation Center</v>
          </cell>
          <cell r="F1808">
            <v>66</v>
          </cell>
        </row>
        <row r="1809">
          <cell r="A1809" t="str">
            <v>41404007</v>
          </cell>
          <cell r="B1809">
            <v>4140</v>
          </cell>
          <cell r="C1809" t="str">
            <v>Roanoke Parks &amp; Recreation</v>
          </cell>
          <cell r="D1809">
            <v>4007</v>
          </cell>
          <cell r="E1809" t="str">
            <v>Preston Park Center</v>
          </cell>
          <cell r="F1809">
            <v>104</v>
          </cell>
        </row>
        <row r="1810">
          <cell r="A1810" t="str">
            <v>41404144</v>
          </cell>
          <cell r="B1810">
            <v>4140</v>
          </cell>
          <cell r="C1810" t="str">
            <v>Roanoke Parks &amp; Recreation</v>
          </cell>
          <cell r="D1810">
            <v>4144</v>
          </cell>
          <cell r="E1810" t="str">
            <v>Grandin Court Recreation Center</v>
          </cell>
          <cell r="F1810">
            <v>55</v>
          </cell>
        </row>
        <row r="1811">
          <cell r="A1811" t="str">
            <v>41424001</v>
          </cell>
          <cell r="B1811">
            <v>4142</v>
          </cell>
          <cell r="C1811" t="str">
            <v>Suffolk Department of Parks &amp; Recreation</v>
          </cell>
          <cell r="D1811">
            <v>4001</v>
          </cell>
          <cell r="E1811" t="str">
            <v>Mack Benn Jr. ES</v>
          </cell>
          <cell r="F1811">
            <v>64</v>
          </cell>
        </row>
        <row r="1812">
          <cell r="A1812" t="str">
            <v>41424005</v>
          </cell>
          <cell r="B1812">
            <v>4142</v>
          </cell>
          <cell r="C1812" t="str">
            <v>Suffolk Department of Parks &amp; Recreation</v>
          </cell>
          <cell r="D1812">
            <v>4005</v>
          </cell>
          <cell r="E1812" t="str">
            <v>Booker T. Washington ES</v>
          </cell>
          <cell r="F1812">
            <v>135</v>
          </cell>
        </row>
        <row r="1813">
          <cell r="A1813" t="str">
            <v>41544001</v>
          </cell>
          <cell r="B1813">
            <v>4154</v>
          </cell>
          <cell r="C1813" t="str">
            <v>William A. Hunton YMCA</v>
          </cell>
          <cell r="D1813">
            <v>4001</v>
          </cell>
          <cell r="E1813" t="str">
            <v>William A. Hunton YMCA</v>
          </cell>
          <cell r="F1813">
            <v>13440</v>
          </cell>
        </row>
        <row r="1814">
          <cell r="A1814" t="str">
            <v>41634164</v>
          </cell>
          <cell r="B1814">
            <v>4163</v>
          </cell>
          <cell r="C1814" t="str">
            <v>Mathews Family YMCA</v>
          </cell>
          <cell r="D1814">
            <v>4164</v>
          </cell>
          <cell r="E1814" t="str">
            <v>Middlesex Family YMCA</v>
          </cell>
          <cell r="F1814">
            <v>268</v>
          </cell>
        </row>
        <row r="1815">
          <cell r="A1815" t="str">
            <v>41664009</v>
          </cell>
          <cell r="B1815">
            <v>4166</v>
          </cell>
          <cell r="C1815" t="str">
            <v>Victory Church Of God In Christ</v>
          </cell>
          <cell r="D1815">
            <v>4009</v>
          </cell>
          <cell r="E1815" t="str">
            <v>Leave It to Beaver</v>
          </cell>
          <cell r="F1815">
            <v>491</v>
          </cell>
        </row>
        <row r="1816">
          <cell r="A1816" t="str">
            <v>41664011</v>
          </cell>
          <cell r="B1816">
            <v>4166</v>
          </cell>
          <cell r="C1816" t="str">
            <v>Victory Church Of God In Christ</v>
          </cell>
          <cell r="D1816">
            <v>4011</v>
          </cell>
          <cell r="E1816" t="str">
            <v>Mt. Zion Holy Church</v>
          </cell>
          <cell r="F1816">
            <v>315</v>
          </cell>
        </row>
        <row r="1817">
          <cell r="A1817" t="str">
            <v>41664013</v>
          </cell>
          <cell r="B1817">
            <v>4166</v>
          </cell>
          <cell r="C1817" t="str">
            <v>Victory Church Of God In Christ</v>
          </cell>
          <cell r="D1817">
            <v>4013</v>
          </cell>
          <cell r="E1817" t="str">
            <v>Oliver Crossing</v>
          </cell>
          <cell r="F1817">
            <v>630</v>
          </cell>
        </row>
        <row r="1818">
          <cell r="A1818" t="str">
            <v>41664015</v>
          </cell>
          <cell r="B1818">
            <v>4166</v>
          </cell>
          <cell r="C1818" t="str">
            <v>Victory Church Of God In Christ</v>
          </cell>
          <cell r="D1818">
            <v>4015</v>
          </cell>
          <cell r="E1818" t="str">
            <v>Southwood Apartments</v>
          </cell>
          <cell r="F1818">
            <v>1626</v>
          </cell>
        </row>
        <row r="1819">
          <cell r="A1819" t="str">
            <v>41664019</v>
          </cell>
          <cell r="B1819">
            <v>4166</v>
          </cell>
          <cell r="C1819" t="str">
            <v>Victory Church Of God In Christ</v>
          </cell>
          <cell r="D1819">
            <v>4019</v>
          </cell>
          <cell r="E1819" t="str">
            <v>Abundant Living Outreach Learning Center</v>
          </cell>
          <cell r="F1819">
            <v>315</v>
          </cell>
        </row>
        <row r="1820">
          <cell r="A1820" t="str">
            <v>41664170</v>
          </cell>
          <cell r="B1820">
            <v>4166</v>
          </cell>
          <cell r="C1820" t="str">
            <v>Victory Church Of God In Christ</v>
          </cell>
          <cell r="D1820">
            <v>4170</v>
          </cell>
          <cell r="E1820" t="str">
            <v>Faith of Life Daycare Center</v>
          </cell>
          <cell r="F1820">
            <v>323</v>
          </cell>
        </row>
        <row r="1821">
          <cell r="A1821" t="str">
            <v>57825782</v>
          </cell>
          <cell r="B1821">
            <v>5782</v>
          </cell>
          <cell r="C1821" t="str">
            <v>St. Bernadette Catholic School</v>
          </cell>
          <cell r="D1821">
            <v>5782</v>
          </cell>
          <cell r="E1821" t="str">
            <v>ST. BERNADETTE CATHOLIC SCHOOL</v>
          </cell>
          <cell r="F1821">
            <v>4556</v>
          </cell>
        </row>
        <row r="1822">
          <cell r="A1822" t="str">
            <v>57970001</v>
          </cell>
          <cell r="B1822">
            <v>5797</v>
          </cell>
          <cell r="C1822" t="str">
            <v>Cathedral of Faith Christian Schools</v>
          </cell>
          <cell r="D1822">
            <v>1</v>
          </cell>
          <cell r="E1822" t="str">
            <v>CATHEDRAL OF FAITH CHRISTIAN SCHOOL</v>
          </cell>
          <cell r="F1822">
            <v>153</v>
          </cell>
        </row>
        <row r="1823">
          <cell r="A1823" t="str">
            <v>57970007</v>
          </cell>
          <cell r="B1823">
            <v>5797</v>
          </cell>
          <cell r="C1823" t="str">
            <v>Cathedral of Faith Christian Schools</v>
          </cell>
          <cell r="D1823">
            <v>7</v>
          </cell>
          <cell r="E1823" t="str">
            <v>NEW HOPE CHRISTIAN DAY CARE &amp; PRESCHOOL</v>
          </cell>
          <cell r="F1823">
            <v>1027</v>
          </cell>
        </row>
        <row r="1824">
          <cell r="A1824" t="str">
            <v>57974048</v>
          </cell>
          <cell r="B1824">
            <v>5797</v>
          </cell>
          <cell r="C1824" t="str">
            <v>Cathedral of Faith Christian Schools</v>
          </cell>
          <cell r="D1824">
            <v>4048</v>
          </cell>
          <cell r="E1824" t="str">
            <v>Blue Ribbon Results Child Care Center</v>
          </cell>
          <cell r="F1824">
            <v>171</v>
          </cell>
        </row>
        <row r="1825">
          <cell r="A1825" t="str">
            <v>58020001</v>
          </cell>
          <cell r="B1825">
            <v>5802</v>
          </cell>
          <cell r="C1825" t="str">
            <v>The House of Restoration</v>
          </cell>
          <cell r="D1825">
            <v>1</v>
          </cell>
          <cell r="E1825" t="str">
            <v>THE RESTORATION PREPARATORY ACADEMY</v>
          </cell>
          <cell r="F1825">
            <v>2033</v>
          </cell>
        </row>
        <row r="1826">
          <cell r="A1826" t="str">
            <v>58020002</v>
          </cell>
          <cell r="B1826">
            <v>5802</v>
          </cell>
          <cell r="C1826" t="str">
            <v>The House of Restoration</v>
          </cell>
          <cell r="D1826">
            <v>2</v>
          </cell>
          <cell r="E1826" t="str">
            <v>THE RESTORATION MILITARY ACADEMY</v>
          </cell>
          <cell r="F1826">
            <v>2092</v>
          </cell>
        </row>
        <row r="1827">
          <cell r="A1827" t="str">
            <v>58020003</v>
          </cell>
          <cell r="B1827">
            <v>5802</v>
          </cell>
          <cell r="C1827" t="str">
            <v>The House of Restoration</v>
          </cell>
          <cell r="D1827">
            <v>3</v>
          </cell>
          <cell r="E1827" t="str">
            <v>RESTORATION PREPARATORY ACADEMY</v>
          </cell>
          <cell r="F1827">
            <v>1817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"/>
      <sheetName val="Pivot"/>
      <sheetName val="DataDetail (66)"/>
    </sheetNames>
    <sheetDataSet>
      <sheetData sheetId="0">
        <row r="5">
          <cell r="A5" t="str">
            <v>Look up Value</v>
          </cell>
          <cell r="B5" t="str">
            <v>SFA ID</v>
          </cell>
          <cell r="C5" t="str">
            <v>SFA Name</v>
          </cell>
          <cell r="D5" t="str">
            <v>SiteNbr</v>
          </cell>
          <cell r="E5" t="str">
            <v>SiteName</v>
          </cell>
          <cell r="F5" t="str">
            <v>Total</v>
          </cell>
        </row>
        <row r="6">
          <cell r="A6" t="str">
            <v>0080030</v>
          </cell>
          <cell r="B6">
            <v>8</v>
          </cell>
          <cell r="C6" t="str">
            <v>Augusta County Public Schools</v>
          </cell>
          <cell r="D6">
            <v>30</v>
          </cell>
          <cell r="E6" t="str">
            <v>CASSELL ELEM</v>
          </cell>
          <cell r="F6">
            <v>9398</v>
          </cell>
        </row>
        <row r="7">
          <cell r="A7" t="str">
            <v>0080040</v>
          </cell>
          <cell r="B7">
            <v>8</v>
          </cell>
          <cell r="C7" t="str">
            <v>Augusta County Public Schools</v>
          </cell>
          <cell r="D7">
            <v>40</v>
          </cell>
          <cell r="E7" t="str">
            <v>NORTH RIVER ELEM</v>
          </cell>
          <cell r="F7">
            <v>6851</v>
          </cell>
        </row>
        <row r="8">
          <cell r="A8" t="str">
            <v>0080060</v>
          </cell>
          <cell r="B8">
            <v>8</v>
          </cell>
          <cell r="C8" t="str">
            <v>Augusta County Public Schools</v>
          </cell>
          <cell r="D8">
            <v>60</v>
          </cell>
          <cell r="E8" t="str">
            <v>STUARTS DRAFT MIDDLE</v>
          </cell>
          <cell r="F8">
            <v>3729</v>
          </cell>
        </row>
        <row r="9">
          <cell r="A9" t="str">
            <v>0080090</v>
          </cell>
          <cell r="B9">
            <v>8</v>
          </cell>
          <cell r="C9" t="str">
            <v>Augusta County Public Schools</v>
          </cell>
          <cell r="D9">
            <v>90</v>
          </cell>
          <cell r="E9" t="str">
            <v>S GORDON STEWART MIDDLE</v>
          </cell>
          <cell r="F9">
            <v>2279</v>
          </cell>
        </row>
        <row r="10">
          <cell r="A10" t="str">
            <v>0080140</v>
          </cell>
          <cell r="B10">
            <v>8</v>
          </cell>
          <cell r="C10" t="str">
            <v>Augusta County Public Schools</v>
          </cell>
          <cell r="D10">
            <v>140</v>
          </cell>
          <cell r="E10" t="str">
            <v>CHURCHVILLE ELEM</v>
          </cell>
          <cell r="F10">
            <v>5578</v>
          </cell>
        </row>
        <row r="11">
          <cell r="A11" t="str">
            <v>0080212</v>
          </cell>
          <cell r="B11">
            <v>8</v>
          </cell>
          <cell r="C11" t="str">
            <v>Augusta County Public Schools</v>
          </cell>
          <cell r="D11">
            <v>212</v>
          </cell>
          <cell r="E11" t="str">
            <v>BEVERLEY MANOR MIDDLE</v>
          </cell>
          <cell r="F11">
            <v>3297</v>
          </cell>
        </row>
        <row r="12">
          <cell r="A12" t="str">
            <v>0080370</v>
          </cell>
          <cell r="B12">
            <v>8</v>
          </cell>
          <cell r="C12" t="str">
            <v>Augusta County Public Schools</v>
          </cell>
          <cell r="D12">
            <v>370</v>
          </cell>
          <cell r="E12" t="str">
            <v>CRAIGSVILLE ELEM</v>
          </cell>
          <cell r="F12">
            <v>3391</v>
          </cell>
        </row>
        <row r="13">
          <cell r="A13" t="str">
            <v>0080440</v>
          </cell>
          <cell r="B13">
            <v>8</v>
          </cell>
          <cell r="C13" t="str">
            <v>Augusta County Public Schools</v>
          </cell>
          <cell r="D13">
            <v>440</v>
          </cell>
          <cell r="E13" t="str">
            <v>STUARTS DRAFT ELEM</v>
          </cell>
          <cell r="F13">
            <v>6583</v>
          </cell>
        </row>
        <row r="14">
          <cell r="A14" t="str">
            <v>0080640</v>
          </cell>
          <cell r="B14">
            <v>8</v>
          </cell>
          <cell r="C14" t="str">
            <v>Augusta County Public Schools</v>
          </cell>
          <cell r="D14">
            <v>640</v>
          </cell>
          <cell r="E14" t="str">
            <v>WILSON ELEM</v>
          </cell>
          <cell r="F14">
            <v>12241</v>
          </cell>
        </row>
        <row r="15">
          <cell r="A15" t="str">
            <v>0080660</v>
          </cell>
          <cell r="B15">
            <v>8</v>
          </cell>
          <cell r="C15" t="str">
            <v>Augusta County Public Schools</v>
          </cell>
          <cell r="D15">
            <v>660</v>
          </cell>
          <cell r="E15" t="str">
            <v>BUFFALO GAP HIGH</v>
          </cell>
          <cell r="F15">
            <v>4715</v>
          </cell>
        </row>
        <row r="16">
          <cell r="A16" t="str">
            <v>0080670</v>
          </cell>
          <cell r="B16">
            <v>8</v>
          </cell>
          <cell r="C16" t="str">
            <v>Augusta County Public Schools</v>
          </cell>
          <cell r="D16">
            <v>670</v>
          </cell>
          <cell r="E16" t="str">
            <v>FT DEFIANCE HIGH</v>
          </cell>
          <cell r="F16">
            <v>3540</v>
          </cell>
        </row>
        <row r="17">
          <cell r="A17" t="str">
            <v>0080680</v>
          </cell>
          <cell r="B17">
            <v>8</v>
          </cell>
          <cell r="C17" t="str">
            <v>Augusta County Public Schools</v>
          </cell>
          <cell r="D17">
            <v>680</v>
          </cell>
          <cell r="E17" t="str">
            <v>RIVERHEADS HIGH</v>
          </cell>
          <cell r="F17">
            <v>3492</v>
          </cell>
        </row>
        <row r="18">
          <cell r="A18" t="str">
            <v>0080720</v>
          </cell>
          <cell r="B18">
            <v>8</v>
          </cell>
          <cell r="C18" t="str">
            <v>Augusta County Public Schools</v>
          </cell>
          <cell r="D18">
            <v>720</v>
          </cell>
          <cell r="E18" t="str">
            <v>WILSON MEMORIAL HIGH</v>
          </cell>
          <cell r="F18">
            <v>5034</v>
          </cell>
        </row>
        <row r="19">
          <cell r="A19" t="str">
            <v>0080730</v>
          </cell>
          <cell r="B19">
            <v>8</v>
          </cell>
          <cell r="C19" t="str">
            <v>Augusta County Public Schools</v>
          </cell>
          <cell r="D19">
            <v>730</v>
          </cell>
          <cell r="E19" t="str">
            <v>STUARTS DRAFT HIGH</v>
          </cell>
          <cell r="F19">
            <v>5905</v>
          </cell>
        </row>
        <row r="20">
          <cell r="A20" t="str">
            <v>0080740</v>
          </cell>
          <cell r="B20">
            <v>8</v>
          </cell>
          <cell r="C20" t="str">
            <v>Augusta County Public Schools</v>
          </cell>
          <cell r="D20">
            <v>740</v>
          </cell>
          <cell r="E20" t="str">
            <v>RIVERHEADS ELEM</v>
          </cell>
          <cell r="F20">
            <v>10073</v>
          </cell>
        </row>
        <row r="21">
          <cell r="A21" t="str">
            <v>0080842</v>
          </cell>
          <cell r="B21">
            <v>8</v>
          </cell>
          <cell r="C21" t="str">
            <v>Augusta County Public Schools</v>
          </cell>
          <cell r="D21">
            <v>842</v>
          </cell>
          <cell r="E21" t="str">
            <v>EDWARD G CLYMORE ELEM</v>
          </cell>
          <cell r="F21">
            <v>12036</v>
          </cell>
        </row>
        <row r="22">
          <cell r="A22" t="str">
            <v>0080843</v>
          </cell>
          <cell r="B22">
            <v>8</v>
          </cell>
          <cell r="C22" t="str">
            <v>Augusta County Public Schools</v>
          </cell>
          <cell r="D22">
            <v>843</v>
          </cell>
          <cell r="E22" t="str">
            <v>GUY K STUMP ELEM</v>
          </cell>
          <cell r="F22">
            <v>6512</v>
          </cell>
        </row>
        <row r="23">
          <cell r="A23" t="str">
            <v>0080844</v>
          </cell>
          <cell r="B23">
            <v>8</v>
          </cell>
          <cell r="C23" t="str">
            <v>Augusta County Public Schools</v>
          </cell>
          <cell r="D23">
            <v>844</v>
          </cell>
          <cell r="E23" t="str">
            <v>WILSON MIDDLE</v>
          </cell>
          <cell r="F23">
            <v>4861</v>
          </cell>
        </row>
        <row r="24">
          <cell r="A24" t="str">
            <v>0190100</v>
          </cell>
          <cell r="B24">
            <v>19</v>
          </cell>
          <cell r="C24" t="str">
            <v>Charles City County Public Schools</v>
          </cell>
          <cell r="D24">
            <v>100</v>
          </cell>
          <cell r="E24" t="str">
            <v>CHARLES CITY CO HIGH</v>
          </cell>
          <cell r="F24">
            <v>1518</v>
          </cell>
        </row>
        <row r="25">
          <cell r="A25" t="str">
            <v>0240010</v>
          </cell>
          <cell r="B25">
            <v>24</v>
          </cell>
          <cell r="C25" t="str">
            <v>Culpeper County Public Schools</v>
          </cell>
          <cell r="D25">
            <v>10</v>
          </cell>
          <cell r="E25" t="str">
            <v>PEARL SAMPLE ELEM</v>
          </cell>
          <cell r="F25">
            <v>3113</v>
          </cell>
        </row>
        <row r="26">
          <cell r="A26" t="str">
            <v>0240020</v>
          </cell>
          <cell r="B26">
            <v>24</v>
          </cell>
          <cell r="C26" t="str">
            <v>Culpeper County Public Schools</v>
          </cell>
          <cell r="D26">
            <v>20</v>
          </cell>
          <cell r="E26" t="str">
            <v>CULPEPER MIDDLE</v>
          </cell>
          <cell r="F26">
            <v>1889</v>
          </cell>
        </row>
        <row r="27">
          <cell r="A27" t="str">
            <v>0240040</v>
          </cell>
          <cell r="B27">
            <v>24</v>
          </cell>
          <cell r="C27" t="str">
            <v>Culpeper County Public Schools</v>
          </cell>
          <cell r="D27">
            <v>40</v>
          </cell>
          <cell r="E27" t="str">
            <v>YOWELL ELEM</v>
          </cell>
          <cell r="F27">
            <v>3535</v>
          </cell>
        </row>
        <row r="28">
          <cell r="A28" t="str">
            <v>0240050</v>
          </cell>
          <cell r="B28">
            <v>24</v>
          </cell>
          <cell r="C28" t="str">
            <v>Culpeper County Public Schools</v>
          </cell>
          <cell r="D28">
            <v>50</v>
          </cell>
          <cell r="E28" t="str">
            <v>EASTERN VIEW HIGH</v>
          </cell>
          <cell r="F28">
            <v>2368</v>
          </cell>
        </row>
        <row r="29">
          <cell r="A29" t="str">
            <v>0240240</v>
          </cell>
          <cell r="B29">
            <v>24</v>
          </cell>
          <cell r="C29" t="str">
            <v>Culpeper County Public Schools</v>
          </cell>
          <cell r="D29">
            <v>240</v>
          </cell>
          <cell r="E29" t="str">
            <v>A G RICHARDSON ELEM</v>
          </cell>
          <cell r="F29">
            <v>3397</v>
          </cell>
        </row>
        <row r="30">
          <cell r="A30" t="str">
            <v>0240450</v>
          </cell>
          <cell r="B30">
            <v>24</v>
          </cell>
          <cell r="C30" t="str">
            <v>Culpeper County Public Schools</v>
          </cell>
          <cell r="D30">
            <v>450</v>
          </cell>
          <cell r="E30" t="str">
            <v>EMERALD HILL ELEM</v>
          </cell>
          <cell r="F30">
            <v>3722</v>
          </cell>
        </row>
        <row r="31">
          <cell r="A31" t="str">
            <v>0240460</v>
          </cell>
          <cell r="B31">
            <v>24</v>
          </cell>
          <cell r="C31" t="str">
            <v>Culpeper County Public Schools</v>
          </cell>
          <cell r="D31">
            <v>460</v>
          </cell>
          <cell r="E31" t="str">
            <v>SYCAMORE PARK ELEM</v>
          </cell>
          <cell r="F31">
            <v>5555</v>
          </cell>
        </row>
        <row r="32">
          <cell r="A32" t="str">
            <v>0240470</v>
          </cell>
          <cell r="B32">
            <v>24</v>
          </cell>
          <cell r="C32" t="str">
            <v>Culpeper County Public Schools</v>
          </cell>
          <cell r="D32">
            <v>470</v>
          </cell>
          <cell r="E32" t="str">
            <v>FARMINGTON ELEM</v>
          </cell>
          <cell r="F32">
            <v>2629</v>
          </cell>
        </row>
        <row r="33">
          <cell r="A33" t="str">
            <v>0240480</v>
          </cell>
          <cell r="B33">
            <v>24</v>
          </cell>
          <cell r="C33" t="str">
            <v>Culpeper County Public Schools</v>
          </cell>
          <cell r="D33">
            <v>480</v>
          </cell>
          <cell r="E33" t="str">
            <v>CULPEPER COUNTY HIGH</v>
          </cell>
          <cell r="F33">
            <v>1303</v>
          </cell>
        </row>
        <row r="34">
          <cell r="A34" t="str">
            <v>0240581</v>
          </cell>
          <cell r="B34">
            <v>24</v>
          </cell>
          <cell r="C34" t="str">
            <v>Culpeper County Public Schools</v>
          </cell>
          <cell r="D34">
            <v>581</v>
          </cell>
          <cell r="E34" t="str">
            <v>FLOYD T BINNS MIDDLE</v>
          </cell>
          <cell r="F34">
            <v>2027</v>
          </cell>
        </row>
        <row r="35">
          <cell r="A35" t="str">
            <v>0300450</v>
          </cell>
          <cell r="B35">
            <v>30</v>
          </cell>
          <cell r="C35" t="str">
            <v>Fauquier County Public Schools</v>
          </cell>
          <cell r="D35">
            <v>450</v>
          </cell>
          <cell r="E35" t="str">
            <v>GRACE MILLER ELEM</v>
          </cell>
          <cell r="F35">
            <v>2590</v>
          </cell>
        </row>
        <row r="36">
          <cell r="A36" t="str">
            <v>0300701</v>
          </cell>
          <cell r="B36">
            <v>30</v>
          </cell>
          <cell r="C36" t="str">
            <v>Fauquier County Public Schools</v>
          </cell>
          <cell r="D36">
            <v>701</v>
          </cell>
          <cell r="E36" t="str">
            <v>FAUQUIER HIGH</v>
          </cell>
          <cell r="F36">
            <v>1300</v>
          </cell>
        </row>
        <row r="37">
          <cell r="A37" t="str">
            <v>0340005</v>
          </cell>
          <cell r="B37">
            <v>34</v>
          </cell>
          <cell r="C37" t="str">
            <v>Frederick County Public Schools</v>
          </cell>
          <cell r="D37">
            <v>5</v>
          </cell>
          <cell r="E37" t="str">
            <v>NORTHWESTERN REG ED PGM</v>
          </cell>
          <cell r="F37">
            <v>1739</v>
          </cell>
        </row>
        <row r="38">
          <cell r="A38" t="str">
            <v>0340010</v>
          </cell>
          <cell r="B38">
            <v>34</v>
          </cell>
          <cell r="C38" t="str">
            <v>Frederick County Public Schools</v>
          </cell>
          <cell r="D38">
            <v>10</v>
          </cell>
          <cell r="E38" t="str">
            <v>APPLE PIE RIDGE ELEM</v>
          </cell>
          <cell r="F38">
            <v>4623</v>
          </cell>
        </row>
        <row r="39">
          <cell r="A39" t="str">
            <v>0340020</v>
          </cell>
          <cell r="B39">
            <v>34</v>
          </cell>
          <cell r="C39" t="str">
            <v>Frederick County Public Schools</v>
          </cell>
          <cell r="D39">
            <v>20</v>
          </cell>
          <cell r="E39" t="str">
            <v>BASS-HOOVER ELEM</v>
          </cell>
          <cell r="F39">
            <v>4141</v>
          </cell>
        </row>
        <row r="40">
          <cell r="A40" t="str">
            <v>0340030</v>
          </cell>
          <cell r="B40">
            <v>34</v>
          </cell>
          <cell r="C40" t="str">
            <v>Frederick County Public Schools</v>
          </cell>
          <cell r="D40">
            <v>30</v>
          </cell>
          <cell r="E40" t="str">
            <v>JAMES WOOD HIGH</v>
          </cell>
          <cell r="F40">
            <v>2067</v>
          </cell>
        </row>
        <row r="41">
          <cell r="A41" t="str">
            <v>0340040</v>
          </cell>
          <cell r="B41">
            <v>34</v>
          </cell>
          <cell r="C41" t="str">
            <v>Frederick County Public Schools</v>
          </cell>
          <cell r="D41">
            <v>40</v>
          </cell>
          <cell r="E41" t="str">
            <v>INDIAN HOLLOW ELEM</v>
          </cell>
          <cell r="F41">
            <v>3288</v>
          </cell>
        </row>
        <row r="42">
          <cell r="A42" t="str">
            <v>0340320</v>
          </cell>
          <cell r="B42">
            <v>34</v>
          </cell>
          <cell r="C42" t="str">
            <v>Frederick County Public Schools</v>
          </cell>
          <cell r="D42">
            <v>320</v>
          </cell>
          <cell r="E42" t="str">
            <v>ARMEL ELEM</v>
          </cell>
          <cell r="F42">
            <v>2822</v>
          </cell>
        </row>
        <row r="43">
          <cell r="A43" t="str">
            <v>0340340</v>
          </cell>
          <cell r="B43">
            <v>34</v>
          </cell>
          <cell r="C43" t="str">
            <v>Frederick County Public Schools</v>
          </cell>
          <cell r="D43">
            <v>340</v>
          </cell>
          <cell r="E43" t="str">
            <v>MIDDLETOWN ELEM</v>
          </cell>
          <cell r="F43">
            <v>3219</v>
          </cell>
        </row>
        <row r="44">
          <cell r="A44" t="str">
            <v>0340380</v>
          </cell>
          <cell r="B44">
            <v>34</v>
          </cell>
          <cell r="C44" t="str">
            <v>Frederick County Public Schools</v>
          </cell>
          <cell r="D44">
            <v>380</v>
          </cell>
          <cell r="E44" t="str">
            <v>GAINESBORO ELEM</v>
          </cell>
          <cell r="F44">
            <v>4907</v>
          </cell>
        </row>
        <row r="45">
          <cell r="A45" t="str">
            <v>0340410</v>
          </cell>
          <cell r="B45">
            <v>34</v>
          </cell>
          <cell r="C45" t="str">
            <v>Frederick County Public Schools</v>
          </cell>
          <cell r="D45">
            <v>410</v>
          </cell>
          <cell r="E45" t="str">
            <v>STONEWALL ELEM</v>
          </cell>
          <cell r="F45">
            <v>4175</v>
          </cell>
        </row>
        <row r="46">
          <cell r="A46" t="str">
            <v>0340420</v>
          </cell>
          <cell r="B46">
            <v>34</v>
          </cell>
          <cell r="C46" t="str">
            <v>Frederick County Public Schools</v>
          </cell>
          <cell r="D46">
            <v>420</v>
          </cell>
          <cell r="E46" t="str">
            <v>JAMES WOOD MIDDLE</v>
          </cell>
          <cell r="F46">
            <v>1793</v>
          </cell>
        </row>
        <row r="47">
          <cell r="A47" t="str">
            <v>0340460</v>
          </cell>
          <cell r="B47">
            <v>34</v>
          </cell>
          <cell r="C47" t="str">
            <v>Frederick County Public Schools</v>
          </cell>
          <cell r="D47">
            <v>460</v>
          </cell>
          <cell r="E47" t="str">
            <v>FREDERICK COUNTY MIDDLE</v>
          </cell>
          <cell r="F47">
            <v>2635</v>
          </cell>
        </row>
        <row r="48">
          <cell r="A48" t="str">
            <v>0340480</v>
          </cell>
          <cell r="B48">
            <v>34</v>
          </cell>
          <cell r="C48" t="str">
            <v>Frederick County Public Schools</v>
          </cell>
          <cell r="D48">
            <v>480</v>
          </cell>
          <cell r="E48" t="str">
            <v>ROBERT E. AYLOR MIDDLE</v>
          </cell>
          <cell r="F48">
            <v>1724</v>
          </cell>
        </row>
        <row r="49">
          <cell r="A49" t="str">
            <v>0340581</v>
          </cell>
          <cell r="B49">
            <v>34</v>
          </cell>
          <cell r="C49" t="str">
            <v>Frederick County Public Schools</v>
          </cell>
          <cell r="D49">
            <v>581</v>
          </cell>
          <cell r="E49" t="str">
            <v>SHERANDO HIGH</v>
          </cell>
          <cell r="F49">
            <v>1154</v>
          </cell>
        </row>
        <row r="50">
          <cell r="A50" t="str">
            <v>0340582</v>
          </cell>
          <cell r="B50">
            <v>34</v>
          </cell>
          <cell r="C50" t="str">
            <v>Frederick County Public Schools</v>
          </cell>
          <cell r="D50">
            <v>582</v>
          </cell>
          <cell r="E50" t="str">
            <v>REDBUD RUN ELEM</v>
          </cell>
          <cell r="F50">
            <v>5158</v>
          </cell>
        </row>
        <row r="51">
          <cell r="A51" t="str">
            <v>0340583</v>
          </cell>
          <cell r="B51">
            <v>34</v>
          </cell>
          <cell r="C51" t="str">
            <v>Frederick County Public Schools</v>
          </cell>
          <cell r="D51">
            <v>583</v>
          </cell>
          <cell r="E51" t="str">
            <v>ORCHARD VIEW ELEM</v>
          </cell>
          <cell r="F51">
            <v>3634</v>
          </cell>
        </row>
        <row r="52">
          <cell r="A52" t="str">
            <v>0340584</v>
          </cell>
          <cell r="B52">
            <v>34</v>
          </cell>
          <cell r="C52" t="str">
            <v>Frederick County Public Schools</v>
          </cell>
          <cell r="D52">
            <v>584</v>
          </cell>
          <cell r="E52" t="str">
            <v>MILLBROOK HIGH</v>
          </cell>
          <cell r="F52">
            <v>1971</v>
          </cell>
        </row>
        <row r="53">
          <cell r="A53" t="str">
            <v>0340585</v>
          </cell>
          <cell r="B53">
            <v>34</v>
          </cell>
          <cell r="C53" t="str">
            <v>Frederick County Public Schools</v>
          </cell>
          <cell r="D53">
            <v>585</v>
          </cell>
          <cell r="E53" t="str">
            <v>DOWELL J. HOWARD SCHOOL</v>
          </cell>
          <cell r="F53">
            <v>43</v>
          </cell>
        </row>
        <row r="54">
          <cell r="A54" t="str">
            <v>0340586</v>
          </cell>
          <cell r="B54">
            <v>34</v>
          </cell>
          <cell r="C54" t="str">
            <v>Frederick County Public Schools</v>
          </cell>
          <cell r="D54">
            <v>586</v>
          </cell>
          <cell r="E54" t="str">
            <v>ADMIRAL RICHARD E. BYRD MIDDLE</v>
          </cell>
          <cell r="F54">
            <v>2307</v>
          </cell>
        </row>
        <row r="55">
          <cell r="A55" t="str">
            <v>0340587</v>
          </cell>
          <cell r="B55">
            <v>34</v>
          </cell>
          <cell r="C55" t="str">
            <v>Frederick County Public Schools</v>
          </cell>
          <cell r="D55">
            <v>587</v>
          </cell>
          <cell r="E55" t="str">
            <v>EVENDALE ELEM</v>
          </cell>
          <cell r="F55">
            <v>6463</v>
          </cell>
        </row>
        <row r="56">
          <cell r="A56" t="str">
            <v>0340590</v>
          </cell>
          <cell r="B56">
            <v>34</v>
          </cell>
          <cell r="C56" t="str">
            <v>Frederick County Public Schools</v>
          </cell>
          <cell r="D56">
            <v>590</v>
          </cell>
          <cell r="E56" t="str">
            <v>GREENWOOD MILL ELEM</v>
          </cell>
          <cell r="F56">
            <v>3487</v>
          </cell>
        </row>
        <row r="57">
          <cell r="A57" t="str">
            <v>0340591</v>
          </cell>
          <cell r="B57">
            <v>34</v>
          </cell>
          <cell r="C57" t="str">
            <v>Frederick County Public Schools</v>
          </cell>
          <cell r="D57">
            <v>591</v>
          </cell>
          <cell r="E57" t="str">
            <v>JORDAN SPRINGS ELEMENTARY</v>
          </cell>
          <cell r="F57">
            <v>3026</v>
          </cell>
        </row>
        <row r="58">
          <cell r="A58" t="str">
            <v>0480120</v>
          </cell>
          <cell r="B58">
            <v>48</v>
          </cell>
          <cell r="C58" t="str">
            <v>King George County Public Schools</v>
          </cell>
          <cell r="D58">
            <v>120</v>
          </cell>
          <cell r="E58" t="str">
            <v>KING GEORGE HIGH</v>
          </cell>
          <cell r="F58">
            <v>2696</v>
          </cell>
        </row>
        <row r="59">
          <cell r="A59" t="str">
            <v>0510210</v>
          </cell>
          <cell r="B59">
            <v>51</v>
          </cell>
          <cell r="C59" t="str">
            <v>Lancaster County Public Schools</v>
          </cell>
          <cell r="D59">
            <v>210</v>
          </cell>
          <cell r="E59" t="str">
            <v>LANCASTER PRIMARY</v>
          </cell>
          <cell r="F59">
            <v>490</v>
          </cell>
        </row>
        <row r="60">
          <cell r="A60" t="str">
            <v>0600010</v>
          </cell>
          <cell r="B60">
            <v>60</v>
          </cell>
          <cell r="C60" t="str">
            <v>Montgomery County Public Schools</v>
          </cell>
          <cell r="D60">
            <v>10</v>
          </cell>
          <cell r="E60" t="str">
            <v>HARDING AVENUE ELEM</v>
          </cell>
          <cell r="F60">
            <v>2878</v>
          </cell>
        </row>
        <row r="61">
          <cell r="A61" t="str">
            <v>0600030</v>
          </cell>
          <cell r="B61">
            <v>60</v>
          </cell>
          <cell r="C61" t="str">
            <v>Montgomery County Public Schools</v>
          </cell>
          <cell r="D61">
            <v>30</v>
          </cell>
          <cell r="E61" t="str">
            <v>EASTERN MONTGOMERY ELEM</v>
          </cell>
          <cell r="F61">
            <v>9578</v>
          </cell>
        </row>
        <row r="62">
          <cell r="A62" t="str">
            <v>0600210</v>
          </cell>
          <cell r="B62">
            <v>60</v>
          </cell>
          <cell r="C62" t="str">
            <v>Montgomery County Public Schools</v>
          </cell>
          <cell r="D62">
            <v>210</v>
          </cell>
          <cell r="E62" t="str">
            <v>PRICES FORK ELEM</v>
          </cell>
          <cell r="F62">
            <v>8569</v>
          </cell>
        </row>
        <row r="63">
          <cell r="A63" t="str">
            <v>0600290</v>
          </cell>
          <cell r="B63">
            <v>60</v>
          </cell>
          <cell r="C63" t="str">
            <v>Montgomery County Public Schools</v>
          </cell>
          <cell r="D63">
            <v>290</v>
          </cell>
          <cell r="E63" t="str">
            <v>SHAWSVILLE MIDDLE</v>
          </cell>
          <cell r="F63">
            <v>1343</v>
          </cell>
        </row>
        <row r="64">
          <cell r="A64" t="str">
            <v>0600600</v>
          </cell>
          <cell r="B64">
            <v>60</v>
          </cell>
          <cell r="C64" t="str">
            <v>Montgomery County Public Schools</v>
          </cell>
          <cell r="D64">
            <v>600</v>
          </cell>
          <cell r="E64" t="str">
            <v>FALLING BRANCH ELEM</v>
          </cell>
          <cell r="F64">
            <v>9974</v>
          </cell>
        </row>
        <row r="65">
          <cell r="A65" t="str">
            <v>0600650</v>
          </cell>
          <cell r="B65">
            <v>60</v>
          </cell>
          <cell r="C65" t="str">
            <v>Montgomery County Public Schools</v>
          </cell>
          <cell r="D65">
            <v>650</v>
          </cell>
          <cell r="E65" t="str">
            <v>AUBURN HIGH</v>
          </cell>
          <cell r="F65">
            <v>1948</v>
          </cell>
        </row>
        <row r="66">
          <cell r="A66" t="str">
            <v>0600671</v>
          </cell>
          <cell r="B66">
            <v>60</v>
          </cell>
          <cell r="C66" t="str">
            <v>Montgomery County Public Schools</v>
          </cell>
          <cell r="D66">
            <v>671</v>
          </cell>
          <cell r="E66" t="str">
            <v>CHRISTIANSBURG MIDDLE</v>
          </cell>
          <cell r="F66">
            <v>3985</v>
          </cell>
        </row>
        <row r="67">
          <cell r="A67" t="str">
            <v>0600690</v>
          </cell>
          <cell r="B67">
            <v>60</v>
          </cell>
          <cell r="C67" t="str">
            <v>Montgomery County Public Schools</v>
          </cell>
          <cell r="D67">
            <v>690</v>
          </cell>
          <cell r="E67" t="str">
            <v>MONTGOMERY CENTRAL</v>
          </cell>
          <cell r="F67">
            <v>602</v>
          </cell>
        </row>
        <row r="68">
          <cell r="A68" t="str">
            <v>0600700</v>
          </cell>
          <cell r="B68">
            <v>60</v>
          </cell>
          <cell r="C68" t="str">
            <v>Montgomery County Public Schools</v>
          </cell>
          <cell r="D68">
            <v>700</v>
          </cell>
          <cell r="E68" t="str">
            <v>BELVIEW ELEM</v>
          </cell>
          <cell r="F68">
            <v>6016</v>
          </cell>
        </row>
        <row r="69">
          <cell r="A69" t="str">
            <v>0600710</v>
          </cell>
          <cell r="B69">
            <v>60</v>
          </cell>
          <cell r="C69" t="str">
            <v>Montgomery County Public Schools</v>
          </cell>
          <cell r="D69">
            <v>710</v>
          </cell>
          <cell r="E69" t="str">
            <v>BLACKSBURG MIDDLE</v>
          </cell>
          <cell r="F69">
            <v>2452</v>
          </cell>
        </row>
        <row r="70">
          <cell r="A70" t="str">
            <v>0600730</v>
          </cell>
          <cell r="B70">
            <v>60</v>
          </cell>
          <cell r="C70" t="str">
            <v>Montgomery County Public Schools</v>
          </cell>
          <cell r="D70">
            <v>730</v>
          </cell>
          <cell r="E70" t="str">
            <v>MARGARET BEEKS ELEM</v>
          </cell>
          <cell r="F70">
            <v>5031</v>
          </cell>
        </row>
        <row r="71">
          <cell r="A71" t="str">
            <v>0600740</v>
          </cell>
          <cell r="B71">
            <v>60</v>
          </cell>
          <cell r="C71" t="str">
            <v>Montgomery County Public Schools</v>
          </cell>
          <cell r="D71">
            <v>740</v>
          </cell>
          <cell r="E71" t="str">
            <v>CHRISTIANSBURG ELEM</v>
          </cell>
          <cell r="F71">
            <v>4936</v>
          </cell>
        </row>
        <row r="72">
          <cell r="A72" t="str">
            <v>0600750</v>
          </cell>
          <cell r="B72">
            <v>60</v>
          </cell>
          <cell r="C72" t="str">
            <v>Montgomery County Public Schools</v>
          </cell>
          <cell r="D72">
            <v>750</v>
          </cell>
          <cell r="E72" t="str">
            <v>GILBERT LINKOUS ELEM</v>
          </cell>
          <cell r="F72">
            <v>2628</v>
          </cell>
        </row>
        <row r="73">
          <cell r="A73" t="str">
            <v>0600760</v>
          </cell>
          <cell r="B73">
            <v>60</v>
          </cell>
          <cell r="C73" t="str">
            <v>Montgomery County Public Schools</v>
          </cell>
          <cell r="D73">
            <v>760</v>
          </cell>
          <cell r="E73" t="str">
            <v>BLACKSBURG HIGH</v>
          </cell>
          <cell r="F73">
            <v>3003</v>
          </cell>
        </row>
        <row r="74">
          <cell r="A74" t="str">
            <v>0600770</v>
          </cell>
          <cell r="B74">
            <v>60</v>
          </cell>
          <cell r="C74" t="str">
            <v>Montgomery County Public Schools</v>
          </cell>
          <cell r="D74">
            <v>770</v>
          </cell>
          <cell r="E74" t="str">
            <v>CHRISTIANSBURG HIGH</v>
          </cell>
          <cell r="F74">
            <v>2833</v>
          </cell>
        </row>
        <row r="75">
          <cell r="A75" t="str">
            <v>0600780</v>
          </cell>
          <cell r="B75">
            <v>60</v>
          </cell>
          <cell r="C75" t="str">
            <v>Montgomery County Public Schools</v>
          </cell>
          <cell r="D75">
            <v>780</v>
          </cell>
          <cell r="E75" t="str">
            <v>CHRISTIANSBURG PRIMARY</v>
          </cell>
          <cell r="F75">
            <v>8258</v>
          </cell>
        </row>
        <row r="76">
          <cell r="A76" t="str">
            <v>0600901</v>
          </cell>
          <cell r="B76">
            <v>60</v>
          </cell>
          <cell r="C76" t="str">
            <v>Montgomery County Public Schools</v>
          </cell>
          <cell r="D76">
            <v>901</v>
          </cell>
          <cell r="E76" t="str">
            <v>KIPPS ELEM</v>
          </cell>
          <cell r="F76">
            <v>3523</v>
          </cell>
        </row>
        <row r="77">
          <cell r="A77" t="str">
            <v>0600902</v>
          </cell>
          <cell r="B77">
            <v>60</v>
          </cell>
          <cell r="C77" t="str">
            <v>Montgomery County Public Schools</v>
          </cell>
          <cell r="D77">
            <v>902</v>
          </cell>
          <cell r="E77" t="str">
            <v>AUBURN ELEM</v>
          </cell>
          <cell r="F77">
            <v>13196</v>
          </cell>
        </row>
        <row r="78">
          <cell r="A78" t="str">
            <v>0600903</v>
          </cell>
          <cell r="B78">
            <v>60</v>
          </cell>
          <cell r="C78" t="str">
            <v>Montgomery County Public Schools</v>
          </cell>
          <cell r="D78">
            <v>903</v>
          </cell>
          <cell r="E78" t="str">
            <v>AUBURN MIDDLE</v>
          </cell>
          <cell r="F78">
            <v>2380</v>
          </cell>
        </row>
        <row r="79">
          <cell r="A79" t="str">
            <v>0600904</v>
          </cell>
          <cell r="B79">
            <v>60</v>
          </cell>
          <cell r="C79" t="str">
            <v>Montgomery County Public Schools</v>
          </cell>
          <cell r="D79">
            <v>904</v>
          </cell>
          <cell r="E79" t="str">
            <v>EASTERN MONTGOMERY HIGH</v>
          </cell>
          <cell r="F79">
            <v>1307</v>
          </cell>
        </row>
        <row r="80">
          <cell r="A80" t="str">
            <v>0680050</v>
          </cell>
          <cell r="B80">
            <v>68</v>
          </cell>
          <cell r="C80" t="str">
            <v>Orange County Public Schools</v>
          </cell>
          <cell r="D80">
            <v>50</v>
          </cell>
          <cell r="E80" t="str">
            <v>LOCUST GROVE ELEM</v>
          </cell>
          <cell r="F80">
            <v>1825</v>
          </cell>
        </row>
        <row r="81">
          <cell r="A81" t="str">
            <v>0680051</v>
          </cell>
          <cell r="B81">
            <v>68</v>
          </cell>
          <cell r="C81" t="str">
            <v>Orange County Public Schools</v>
          </cell>
          <cell r="D81">
            <v>51</v>
          </cell>
          <cell r="E81" t="str">
            <v>LOCUST GROVE PRIMARY SCHOOL</v>
          </cell>
          <cell r="F81">
            <v>1606</v>
          </cell>
        </row>
        <row r="82">
          <cell r="A82" t="str">
            <v>0680063</v>
          </cell>
          <cell r="B82">
            <v>68</v>
          </cell>
          <cell r="C82" t="str">
            <v>Orange County Public Schools</v>
          </cell>
          <cell r="D82">
            <v>63</v>
          </cell>
          <cell r="E82" t="str">
            <v>TAYLOR ALT. ED. COMPLEX FEEDING SITE</v>
          </cell>
          <cell r="F82">
            <v>819</v>
          </cell>
        </row>
        <row r="83">
          <cell r="A83" t="str">
            <v>0680070</v>
          </cell>
          <cell r="B83">
            <v>68</v>
          </cell>
          <cell r="C83" t="str">
            <v>Orange County Public Schools</v>
          </cell>
          <cell r="D83">
            <v>70</v>
          </cell>
          <cell r="E83" t="str">
            <v>LIGHTFOOT ELEM</v>
          </cell>
          <cell r="F83">
            <v>1617</v>
          </cell>
        </row>
        <row r="84">
          <cell r="A84" t="str">
            <v>0680330</v>
          </cell>
          <cell r="B84">
            <v>68</v>
          </cell>
          <cell r="C84" t="str">
            <v>Orange County Public Schools</v>
          </cell>
          <cell r="D84">
            <v>330</v>
          </cell>
          <cell r="E84" t="str">
            <v>ORANGE CO. HIGH</v>
          </cell>
          <cell r="F84">
            <v>5002</v>
          </cell>
        </row>
        <row r="85">
          <cell r="A85" t="str">
            <v>0680340</v>
          </cell>
          <cell r="B85">
            <v>68</v>
          </cell>
          <cell r="C85" t="str">
            <v>Orange County Public Schools</v>
          </cell>
          <cell r="D85">
            <v>340</v>
          </cell>
          <cell r="E85" t="str">
            <v>PROSPECT HEIGHTS MIDDLE</v>
          </cell>
          <cell r="F85">
            <v>430</v>
          </cell>
        </row>
        <row r="86">
          <cell r="A86" t="str">
            <v>0680350</v>
          </cell>
          <cell r="B86">
            <v>68</v>
          </cell>
          <cell r="C86" t="str">
            <v>Orange County Public Schools</v>
          </cell>
          <cell r="D86">
            <v>350</v>
          </cell>
          <cell r="E86" t="str">
            <v>UNIONVILLE ELEM</v>
          </cell>
          <cell r="F86">
            <v>2810</v>
          </cell>
        </row>
        <row r="87">
          <cell r="A87" t="str">
            <v>0680360</v>
          </cell>
          <cell r="B87">
            <v>68</v>
          </cell>
          <cell r="C87" t="str">
            <v>Orange County Public Schools</v>
          </cell>
          <cell r="D87">
            <v>360</v>
          </cell>
          <cell r="E87" t="str">
            <v>GORDON-BARBOUR ELEM</v>
          </cell>
          <cell r="F87">
            <v>5047</v>
          </cell>
        </row>
        <row r="88">
          <cell r="A88" t="str">
            <v>0680370</v>
          </cell>
          <cell r="B88">
            <v>68</v>
          </cell>
          <cell r="C88" t="str">
            <v>Orange County Public Schools</v>
          </cell>
          <cell r="D88">
            <v>370</v>
          </cell>
          <cell r="E88" t="str">
            <v>ORANGE ELEM</v>
          </cell>
          <cell r="F88">
            <v>2740</v>
          </cell>
        </row>
        <row r="89">
          <cell r="A89" t="str">
            <v>0680471</v>
          </cell>
          <cell r="B89">
            <v>68</v>
          </cell>
          <cell r="C89" t="str">
            <v>Orange County Public Schools</v>
          </cell>
          <cell r="D89">
            <v>471</v>
          </cell>
          <cell r="E89" t="str">
            <v>LOCUST GROVE MIDDLE</v>
          </cell>
          <cell r="F89">
            <v>6617</v>
          </cell>
        </row>
        <row r="90">
          <cell r="A90" t="str">
            <v>1320020</v>
          </cell>
          <cell r="B90">
            <v>132</v>
          </cell>
          <cell r="C90" t="str">
            <v>Winchester City Public Schools</v>
          </cell>
          <cell r="D90">
            <v>20</v>
          </cell>
          <cell r="E90" t="str">
            <v>VIRGINIA AVE. CHARLOTTE DEHART ELEM</v>
          </cell>
          <cell r="F90">
            <v>4894</v>
          </cell>
        </row>
        <row r="91">
          <cell r="A91" t="str">
            <v>1320040</v>
          </cell>
          <cell r="B91">
            <v>132</v>
          </cell>
          <cell r="C91" t="str">
            <v>Winchester City Public Schools</v>
          </cell>
          <cell r="D91">
            <v>40</v>
          </cell>
          <cell r="E91" t="str">
            <v>JOHN HANDLEY HIGH</v>
          </cell>
          <cell r="F91">
            <v>1513</v>
          </cell>
        </row>
        <row r="92">
          <cell r="A92" t="str">
            <v>1320050</v>
          </cell>
          <cell r="B92">
            <v>132</v>
          </cell>
          <cell r="C92" t="str">
            <v>Winchester City Public Schools</v>
          </cell>
          <cell r="D92">
            <v>50</v>
          </cell>
          <cell r="E92" t="str">
            <v>GARLAND R. QUARLES ELEM</v>
          </cell>
          <cell r="F92">
            <v>3344</v>
          </cell>
        </row>
        <row r="93">
          <cell r="A93" t="str">
            <v>1320070</v>
          </cell>
          <cell r="B93">
            <v>132</v>
          </cell>
          <cell r="C93" t="str">
            <v>Winchester City Public Schools</v>
          </cell>
          <cell r="D93">
            <v>70</v>
          </cell>
          <cell r="E93" t="str">
            <v>DANIEL MORGAN MIDDLE</v>
          </cell>
          <cell r="F93">
            <v>6778</v>
          </cell>
        </row>
        <row r="94">
          <cell r="A94" t="str">
            <v>1320075</v>
          </cell>
          <cell r="B94">
            <v>132</v>
          </cell>
          <cell r="C94" t="str">
            <v>Winchester City Public Schools</v>
          </cell>
          <cell r="D94">
            <v>75</v>
          </cell>
          <cell r="E94" t="str">
            <v>DANIEL MORGAN INTERMEDIATE SCHOOL</v>
          </cell>
          <cell r="F94">
            <v>1740</v>
          </cell>
        </row>
        <row r="95">
          <cell r="A95" t="str">
            <v>1320080</v>
          </cell>
          <cell r="B95">
            <v>132</v>
          </cell>
          <cell r="C95" t="str">
            <v>Winchester City Public Schools</v>
          </cell>
          <cell r="D95">
            <v>80</v>
          </cell>
          <cell r="E95" t="str">
            <v>FREDERICK DOUGLASS ELEM</v>
          </cell>
          <cell r="F95">
            <v>3482</v>
          </cell>
        </row>
        <row r="96">
          <cell r="A96" t="str">
            <v>1320090</v>
          </cell>
          <cell r="B96">
            <v>132</v>
          </cell>
          <cell r="C96" t="str">
            <v>Winchester City Public Schools</v>
          </cell>
          <cell r="D96">
            <v>90</v>
          </cell>
          <cell r="E96" t="str">
            <v>JOHN KERR ELEM</v>
          </cell>
          <cell r="F96">
            <v>5529</v>
          </cell>
        </row>
        <row r="97">
          <cell r="A97" t="str">
            <v>13210000</v>
          </cell>
          <cell r="B97">
            <v>132</v>
          </cell>
          <cell r="C97" t="str">
            <v>Winchester City Public Schools</v>
          </cell>
          <cell r="D97">
            <v>10000</v>
          </cell>
          <cell r="E97" t="str">
            <v>DANIEL MORGAN INTERMEDIATE SCHOOL</v>
          </cell>
          <cell r="F97">
            <v>1258</v>
          </cell>
        </row>
        <row r="98">
          <cell r="A98" t="str">
            <v>57985798</v>
          </cell>
          <cell r="B98">
            <v>5798</v>
          </cell>
          <cell r="C98" t="str">
            <v>Fairlawn Christian Academy</v>
          </cell>
          <cell r="D98">
            <v>5798</v>
          </cell>
          <cell r="E98" t="str">
            <v>LITTLE LAMBS CHRISTIAN ACADEMY</v>
          </cell>
          <cell r="F98">
            <v>1821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Final"/>
      <sheetName val="2020"/>
      <sheetName val="2020 Linked"/>
      <sheetName val="2019"/>
      <sheetName val="2019-2020 Free-Red Elig-Schools"/>
      <sheetName val="Raw Data F&amp;R Elig-Schools"/>
      <sheetName val="Summary of Claims Pivot"/>
      <sheetName val="Summary of Claims by Site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920 FREDERICK AVENUE</v>
          </cell>
          <cell r="B2" t="str">
            <v>5789</v>
          </cell>
          <cell r="C2" t="str">
            <v>Grafton/GIHN SNP</v>
          </cell>
          <cell r="D2" t="str">
            <v>0012</v>
          </cell>
          <cell r="E2" t="str">
            <v>Combined</v>
          </cell>
          <cell r="F2" t="str">
            <v>K</v>
          </cell>
          <cell r="G2" t="str">
            <v>12</v>
          </cell>
          <cell r="H2">
            <v>7</v>
          </cell>
          <cell r="I2">
            <v>7</v>
          </cell>
          <cell r="J2">
            <v>1</v>
          </cell>
          <cell r="K2">
            <v>0</v>
          </cell>
          <cell r="L2">
            <v>0</v>
          </cell>
          <cell r="M2">
            <v>7</v>
          </cell>
          <cell r="N2">
            <v>1</v>
          </cell>
        </row>
        <row r="3">
          <cell r="A3" t="str">
            <v>930 FREDERICK AVENUE</v>
          </cell>
          <cell r="B3" t="str">
            <v>5789</v>
          </cell>
          <cell r="C3" t="str">
            <v>Grafton/GIHN SNP</v>
          </cell>
          <cell r="D3" t="str">
            <v>0013</v>
          </cell>
          <cell r="E3" t="str">
            <v>Combined</v>
          </cell>
          <cell r="F3" t="str">
            <v>K</v>
          </cell>
          <cell r="G3" t="str">
            <v>12</v>
          </cell>
          <cell r="H3">
            <v>7</v>
          </cell>
          <cell r="I3">
            <v>7</v>
          </cell>
          <cell r="J3">
            <v>1</v>
          </cell>
          <cell r="K3">
            <v>0</v>
          </cell>
          <cell r="L3">
            <v>0</v>
          </cell>
          <cell r="M3">
            <v>7</v>
          </cell>
          <cell r="N3">
            <v>1</v>
          </cell>
        </row>
        <row r="4">
          <cell r="A4" t="str">
            <v>940 FREDERICK AVENUE</v>
          </cell>
          <cell r="B4" t="str">
            <v>5789</v>
          </cell>
          <cell r="C4" t="str">
            <v>Grafton/GIHN SNP</v>
          </cell>
          <cell r="D4" t="str">
            <v>0014</v>
          </cell>
          <cell r="E4" t="str">
            <v>Combined</v>
          </cell>
          <cell r="F4" t="str">
            <v>K</v>
          </cell>
          <cell r="G4" t="str">
            <v>12</v>
          </cell>
          <cell r="H4">
            <v>4</v>
          </cell>
          <cell r="I4">
            <v>4</v>
          </cell>
          <cell r="J4">
            <v>1</v>
          </cell>
          <cell r="K4">
            <v>0</v>
          </cell>
          <cell r="L4">
            <v>0</v>
          </cell>
          <cell r="M4">
            <v>4</v>
          </cell>
          <cell r="N4">
            <v>1</v>
          </cell>
        </row>
        <row r="5">
          <cell r="A5" t="str">
            <v>950 FREDERICK AVENUE</v>
          </cell>
          <cell r="B5" t="str">
            <v>5789</v>
          </cell>
          <cell r="C5" t="str">
            <v>Grafton/GIHN SNP</v>
          </cell>
          <cell r="D5" t="str">
            <v>0015</v>
          </cell>
          <cell r="E5" t="str">
            <v>Combined</v>
          </cell>
          <cell r="F5" t="str">
            <v>K</v>
          </cell>
          <cell r="G5" t="str">
            <v>12</v>
          </cell>
          <cell r="H5">
            <v>7</v>
          </cell>
          <cell r="I5">
            <v>7</v>
          </cell>
          <cell r="J5">
            <v>1</v>
          </cell>
          <cell r="K5">
            <v>0</v>
          </cell>
          <cell r="L5">
            <v>0</v>
          </cell>
          <cell r="M5">
            <v>7</v>
          </cell>
          <cell r="N5">
            <v>1</v>
          </cell>
        </row>
        <row r="6">
          <cell r="A6" t="str">
            <v>A G RICHARDSON ELEM</v>
          </cell>
          <cell r="B6" t="str">
            <v>024</v>
          </cell>
          <cell r="C6" t="e">
            <v>#N/A</v>
          </cell>
          <cell r="D6" t="str">
            <v>0240</v>
          </cell>
          <cell r="E6" t="str">
            <v>Elementary</v>
          </cell>
          <cell r="F6" t="str">
            <v>Pre-K</v>
          </cell>
          <cell r="G6" t="str">
            <v>5</v>
          </cell>
          <cell r="H6">
            <v>588</v>
          </cell>
          <cell r="I6">
            <v>197</v>
          </cell>
          <cell r="J6">
            <v>0.33500000000000002</v>
          </cell>
          <cell r="K6">
            <v>41</v>
          </cell>
          <cell r="L6">
            <v>6.9699999999999998E-2</v>
          </cell>
          <cell r="M6">
            <v>238</v>
          </cell>
          <cell r="N6">
            <v>0.40479999999999999</v>
          </cell>
        </row>
        <row r="7">
          <cell r="A7" t="str">
            <v>A M DAVIS ELEM</v>
          </cell>
          <cell r="B7" t="str">
            <v>021</v>
          </cell>
          <cell r="C7" t="e">
            <v>#N/A</v>
          </cell>
          <cell r="D7" t="str">
            <v>0620</v>
          </cell>
          <cell r="E7" t="str">
            <v>Elementary</v>
          </cell>
          <cell r="F7" t="str">
            <v>H</v>
          </cell>
          <cell r="G7" t="str">
            <v>5</v>
          </cell>
          <cell r="H7">
            <v>745</v>
          </cell>
          <cell r="I7">
            <v>400</v>
          </cell>
          <cell r="J7">
            <v>0.53690000000000004</v>
          </cell>
          <cell r="K7">
            <v>54</v>
          </cell>
          <cell r="L7">
            <v>7.2499999999999995E-2</v>
          </cell>
          <cell r="M7">
            <v>454</v>
          </cell>
          <cell r="N7">
            <v>0.60940000000000005</v>
          </cell>
        </row>
        <row r="8">
          <cell r="A8" t="str">
            <v>A. HENDERSON ELEM</v>
          </cell>
          <cell r="B8" t="str">
            <v>075</v>
          </cell>
          <cell r="C8" t="e">
            <v>#N/A</v>
          </cell>
          <cell r="D8" t="str">
            <v>0330</v>
          </cell>
          <cell r="E8" t="str">
            <v>Elementary</v>
          </cell>
          <cell r="F8" t="str">
            <v>K</v>
          </cell>
          <cell r="G8" t="str">
            <v>5</v>
          </cell>
          <cell r="H8">
            <v>802</v>
          </cell>
          <cell r="I8">
            <v>151</v>
          </cell>
          <cell r="J8">
            <v>0.1883</v>
          </cell>
          <cell r="K8">
            <v>56</v>
          </cell>
          <cell r="L8">
            <v>6.9800000000000001E-2</v>
          </cell>
          <cell r="M8">
            <v>207</v>
          </cell>
          <cell r="N8">
            <v>0.2581</v>
          </cell>
        </row>
        <row r="9">
          <cell r="A9" t="str">
            <v>A. R. WARE ELEM (CEP NOTE 2)</v>
          </cell>
          <cell r="B9" t="str">
            <v>126</v>
          </cell>
          <cell r="C9" t="e">
            <v>#N/A</v>
          </cell>
          <cell r="D9" t="str">
            <v>0040</v>
          </cell>
          <cell r="E9" t="str">
            <v>Elementary</v>
          </cell>
          <cell r="F9" t="str">
            <v>K</v>
          </cell>
          <cell r="G9" t="str">
            <v>5</v>
          </cell>
          <cell r="H9">
            <v>427</v>
          </cell>
          <cell r="I9">
            <v>318</v>
          </cell>
          <cell r="J9">
            <v>0.74470000000000003</v>
          </cell>
          <cell r="K9">
            <v>0</v>
          </cell>
          <cell r="L9">
            <v>0</v>
          </cell>
          <cell r="M9">
            <v>318</v>
          </cell>
          <cell r="N9">
            <v>0.74470000000000003</v>
          </cell>
        </row>
        <row r="10">
          <cell r="A10" t="str">
            <v>A.S. RHODES ELEM</v>
          </cell>
          <cell r="B10" t="str">
            <v>093</v>
          </cell>
          <cell r="C10" t="e">
            <v>#N/A</v>
          </cell>
          <cell r="D10" t="str">
            <v>0090</v>
          </cell>
          <cell r="E10" t="str">
            <v>Elementary</v>
          </cell>
          <cell r="F10" t="str">
            <v>K</v>
          </cell>
          <cell r="G10" t="str">
            <v>5</v>
          </cell>
          <cell r="H10">
            <v>255</v>
          </cell>
          <cell r="I10">
            <v>69</v>
          </cell>
          <cell r="J10">
            <v>0.27060000000000001</v>
          </cell>
          <cell r="K10">
            <v>26</v>
          </cell>
          <cell r="L10">
            <v>0.10199999999999999</v>
          </cell>
          <cell r="M10">
            <v>95</v>
          </cell>
          <cell r="N10">
            <v>0.3725</v>
          </cell>
        </row>
        <row r="11">
          <cell r="A11" t="str">
            <v>A.W.E. BASSETTE EL (CEP NOTE 2)</v>
          </cell>
          <cell r="B11" t="str">
            <v>112</v>
          </cell>
          <cell r="C11" t="e">
            <v>#N/A</v>
          </cell>
          <cell r="D11" t="str">
            <v>0500</v>
          </cell>
          <cell r="E11" t="str">
            <v>Elementary</v>
          </cell>
          <cell r="F11" t="str">
            <v>K</v>
          </cell>
          <cell r="G11" t="str">
            <v>5</v>
          </cell>
          <cell r="H11">
            <v>437</v>
          </cell>
          <cell r="I11">
            <v>398</v>
          </cell>
          <cell r="J11">
            <v>0.91080000000000005</v>
          </cell>
          <cell r="K11">
            <v>0</v>
          </cell>
          <cell r="L11">
            <v>0</v>
          </cell>
          <cell r="M11">
            <v>398</v>
          </cell>
          <cell r="N11">
            <v>0.91080000000000005</v>
          </cell>
        </row>
        <row r="12">
          <cell r="A12" t="str">
            <v>ABBS VALLEY-BOISSEVAIN (CEP NOTE 2)</v>
          </cell>
          <cell r="B12" t="str">
            <v>092</v>
          </cell>
          <cell r="C12" t="e">
            <v>#N/A</v>
          </cell>
          <cell r="D12" t="str">
            <v>1020</v>
          </cell>
          <cell r="E12" t="str">
            <v>Elementary</v>
          </cell>
          <cell r="F12" t="str">
            <v>U</v>
          </cell>
          <cell r="G12" t="str">
            <v>5</v>
          </cell>
          <cell r="H12">
            <v>166</v>
          </cell>
          <cell r="I12">
            <v>157</v>
          </cell>
          <cell r="J12">
            <v>0.94579999999999997</v>
          </cell>
          <cell r="K12">
            <v>0</v>
          </cell>
          <cell r="L12">
            <v>0</v>
          </cell>
          <cell r="M12">
            <v>157</v>
          </cell>
          <cell r="N12">
            <v>0.94579999999999997</v>
          </cell>
        </row>
        <row r="13">
          <cell r="A13" t="str">
            <v>ABERDEEN ELEM (CEP NOTE 2)</v>
          </cell>
          <cell r="B13" t="str">
            <v>112</v>
          </cell>
          <cell r="C13" t="e">
            <v>#N/A</v>
          </cell>
          <cell r="D13" t="str">
            <v>0160</v>
          </cell>
          <cell r="E13" t="str">
            <v>Elementary</v>
          </cell>
          <cell r="F13" t="str">
            <v>Pre-K</v>
          </cell>
          <cell r="G13" t="str">
            <v>5</v>
          </cell>
          <cell r="H13">
            <v>450</v>
          </cell>
          <cell r="I13">
            <v>410</v>
          </cell>
          <cell r="J13">
            <v>0.91110000000000002</v>
          </cell>
          <cell r="K13">
            <v>0</v>
          </cell>
          <cell r="L13">
            <v>0</v>
          </cell>
          <cell r="M13">
            <v>410</v>
          </cell>
          <cell r="N13">
            <v>0.91110000000000002</v>
          </cell>
        </row>
        <row r="14">
          <cell r="A14" t="str">
            <v>ABINGDON ELEM</v>
          </cell>
          <cell r="B14" t="str">
            <v>007</v>
          </cell>
          <cell r="C14" t="str">
            <v>Arlington County Public Schools</v>
          </cell>
          <cell r="D14" t="str">
            <v>0350</v>
          </cell>
          <cell r="E14" t="str">
            <v>Elementary</v>
          </cell>
          <cell r="F14" t="str">
            <v>Pre-K</v>
          </cell>
          <cell r="G14" t="str">
            <v>5</v>
          </cell>
          <cell r="H14">
            <v>755</v>
          </cell>
          <cell r="I14">
            <v>270</v>
          </cell>
          <cell r="J14">
            <v>0.35759999999999997</v>
          </cell>
          <cell r="K14">
            <v>66</v>
          </cell>
          <cell r="L14">
            <v>8.7400000000000005E-2</v>
          </cell>
          <cell r="M14">
            <v>336</v>
          </cell>
          <cell r="N14">
            <v>0.44500000000000001</v>
          </cell>
        </row>
        <row r="15">
          <cell r="A15" t="str">
            <v>ABINGDON ELEM</v>
          </cell>
          <cell r="B15" t="str">
            <v>036</v>
          </cell>
          <cell r="C15" t="e">
            <v>#N/A</v>
          </cell>
          <cell r="D15" t="str">
            <v>0250</v>
          </cell>
          <cell r="E15" t="str">
            <v>Elementary</v>
          </cell>
          <cell r="F15" t="str">
            <v>Pre-K</v>
          </cell>
          <cell r="G15" t="str">
            <v>5</v>
          </cell>
          <cell r="H15">
            <v>601</v>
          </cell>
          <cell r="I15">
            <v>223</v>
          </cell>
          <cell r="J15">
            <v>0.371</v>
          </cell>
          <cell r="K15">
            <v>54</v>
          </cell>
          <cell r="L15">
            <v>8.9899999999999994E-2</v>
          </cell>
          <cell r="M15">
            <v>277</v>
          </cell>
          <cell r="N15">
            <v>0.46089999999999998</v>
          </cell>
        </row>
        <row r="16">
          <cell r="A16" t="str">
            <v>ABINGDON ELEM1</v>
          </cell>
          <cell r="B16" t="str">
            <v>094</v>
          </cell>
          <cell r="C16" t="e">
            <v>#N/A</v>
          </cell>
          <cell r="D16" t="str">
            <v>1080</v>
          </cell>
          <cell r="E16" t="str">
            <v>Elementary</v>
          </cell>
          <cell r="F16" t="str">
            <v>Pre-K</v>
          </cell>
          <cell r="G16" t="str">
            <v>5</v>
          </cell>
          <cell r="H16">
            <v>441</v>
          </cell>
          <cell r="I16">
            <v>167</v>
          </cell>
          <cell r="J16">
            <v>0.37869999999999998</v>
          </cell>
          <cell r="K16">
            <v>20</v>
          </cell>
          <cell r="L16">
            <v>4.5400000000000003E-2</v>
          </cell>
          <cell r="M16">
            <v>187</v>
          </cell>
          <cell r="N16">
            <v>0.42399999999999999</v>
          </cell>
        </row>
        <row r="17">
          <cell r="A17" t="str">
            <v>ABINGDON HIGH</v>
          </cell>
          <cell r="B17" t="str">
            <v>094</v>
          </cell>
          <cell r="C17" t="e">
            <v>#N/A</v>
          </cell>
          <cell r="D17" t="str">
            <v>1030</v>
          </cell>
          <cell r="E17" t="str">
            <v>High</v>
          </cell>
          <cell r="F17" t="str">
            <v>9</v>
          </cell>
          <cell r="G17" t="str">
            <v>12</v>
          </cell>
          <cell r="H17">
            <v>888</v>
          </cell>
          <cell r="I17">
            <v>301</v>
          </cell>
          <cell r="J17">
            <v>0.33900000000000002</v>
          </cell>
          <cell r="K17">
            <v>38</v>
          </cell>
          <cell r="L17">
            <v>4.2799999999999998E-2</v>
          </cell>
          <cell r="M17">
            <v>339</v>
          </cell>
          <cell r="N17">
            <v>0.38179999999999997</v>
          </cell>
        </row>
        <row r="18">
          <cell r="A18" t="str">
            <v>ACAD INTL STUDIES ROSEMONT</v>
          </cell>
          <cell r="B18" t="str">
            <v>118</v>
          </cell>
          <cell r="C18" t="e">
            <v>#N/A</v>
          </cell>
          <cell r="D18" t="str">
            <v>2127</v>
          </cell>
          <cell r="E18" t="str">
            <v>Cell Left Blank</v>
          </cell>
          <cell r="F18" t="str">
            <v>6</v>
          </cell>
          <cell r="G18" t="str">
            <v>8</v>
          </cell>
          <cell r="H18">
            <v>413</v>
          </cell>
          <cell r="I18">
            <v>161</v>
          </cell>
          <cell r="J18">
            <v>0.38979999999999998</v>
          </cell>
          <cell r="K18">
            <v>29</v>
          </cell>
          <cell r="L18">
            <v>7.0199999999999999E-2</v>
          </cell>
          <cell r="M18">
            <v>190</v>
          </cell>
          <cell r="N18">
            <v>0.46</v>
          </cell>
        </row>
        <row r="19">
          <cell r="A19" t="str">
            <v>ACAD VA RANDOLPH (CEP NOTE 2)</v>
          </cell>
          <cell r="B19" t="str">
            <v>043</v>
          </cell>
          <cell r="C19" t="e">
            <v>#N/A</v>
          </cell>
          <cell r="D19" t="str">
            <v>0040</v>
          </cell>
          <cell r="E19" t="str">
            <v>Cell Left Blank</v>
          </cell>
          <cell r="F19" t="str">
            <v>9</v>
          </cell>
          <cell r="G19" t="str">
            <v>12</v>
          </cell>
          <cell r="H19">
            <v>249</v>
          </cell>
          <cell r="I19">
            <v>205</v>
          </cell>
          <cell r="J19">
            <v>0.82330000000000003</v>
          </cell>
          <cell r="K19">
            <v>0</v>
          </cell>
          <cell r="L19">
            <v>0</v>
          </cell>
          <cell r="M19">
            <v>205</v>
          </cell>
          <cell r="N19">
            <v>0.82330000000000003</v>
          </cell>
        </row>
        <row r="20">
          <cell r="A20" t="str">
            <v>ACADEMIES OF LOUDOUN</v>
          </cell>
          <cell r="B20" t="str">
            <v>053</v>
          </cell>
          <cell r="C20" t="e">
            <v>#N/A</v>
          </cell>
          <cell r="D20" t="str">
            <v>1090</v>
          </cell>
          <cell r="E20" t="str">
            <v>Cell Left Blank</v>
          </cell>
          <cell r="F20" t="str">
            <v>9</v>
          </cell>
          <cell r="G20" t="str">
            <v>12</v>
          </cell>
          <cell r="H20">
            <v>993</v>
          </cell>
          <cell r="I20">
            <v>64</v>
          </cell>
          <cell r="J20">
            <v>6.4500000000000002E-2</v>
          </cell>
          <cell r="K20">
            <v>26</v>
          </cell>
          <cell r="L20">
            <v>2.6200000000000001E-2</v>
          </cell>
          <cell r="M20">
            <v>90</v>
          </cell>
          <cell r="N20">
            <v>9.06E-2</v>
          </cell>
        </row>
        <row r="21">
          <cell r="A21" t="str">
            <v>ACADEMY DISCOVERY LAKEWOOD</v>
          </cell>
          <cell r="B21" t="str">
            <v>118</v>
          </cell>
          <cell r="C21" t="e">
            <v>#N/A</v>
          </cell>
          <cell r="D21" t="str">
            <v>0185</v>
          </cell>
          <cell r="E21" t="str">
            <v>Combined</v>
          </cell>
          <cell r="F21" t="str">
            <v>3</v>
          </cell>
          <cell r="G21" t="str">
            <v>8</v>
          </cell>
          <cell r="H21">
            <v>735</v>
          </cell>
          <cell r="I21">
            <v>171</v>
          </cell>
          <cell r="J21">
            <v>0.23269999999999999</v>
          </cell>
          <cell r="K21">
            <v>69</v>
          </cell>
          <cell r="L21">
            <v>9.3899999999999997E-2</v>
          </cell>
          <cell r="M21">
            <v>240</v>
          </cell>
          <cell r="N21">
            <v>0.32650000000000001</v>
          </cell>
        </row>
        <row r="22">
          <cell r="A22" t="str">
            <v>ACCAWMACKE ELEM (CEP NOTE 2)</v>
          </cell>
          <cell r="B22" t="str">
            <v>001</v>
          </cell>
          <cell r="C22" t="str">
            <v>Accomack County Public Schools</v>
          </cell>
          <cell r="D22" t="str">
            <v>0701</v>
          </cell>
          <cell r="E22" t="str">
            <v>Elementary</v>
          </cell>
          <cell r="F22" t="str">
            <v>Pre-K</v>
          </cell>
          <cell r="G22" t="str">
            <v>5</v>
          </cell>
          <cell r="H22">
            <v>461</v>
          </cell>
          <cell r="I22">
            <v>420</v>
          </cell>
          <cell r="J22">
            <v>0.91110000000000002</v>
          </cell>
          <cell r="K22">
            <v>0</v>
          </cell>
          <cell r="L22">
            <v>0</v>
          </cell>
          <cell r="M22">
            <v>420</v>
          </cell>
          <cell r="N22">
            <v>0.91110000000000002</v>
          </cell>
        </row>
        <row r="23">
          <cell r="A23" t="str">
            <v>ACHIEV. DREAM MS/HS (CEP NOTE 2)</v>
          </cell>
          <cell r="B23" t="str">
            <v>117</v>
          </cell>
          <cell r="C23" t="e">
            <v>#N/A</v>
          </cell>
          <cell r="D23" t="str">
            <v>1405</v>
          </cell>
          <cell r="E23" t="str">
            <v>Combined</v>
          </cell>
          <cell r="F23" t="str">
            <v>6</v>
          </cell>
          <cell r="G23" t="str">
            <v>12</v>
          </cell>
          <cell r="H23">
            <v>470</v>
          </cell>
          <cell r="I23">
            <v>359</v>
          </cell>
          <cell r="J23">
            <v>0.76380000000000003</v>
          </cell>
          <cell r="K23">
            <v>0</v>
          </cell>
          <cell r="L23">
            <v>0</v>
          </cell>
          <cell r="M23">
            <v>359</v>
          </cell>
          <cell r="N23">
            <v>0.76380000000000003</v>
          </cell>
        </row>
        <row r="24">
          <cell r="A24" t="str">
            <v>ACHIEVABLE DREAM ACAD (CEP NOTE 2)</v>
          </cell>
          <cell r="B24" t="str">
            <v>117</v>
          </cell>
          <cell r="C24" t="e">
            <v>#N/A</v>
          </cell>
          <cell r="D24" t="str">
            <v>1404</v>
          </cell>
          <cell r="E24" t="str">
            <v>Elementary</v>
          </cell>
          <cell r="F24" t="str">
            <v>K</v>
          </cell>
          <cell r="G24" t="str">
            <v>5</v>
          </cell>
          <cell r="H24">
            <v>656</v>
          </cell>
          <cell r="I24">
            <v>502</v>
          </cell>
          <cell r="J24">
            <v>0.76519999999999999</v>
          </cell>
          <cell r="K24">
            <v>0</v>
          </cell>
          <cell r="L24">
            <v>0</v>
          </cell>
          <cell r="M24">
            <v>502</v>
          </cell>
          <cell r="N24">
            <v>0.76519999999999999</v>
          </cell>
        </row>
        <row r="25">
          <cell r="A25" t="str">
            <v>ACHILLES ELEM</v>
          </cell>
          <cell r="B25" t="str">
            <v>036</v>
          </cell>
          <cell r="C25" t="e">
            <v>#N/A</v>
          </cell>
          <cell r="D25" t="str">
            <v>0240</v>
          </cell>
          <cell r="E25" t="str">
            <v>Elementary</v>
          </cell>
          <cell r="F25" t="str">
            <v>Pre-K</v>
          </cell>
          <cell r="G25" t="str">
            <v>5</v>
          </cell>
          <cell r="H25">
            <v>399</v>
          </cell>
          <cell r="I25">
            <v>160</v>
          </cell>
          <cell r="J25">
            <v>0.40100000000000002</v>
          </cell>
          <cell r="K25">
            <v>24</v>
          </cell>
          <cell r="L25">
            <v>6.0199999999999997E-2</v>
          </cell>
          <cell r="M25">
            <v>184</v>
          </cell>
          <cell r="N25">
            <v>0.4612</v>
          </cell>
        </row>
        <row r="26">
          <cell r="A26" t="str">
            <v>ACQUINTON ELEM</v>
          </cell>
          <cell r="B26" t="str">
            <v>050</v>
          </cell>
          <cell r="C26" t="e">
            <v>#N/A</v>
          </cell>
          <cell r="D26" t="str">
            <v>0180</v>
          </cell>
          <cell r="E26" t="str">
            <v>Elementary</v>
          </cell>
          <cell r="F26" t="str">
            <v>3</v>
          </cell>
          <cell r="G26" t="str">
            <v>5</v>
          </cell>
          <cell r="H26">
            <v>460</v>
          </cell>
          <cell r="I26">
            <v>116</v>
          </cell>
          <cell r="J26">
            <v>0.25219999999999998</v>
          </cell>
          <cell r="K26">
            <v>16</v>
          </cell>
          <cell r="L26">
            <v>3.4799999999999998E-2</v>
          </cell>
          <cell r="M26">
            <v>132</v>
          </cell>
          <cell r="N26">
            <v>0.28699999999999998</v>
          </cell>
        </row>
        <row r="27">
          <cell r="A27" t="str">
            <v>ADAMS ELEM (CEP NOTE 2)</v>
          </cell>
          <cell r="B27" t="str">
            <v>043</v>
          </cell>
          <cell r="C27" t="e">
            <v>#N/A</v>
          </cell>
          <cell r="D27" t="str">
            <v>0660</v>
          </cell>
          <cell r="E27" t="str">
            <v>Elementary</v>
          </cell>
          <cell r="F27" t="str">
            <v>H</v>
          </cell>
          <cell r="G27" t="str">
            <v>5</v>
          </cell>
          <cell r="H27">
            <v>475</v>
          </cell>
          <cell r="I27">
            <v>391</v>
          </cell>
          <cell r="J27">
            <v>0.82320000000000004</v>
          </cell>
          <cell r="K27">
            <v>0</v>
          </cell>
          <cell r="L27">
            <v>0</v>
          </cell>
          <cell r="M27">
            <v>391</v>
          </cell>
          <cell r="N27">
            <v>0.82320000000000004</v>
          </cell>
        </row>
        <row r="28">
          <cell r="A28" t="str">
            <v>ADMIRAL RICHARD E. BYRD MID</v>
          </cell>
          <cell r="B28" t="str">
            <v>034</v>
          </cell>
          <cell r="C28" t="e">
            <v>#N/A</v>
          </cell>
          <cell r="D28" t="str">
            <v>0586</v>
          </cell>
          <cell r="E28" t="str">
            <v>Middle</v>
          </cell>
          <cell r="F28" t="str">
            <v>6</v>
          </cell>
          <cell r="G28" t="str">
            <v>8</v>
          </cell>
          <cell r="H28">
            <v>1029</v>
          </cell>
          <cell r="I28">
            <v>246</v>
          </cell>
          <cell r="J28">
            <v>0.23910000000000001</v>
          </cell>
          <cell r="K28">
            <v>57</v>
          </cell>
          <cell r="L28">
            <v>5.5399999999999998E-2</v>
          </cell>
          <cell r="M28">
            <v>303</v>
          </cell>
          <cell r="N28">
            <v>0.29449999999999998</v>
          </cell>
        </row>
        <row r="29">
          <cell r="A29" t="str">
            <v>AGNOR-HURT ELEM</v>
          </cell>
          <cell r="B29" t="str">
            <v>002</v>
          </cell>
          <cell r="C29" t="str">
            <v>Albemarle County Public Schools</v>
          </cell>
          <cell r="D29" t="str">
            <v>0160</v>
          </cell>
          <cell r="E29" t="str">
            <v>Elementary</v>
          </cell>
          <cell r="F29" t="str">
            <v>Pre-K</v>
          </cell>
          <cell r="G29" t="str">
            <v>5</v>
          </cell>
          <cell r="H29">
            <v>472</v>
          </cell>
          <cell r="I29">
            <v>217</v>
          </cell>
          <cell r="J29">
            <v>0.4597</v>
          </cell>
          <cell r="K29">
            <v>34</v>
          </cell>
          <cell r="L29">
            <v>7.1999999999999995E-2</v>
          </cell>
          <cell r="M29">
            <v>251</v>
          </cell>
          <cell r="N29">
            <v>0.53180000000000005</v>
          </cell>
        </row>
        <row r="30">
          <cell r="A30" t="str">
            <v>AJC EPISCOPAL (CEP NOTE 2)</v>
          </cell>
          <cell r="B30" t="str">
            <v>5803</v>
          </cell>
          <cell r="C30" t="str">
            <v>Anna Julia Cooper Episcopal School</v>
          </cell>
          <cell r="D30" t="str">
            <v>5803</v>
          </cell>
          <cell r="E30" t="str">
            <v>Combined</v>
          </cell>
          <cell r="F30" t="str">
            <v>4</v>
          </cell>
          <cell r="G30" t="str">
            <v>8</v>
          </cell>
          <cell r="H30">
            <v>112</v>
          </cell>
          <cell r="I30">
            <v>112</v>
          </cell>
          <cell r="J30">
            <v>1</v>
          </cell>
          <cell r="K30">
            <v>0</v>
          </cell>
          <cell r="L30">
            <v>0</v>
          </cell>
          <cell r="M30">
            <v>112</v>
          </cell>
          <cell r="N30">
            <v>1</v>
          </cell>
        </row>
        <row r="31">
          <cell r="A31" t="str">
            <v>ALANTON ELEM</v>
          </cell>
          <cell r="B31" t="str">
            <v>128</v>
          </cell>
          <cell r="C31" t="e">
            <v>#N/A</v>
          </cell>
          <cell r="D31" t="str">
            <v>0590</v>
          </cell>
          <cell r="E31" t="str">
            <v>Elementary</v>
          </cell>
          <cell r="F31" t="str">
            <v>K</v>
          </cell>
          <cell r="G31" t="str">
            <v>5</v>
          </cell>
          <cell r="H31">
            <v>645</v>
          </cell>
          <cell r="I31">
            <v>211</v>
          </cell>
          <cell r="J31">
            <v>0.3271</v>
          </cell>
          <cell r="K31">
            <v>40</v>
          </cell>
          <cell r="L31">
            <v>6.2E-2</v>
          </cell>
          <cell r="M31">
            <v>251</v>
          </cell>
          <cell r="N31">
            <v>0.3891</v>
          </cell>
        </row>
        <row r="32">
          <cell r="A32" t="str">
            <v>ALBEMARLE COUNTY COMMUNITY PUBLIC CHARTER</v>
          </cell>
          <cell r="B32" t="str">
            <v>002</v>
          </cell>
          <cell r="C32" t="str">
            <v>Albemarle County Public Schools</v>
          </cell>
          <cell r="D32" t="str">
            <v>1060</v>
          </cell>
          <cell r="E32" t="str">
            <v>Middle</v>
          </cell>
          <cell r="F32" t="str">
            <v>6</v>
          </cell>
          <cell r="G32" t="str">
            <v>8</v>
          </cell>
          <cell r="H32">
            <v>56</v>
          </cell>
          <cell r="I32">
            <v>8</v>
          </cell>
          <cell r="J32">
            <v>0.1429</v>
          </cell>
          <cell r="K32">
            <v>2</v>
          </cell>
          <cell r="L32">
            <v>3.5700000000000003E-2</v>
          </cell>
          <cell r="M32">
            <v>10</v>
          </cell>
          <cell r="N32">
            <v>0.17860000000000001</v>
          </cell>
        </row>
        <row r="33">
          <cell r="A33" t="str">
            <v>ALBEMARLE HIGH</v>
          </cell>
          <cell r="B33" t="str">
            <v>002</v>
          </cell>
          <cell r="C33" t="str">
            <v>Albemarle County Public Schools</v>
          </cell>
          <cell r="D33" t="str">
            <v>0880</v>
          </cell>
          <cell r="E33" t="str">
            <v>High</v>
          </cell>
          <cell r="F33" t="str">
            <v>9</v>
          </cell>
          <cell r="G33" t="str">
            <v>12</v>
          </cell>
          <cell r="H33">
            <v>1919</v>
          </cell>
          <cell r="I33">
            <v>485</v>
          </cell>
          <cell r="J33">
            <v>0.25269999999999998</v>
          </cell>
          <cell r="K33">
            <v>76</v>
          </cell>
          <cell r="L33">
            <v>3.9600000000000003E-2</v>
          </cell>
          <cell r="M33">
            <v>561</v>
          </cell>
          <cell r="N33">
            <v>0.2923</v>
          </cell>
        </row>
        <row r="34">
          <cell r="A34" t="str">
            <v>ALBERT HARRIS EL (CEP NOTE 2)</v>
          </cell>
          <cell r="B34" t="str">
            <v>116</v>
          </cell>
          <cell r="C34" t="e">
            <v>#N/A</v>
          </cell>
          <cell r="D34" t="str">
            <v>0222</v>
          </cell>
          <cell r="E34" t="str">
            <v>Elementary</v>
          </cell>
          <cell r="F34" t="str">
            <v>K</v>
          </cell>
          <cell r="G34" t="str">
            <v>5</v>
          </cell>
          <cell r="H34">
            <v>420</v>
          </cell>
          <cell r="I34">
            <v>420</v>
          </cell>
          <cell r="J34">
            <v>1</v>
          </cell>
          <cell r="K34">
            <v>0</v>
          </cell>
          <cell r="L34">
            <v>0</v>
          </cell>
          <cell r="M34">
            <v>420</v>
          </cell>
          <cell r="N34">
            <v>1</v>
          </cell>
        </row>
        <row r="35">
          <cell r="A35" t="str">
            <v>ALBERT HILL MID (CEP NOTE 2)</v>
          </cell>
          <cell r="B35" t="str">
            <v>123</v>
          </cell>
          <cell r="C35" t="e">
            <v>#N/A</v>
          </cell>
          <cell r="D35" t="str">
            <v>0030</v>
          </cell>
          <cell r="E35" t="str">
            <v>Middle</v>
          </cell>
          <cell r="F35" t="str">
            <v>6</v>
          </cell>
          <cell r="G35" t="str">
            <v>8</v>
          </cell>
          <cell r="H35">
            <v>517</v>
          </cell>
          <cell r="I35">
            <v>517</v>
          </cell>
          <cell r="J35">
            <v>1</v>
          </cell>
          <cell r="K35">
            <v>0</v>
          </cell>
          <cell r="L35">
            <v>0</v>
          </cell>
          <cell r="M35">
            <v>517</v>
          </cell>
          <cell r="N35">
            <v>1</v>
          </cell>
        </row>
        <row r="36">
          <cell r="A36" t="str">
            <v>ALBERTA SMITH ELEM</v>
          </cell>
          <cell r="B36" t="str">
            <v>021</v>
          </cell>
          <cell r="C36" t="e">
            <v>#N/A</v>
          </cell>
          <cell r="D36" t="str">
            <v>0861</v>
          </cell>
          <cell r="E36" t="str">
            <v>Elementary</v>
          </cell>
          <cell r="F36" t="str">
            <v>K</v>
          </cell>
          <cell r="G36" t="str">
            <v>5</v>
          </cell>
          <cell r="H36">
            <v>631</v>
          </cell>
          <cell r="I36">
            <v>119</v>
          </cell>
          <cell r="J36">
            <v>0.18859999999999999</v>
          </cell>
          <cell r="K36">
            <v>22</v>
          </cell>
          <cell r="L36">
            <v>3.49E-2</v>
          </cell>
          <cell r="M36">
            <v>141</v>
          </cell>
          <cell r="N36">
            <v>0.2235</v>
          </cell>
        </row>
        <row r="37">
          <cell r="A37" t="str">
            <v>ALC AT BRYANT</v>
          </cell>
          <cell r="B37" t="str">
            <v>029</v>
          </cell>
          <cell r="C37" t="e">
            <v>#N/A</v>
          </cell>
          <cell r="D37" t="str">
            <v>2212</v>
          </cell>
          <cell r="E37" t="str">
            <v>cell left blank</v>
          </cell>
          <cell r="F37" t="str">
            <v>cell left blank</v>
          </cell>
          <cell r="G37" t="str">
            <v>cell left blank</v>
          </cell>
          <cell r="H37">
            <v>40</v>
          </cell>
          <cell r="I37">
            <v>31</v>
          </cell>
          <cell r="J37">
            <v>0.77500000000000002</v>
          </cell>
          <cell r="K37">
            <v>1</v>
          </cell>
          <cell r="L37">
            <v>2.5000000000000001E-2</v>
          </cell>
          <cell r="M37">
            <v>32</v>
          </cell>
          <cell r="N37">
            <v>0.8</v>
          </cell>
        </row>
        <row r="38">
          <cell r="A38" t="str">
            <v>ALC AT BURKE</v>
          </cell>
          <cell r="B38" t="str">
            <v>029</v>
          </cell>
          <cell r="C38" t="e">
            <v>#N/A</v>
          </cell>
          <cell r="D38" t="str">
            <v>2352</v>
          </cell>
          <cell r="E38" t="str">
            <v>cell left blank</v>
          </cell>
          <cell r="F38" t="str">
            <v>cell left blank</v>
          </cell>
          <cell r="G38" t="str">
            <v>cell left blank</v>
          </cell>
          <cell r="H38">
            <v>5</v>
          </cell>
          <cell r="I38">
            <v>5</v>
          </cell>
          <cell r="J38">
            <v>1</v>
          </cell>
          <cell r="K38">
            <v>0</v>
          </cell>
          <cell r="L38">
            <v>0</v>
          </cell>
          <cell r="M38">
            <v>5</v>
          </cell>
          <cell r="N38">
            <v>1</v>
          </cell>
        </row>
        <row r="39">
          <cell r="A39" t="str">
            <v>ALC AT MOUNTAIN VIEW</v>
          </cell>
          <cell r="B39" t="str">
            <v>029</v>
          </cell>
          <cell r="C39" t="e">
            <v>#N/A</v>
          </cell>
          <cell r="D39" t="str">
            <v>2213</v>
          </cell>
          <cell r="E39" t="str">
            <v>Cell left blank</v>
          </cell>
          <cell r="F39" t="str">
            <v>Cell left blank</v>
          </cell>
          <cell r="G39" t="str">
            <v>Cell left blank</v>
          </cell>
          <cell r="H39">
            <v>15</v>
          </cell>
          <cell r="I39">
            <v>10</v>
          </cell>
          <cell r="J39">
            <v>0.66669999999999996</v>
          </cell>
          <cell r="K39">
            <v>1</v>
          </cell>
          <cell r="L39">
            <v>6.6699999999999995E-2</v>
          </cell>
          <cell r="M39">
            <v>11</v>
          </cell>
          <cell r="N39">
            <v>0.73329999999999995</v>
          </cell>
        </row>
        <row r="40">
          <cell r="A40" t="str">
            <v>ALDIE ELEM</v>
          </cell>
          <cell r="B40" t="str">
            <v>053</v>
          </cell>
          <cell r="C40" t="e">
            <v>#N/A</v>
          </cell>
          <cell r="D40" t="str">
            <v>0510</v>
          </cell>
          <cell r="E40" t="str">
            <v>Elementary</v>
          </cell>
          <cell r="F40" t="str">
            <v>K</v>
          </cell>
          <cell r="G40" t="str">
            <v>5</v>
          </cell>
          <cell r="H40">
            <v>120</v>
          </cell>
          <cell r="I40">
            <v>13</v>
          </cell>
          <cell r="J40">
            <v>0.10829999999999999</v>
          </cell>
          <cell r="K40">
            <v>3</v>
          </cell>
          <cell r="L40">
            <v>2.5000000000000001E-2</v>
          </cell>
          <cell r="M40">
            <v>16</v>
          </cell>
          <cell r="N40">
            <v>0.1333</v>
          </cell>
        </row>
        <row r="41">
          <cell r="A41" t="str">
            <v>ALDRIN ELEM</v>
          </cell>
          <cell r="B41" t="str">
            <v>029</v>
          </cell>
          <cell r="C41" t="e">
            <v>#N/A</v>
          </cell>
          <cell r="D41" t="str">
            <v>2203</v>
          </cell>
          <cell r="E41" t="str">
            <v>Elementary</v>
          </cell>
          <cell r="F41" t="str">
            <v>K</v>
          </cell>
          <cell r="G41" t="str">
            <v>6</v>
          </cell>
          <cell r="H41">
            <v>643</v>
          </cell>
          <cell r="I41">
            <v>68</v>
          </cell>
          <cell r="J41">
            <v>0.10580000000000001</v>
          </cell>
          <cell r="K41">
            <v>31</v>
          </cell>
          <cell r="L41">
            <v>4.82E-2</v>
          </cell>
          <cell r="M41">
            <v>99</v>
          </cell>
          <cell r="N41">
            <v>0.154</v>
          </cell>
        </row>
        <row r="42">
          <cell r="A42" t="str">
            <v>ALEXANDRIA SHELTERCARE</v>
          </cell>
          <cell r="B42" t="str">
            <v>917</v>
          </cell>
          <cell r="C42" t="str">
            <v>Department of Juvenile Justice</v>
          </cell>
          <cell r="D42" t="str">
            <v>0102</v>
          </cell>
          <cell r="E42" t="str">
            <v>Combined</v>
          </cell>
          <cell r="F42" t="str">
            <v>6</v>
          </cell>
          <cell r="G42" t="str">
            <v>12</v>
          </cell>
          <cell r="H42">
            <v>8</v>
          </cell>
          <cell r="I42">
            <v>8</v>
          </cell>
          <cell r="J42">
            <v>1</v>
          </cell>
          <cell r="K42">
            <v>0</v>
          </cell>
          <cell r="L42">
            <v>0</v>
          </cell>
          <cell r="M42">
            <v>8</v>
          </cell>
          <cell r="N42">
            <v>1</v>
          </cell>
        </row>
        <row r="43">
          <cell r="A43" t="str">
            <v>ALFRED S. FORREST ELEM</v>
          </cell>
          <cell r="B43" t="str">
            <v>112</v>
          </cell>
          <cell r="C43" t="e">
            <v>#N/A</v>
          </cell>
          <cell r="D43" t="str">
            <v>0260</v>
          </cell>
          <cell r="E43" t="str">
            <v>Elementary</v>
          </cell>
          <cell r="F43" t="str">
            <v>K</v>
          </cell>
          <cell r="G43" t="str">
            <v>5</v>
          </cell>
          <cell r="H43">
            <v>444</v>
          </cell>
          <cell r="I43">
            <v>242</v>
          </cell>
          <cell r="J43">
            <v>0.54500000000000004</v>
          </cell>
          <cell r="K43">
            <v>28</v>
          </cell>
          <cell r="L43">
            <v>6.3100000000000003E-2</v>
          </cell>
          <cell r="M43">
            <v>270</v>
          </cell>
          <cell r="N43">
            <v>0.60809999999999997</v>
          </cell>
        </row>
        <row r="44">
          <cell r="A44" t="str">
            <v>ALGONKIAN ELEM</v>
          </cell>
          <cell r="B44" t="str">
            <v>053</v>
          </cell>
          <cell r="C44" t="e">
            <v>#N/A</v>
          </cell>
          <cell r="D44" t="str">
            <v>0150</v>
          </cell>
          <cell r="E44" t="str">
            <v>Elementary</v>
          </cell>
          <cell r="F44" t="str">
            <v>K</v>
          </cell>
          <cell r="G44" t="str">
            <v>5</v>
          </cell>
          <cell r="H44">
            <v>473</v>
          </cell>
          <cell r="I44">
            <v>42</v>
          </cell>
          <cell r="J44">
            <v>8.8800000000000004E-2</v>
          </cell>
          <cell r="K44">
            <v>10</v>
          </cell>
          <cell r="L44">
            <v>2.1100000000000001E-2</v>
          </cell>
          <cell r="M44">
            <v>52</v>
          </cell>
          <cell r="N44">
            <v>0.1099</v>
          </cell>
        </row>
        <row r="45">
          <cell r="A45" t="str">
            <v>ALICE WEST FLEET ELEMENTARY</v>
          </cell>
          <cell r="B45" t="str">
            <v>007</v>
          </cell>
          <cell r="C45" t="str">
            <v>Arlington County Public Schools</v>
          </cell>
          <cell r="D45" t="str">
            <v>0160</v>
          </cell>
          <cell r="E45" t="str">
            <v>Elementary</v>
          </cell>
          <cell r="F45" t="str">
            <v>Pre-K</v>
          </cell>
          <cell r="G45" t="str">
            <v>5</v>
          </cell>
          <cell r="H45">
            <v>649</v>
          </cell>
          <cell r="I45">
            <v>153</v>
          </cell>
          <cell r="J45">
            <v>0.23569999999999999</v>
          </cell>
          <cell r="K45">
            <v>41</v>
          </cell>
          <cell r="L45">
            <v>6.3200000000000006E-2</v>
          </cell>
          <cell r="M45">
            <v>194</v>
          </cell>
          <cell r="N45">
            <v>0.2989</v>
          </cell>
        </row>
        <row r="46">
          <cell r="A46" t="str">
            <v>ALLEGHANY HIGH</v>
          </cell>
          <cell r="B46" t="str">
            <v>003</v>
          </cell>
          <cell r="C46" t="str">
            <v>Alleghany County Public Schools</v>
          </cell>
          <cell r="D46" t="str">
            <v>0310</v>
          </cell>
          <cell r="E46" t="str">
            <v>High</v>
          </cell>
          <cell r="F46" t="str">
            <v>9</v>
          </cell>
          <cell r="G46" t="str">
            <v>12</v>
          </cell>
          <cell r="H46">
            <v>618</v>
          </cell>
          <cell r="I46">
            <v>226</v>
          </cell>
          <cell r="J46">
            <v>0.36570000000000003</v>
          </cell>
          <cell r="K46">
            <v>28</v>
          </cell>
          <cell r="L46">
            <v>4.53E-2</v>
          </cell>
          <cell r="M46">
            <v>254</v>
          </cell>
          <cell r="N46">
            <v>0.41099999999999998</v>
          </cell>
        </row>
        <row r="47">
          <cell r="A47" t="str">
            <v>ALT ED CTR (CEP NOTE 2)</v>
          </cell>
          <cell r="B47" t="str">
            <v>030</v>
          </cell>
          <cell r="C47" t="e">
            <v>#N/A</v>
          </cell>
          <cell r="D47" t="str">
            <v>0703</v>
          </cell>
          <cell r="E47" t="str">
            <v>Cell Left Blank</v>
          </cell>
          <cell r="F47" t="str">
            <v>6</v>
          </cell>
          <cell r="G47" t="str">
            <v>12</v>
          </cell>
          <cell r="H47">
            <v>79</v>
          </cell>
          <cell r="I47">
            <v>55</v>
          </cell>
          <cell r="J47">
            <v>0.69620000000000004</v>
          </cell>
          <cell r="K47">
            <v>0</v>
          </cell>
          <cell r="L47">
            <v>0</v>
          </cell>
          <cell r="M47">
            <v>55</v>
          </cell>
          <cell r="N47">
            <v>0.69620000000000004</v>
          </cell>
        </row>
        <row r="48">
          <cell r="A48" t="str">
            <v>ALTAVISTA ELEM</v>
          </cell>
          <cell r="B48" t="str">
            <v>016</v>
          </cell>
          <cell r="C48" t="e">
            <v>#N/A</v>
          </cell>
          <cell r="D48" t="str">
            <v>0560</v>
          </cell>
          <cell r="E48" t="str">
            <v>Elementary</v>
          </cell>
          <cell r="F48" t="str">
            <v>Pre-K</v>
          </cell>
          <cell r="G48" t="str">
            <v>5</v>
          </cell>
          <cell r="H48">
            <v>497</v>
          </cell>
          <cell r="I48">
            <v>269</v>
          </cell>
          <cell r="J48">
            <v>0.54120000000000001</v>
          </cell>
          <cell r="K48">
            <v>41</v>
          </cell>
          <cell r="L48">
            <v>8.2500000000000004E-2</v>
          </cell>
          <cell r="M48">
            <v>310</v>
          </cell>
          <cell r="N48">
            <v>0.62370000000000003</v>
          </cell>
        </row>
        <row r="49">
          <cell r="A49" t="str">
            <v>ALTAVISTA HIGH</v>
          </cell>
          <cell r="B49" t="str">
            <v>016</v>
          </cell>
          <cell r="C49" t="e">
            <v>#N/A</v>
          </cell>
          <cell r="D49" t="str">
            <v>0200</v>
          </cell>
          <cell r="E49" t="str">
            <v>Combined</v>
          </cell>
          <cell r="F49" t="str">
            <v>6</v>
          </cell>
          <cell r="G49" t="str">
            <v>12</v>
          </cell>
          <cell r="H49">
            <v>622</v>
          </cell>
          <cell r="I49">
            <v>278</v>
          </cell>
          <cell r="J49">
            <v>0.44690000000000002</v>
          </cell>
          <cell r="K49">
            <v>33</v>
          </cell>
          <cell r="L49">
            <v>5.3100000000000001E-2</v>
          </cell>
          <cell r="M49">
            <v>311</v>
          </cell>
          <cell r="N49">
            <v>0.5</v>
          </cell>
        </row>
        <row r="50">
          <cell r="A50" t="str">
            <v>AMELIA COUNTY ELEM</v>
          </cell>
          <cell r="B50" t="str">
            <v>004</v>
          </cell>
          <cell r="C50" t="str">
            <v>Amelia County Public Schools</v>
          </cell>
          <cell r="D50" t="str">
            <v>0220</v>
          </cell>
          <cell r="E50" t="str">
            <v>Elementary</v>
          </cell>
          <cell r="F50" t="str">
            <v>Pre-K</v>
          </cell>
          <cell r="G50" t="str">
            <v>4</v>
          </cell>
          <cell r="H50">
            <v>673</v>
          </cell>
          <cell r="I50">
            <v>333</v>
          </cell>
          <cell r="J50">
            <v>0.49480000000000002</v>
          </cell>
          <cell r="K50">
            <v>53</v>
          </cell>
          <cell r="L50">
            <v>7.8799999999999995E-2</v>
          </cell>
          <cell r="M50">
            <v>386</v>
          </cell>
          <cell r="N50">
            <v>0.5736</v>
          </cell>
        </row>
        <row r="51">
          <cell r="A51" t="str">
            <v>AMELIA COUNTY HIGH</v>
          </cell>
          <cell r="B51" t="str">
            <v>004</v>
          </cell>
          <cell r="C51" t="str">
            <v>Amelia County Public Schools</v>
          </cell>
          <cell r="D51" t="str">
            <v>0010</v>
          </cell>
          <cell r="E51" t="str">
            <v>High</v>
          </cell>
          <cell r="F51" t="str">
            <v>9</v>
          </cell>
          <cell r="G51" t="str">
            <v>12</v>
          </cell>
          <cell r="H51">
            <v>520</v>
          </cell>
          <cell r="I51">
            <v>212</v>
          </cell>
          <cell r="J51">
            <v>0.40770000000000001</v>
          </cell>
          <cell r="K51">
            <v>21</v>
          </cell>
          <cell r="L51">
            <v>4.0399999999999998E-2</v>
          </cell>
          <cell r="M51">
            <v>233</v>
          </cell>
          <cell r="N51">
            <v>0.4481</v>
          </cell>
        </row>
        <row r="52">
          <cell r="A52" t="str">
            <v>AMELIA COUNTY MIDDLE</v>
          </cell>
          <cell r="B52" t="str">
            <v>004</v>
          </cell>
          <cell r="C52" t="str">
            <v>Amelia County Public Schools</v>
          </cell>
          <cell r="D52" t="str">
            <v>0210</v>
          </cell>
          <cell r="E52" t="str">
            <v>Combined</v>
          </cell>
          <cell r="F52" t="str">
            <v>5</v>
          </cell>
          <cell r="G52" t="str">
            <v>8</v>
          </cell>
          <cell r="H52">
            <v>523</v>
          </cell>
          <cell r="I52">
            <v>257</v>
          </cell>
          <cell r="J52">
            <v>0.4914</v>
          </cell>
          <cell r="K52">
            <v>38</v>
          </cell>
          <cell r="L52">
            <v>7.2700000000000001E-2</v>
          </cell>
          <cell r="M52">
            <v>295</v>
          </cell>
          <cell r="N52">
            <v>0.56410000000000005</v>
          </cell>
        </row>
        <row r="53">
          <cell r="A53" t="str">
            <v>AMELIA STREET SP. ED. (CEP NOTE 2)</v>
          </cell>
          <cell r="B53" t="str">
            <v>123</v>
          </cell>
          <cell r="C53" t="e">
            <v>#N/A</v>
          </cell>
          <cell r="D53" t="str">
            <v>0750</v>
          </cell>
          <cell r="E53" t="str">
            <v>Combined</v>
          </cell>
          <cell r="F53" t="str">
            <v>Pre-K</v>
          </cell>
          <cell r="G53" t="str">
            <v>12</v>
          </cell>
          <cell r="H53">
            <v>39</v>
          </cell>
          <cell r="I53">
            <v>39</v>
          </cell>
          <cell r="J53">
            <v>1</v>
          </cell>
          <cell r="K53">
            <v>0</v>
          </cell>
          <cell r="L53">
            <v>0</v>
          </cell>
          <cell r="M53">
            <v>39</v>
          </cell>
          <cell r="N53">
            <v>1</v>
          </cell>
        </row>
        <row r="54">
          <cell r="A54" t="str">
            <v>AMELON ELEM</v>
          </cell>
          <cell r="B54" t="str">
            <v>005</v>
          </cell>
          <cell r="C54" t="str">
            <v>Amherst County Public Schools</v>
          </cell>
          <cell r="D54" t="str">
            <v>0780</v>
          </cell>
          <cell r="E54" t="str">
            <v>Elementary</v>
          </cell>
          <cell r="F54" t="str">
            <v>Pre-K</v>
          </cell>
          <cell r="G54" t="str">
            <v>5</v>
          </cell>
          <cell r="H54">
            <v>432</v>
          </cell>
          <cell r="I54">
            <v>195</v>
          </cell>
          <cell r="J54">
            <v>0.45140000000000002</v>
          </cell>
          <cell r="K54">
            <v>34</v>
          </cell>
          <cell r="L54">
            <v>7.8700000000000006E-2</v>
          </cell>
          <cell r="M54">
            <v>229</v>
          </cell>
          <cell r="N54">
            <v>0.53010000000000002</v>
          </cell>
        </row>
        <row r="55">
          <cell r="A55" t="str">
            <v>AMHERST COUNTY HIGH</v>
          </cell>
          <cell r="B55" t="str">
            <v>005</v>
          </cell>
          <cell r="C55" t="str">
            <v>Amherst County Public Schools</v>
          </cell>
          <cell r="D55" t="str">
            <v>0750</v>
          </cell>
          <cell r="E55" t="str">
            <v>High</v>
          </cell>
          <cell r="F55" t="str">
            <v>U</v>
          </cell>
          <cell r="G55" t="str">
            <v>12</v>
          </cell>
          <cell r="H55">
            <v>1143</v>
          </cell>
          <cell r="I55">
            <v>405</v>
          </cell>
          <cell r="J55">
            <v>0.3543</v>
          </cell>
          <cell r="K55">
            <v>68</v>
          </cell>
          <cell r="L55">
            <v>5.9499999999999997E-2</v>
          </cell>
          <cell r="M55">
            <v>473</v>
          </cell>
          <cell r="N55">
            <v>0.4138</v>
          </cell>
        </row>
        <row r="56">
          <cell r="A56" t="str">
            <v>AMHERST ED CTR (CEP NOTE 2)</v>
          </cell>
          <cell r="B56" t="str">
            <v>005</v>
          </cell>
          <cell r="C56" t="str">
            <v>Amherst County Public Schools</v>
          </cell>
          <cell r="D56" t="str">
            <v>0030</v>
          </cell>
          <cell r="E56" t="str">
            <v>Combined</v>
          </cell>
          <cell r="F56" t="str">
            <v>6</v>
          </cell>
          <cell r="G56" t="str">
            <v>12</v>
          </cell>
          <cell r="H56">
            <v>38</v>
          </cell>
          <cell r="I56">
            <v>34</v>
          </cell>
          <cell r="J56">
            <v>0.89470000000000005</v>
          </cell>
          <cell r="K56">
            <v>0</v>
          </cell>
          <cell r="L56">
            <v>0</v>
          </cell>
          <cell r="M56">
            <v>34</v>
          </cell>
          <cell r="N56">
            <v>0.89470000000000005</v>
          </cell>
        </row>
        <row r="57">
          <cell r="A57" t="str">
            <v>AMHERST ELEM</v>
          </cell>
          <cell r="B57" t="str">
            <v>005</v>
          </cell>
          <cell r="C57" t="str">
            <v>Amherst County Public Schools</v>
          </cell>
          <cell r="D57" t="str">
            <v>0790</v>
          </cell>
          <cell r="E57" t="str">
            <v>Elementary</v>
          </cell>
          <cell r="F57" t="str">
            <v>Pre-K</v>
          </cell>
          <cell r="G57" t="str">
            <v>5</v>
          </cell>
          <cell r="H57">
            <v>272</v>
          </cell>
          <cell r="I57">
            <v>111</v>
          </cell>
          <cell r="J57">
            <v>0.40810000000000002</v>
          </cell>
          <cell r="K57">
            <v>14</v>
          </cell>
          <cell r="L57">
            <v>5.1499999999999997E-2</v>
          </cell>
          <cell r="M57">
            <v>125</v>
          </cell>
          <cell r="N57">
            <v>0.45960000000000001</v>
          </cell>
        </row>
        <row r="58">
          <cell r="A58" t="str">
            <v>AMHERST MIDDLE</v>
          </cell>
          <cell r="B58" t="str">
            <v>005</v>
          </cell>
          <cell r="C58" t="str">
            <v>Amherst County Public Schools</v>
          </cell>
          <cell r="D58" t="str">
            <v>0670</v>
          </cell>
          <cell r="E58" t="str">
            <v>Middle</v>
          </cell>
          <cell r="F58" t="str">
            <v>6</v>
          </cell>
          <cell r="G58" t="str">
            <v>8</v>
          </cell>
          <cell r="H58">
            <v>407</v>
          </cell>
          <cell r="I58">
            <v>167</v>
          </cell>
          <cell r="J58">
            <v>0.4103</v>
          </cell>
          <cell r="K58">
            <v>27</v>
          </cell>
          <cell r="L58">
            <v>6.6299999999999998E-2</v>
          </cell>
          <cell r="M58">
            <v>194</v>
          </cell>
          <cell r="N58">
            <v>0.47670000000000001</v>
          </cell>
        </row>
        <row r="59">
          <cell r="A59" t="str">
            <v>ANCHOR COMM YOUTH HOME</v>
          </cell>
          <cell r="B59" t="str">
            <v>917</v>
          </cell>
          <cell r="C59" t="str">
            <v>Department of Juvenile Justice</v>
          </cell>
          <cell r="D59" t="str">
            <v>0103</v>
          </cell>
          <cell r="E59" t="str">
            <v>Combined</v>
          </cell>
          <cell r="F59" t="str">
            <v>6</v>
          </cell>
          <cell r="G59" t="str">
            <v>12</v>
          </cell>
          <cell r="H59">
            <v>6</v>
          </cell>
          <cell r="I59">
            <v>6</v>
          </cell>
          <cell r="J59">
            <v>1</v>
          </cell>
          <cell r="K59">
            <v>0</v>
          </cell>
          <cell r="L59">
            <v>0</v>
          </cell>
          <cell r="M59">
            <v>6</v>
          </cell>
          <cell r="N59">
            <v>1</v>
          </cell>
        </row>
        <row r="60">
          <cell r="A60" t="str">
            <v>ANDREW G. WRIGHT MIDDLE</v>
          </cell>
          <cell r="B60" t="str">
            <v>089</v>
          </cell>
          <cell r="C60" t="e">
            <v>#N/A</v>
          </cell>
          <cell r="D60" t="str">
            <v>0040</v>
          </cell>
          <cell r="E60" t="str">
            <v>Middle</v>
          </cell>
          <cell r="F60" t="str">
            <v>K</v>
          </cell>
          <cell r="G60" t="str">
            <v>8</v>
          </cell>
          <cell r="H60">
            <v>1438</v>
          </cell>
          <cell r="I60">
            <v>347</v>
          </cell>
          <cell r="J60">
            <v>0.24129999999999999</v>
          </cell>
          <cell r="K60">
            <v>71</v>
          </cell>
          <cell r="L60">
            <v>4.9399999999999999E-2</v>
          </cell>
          <cell r="M60">
            <v>418</v>
          </cell>
          <cell r="N60">
            <v>0.29070000000000001</v>
          </cell>
        </row>
        <row r="61">
          <cell r="A61" t="str">
            <v>ANDREW LEWIS MIDDLE</v>
          </cell>
          <cell r="B61" t="str">
            <v>139</v>
          </cell>
          <cell r="C61" t="e">
            <v>#N/A</v>
          </cell>
          <cell r="D61" t="str">
            <v>0100</v>
          </cell>
          <cell r="E61" t="str">
            <v>Middle</v>
          </cell>
          <cell r="F61" t="str">
            <v>6</v>
          </cell>
          <cell r="G61" t="str">
            <v>8</v>
          </cell>
          <cell r="H61">
            <v>917</v>
          </cell>
          <cell r="I61">
            <v>305</v>
          </cell>
          <cell r="J61">
            <v>0.33260000000000001</v>
          </cell>
          <cell r="K61">
            <v>66</v>
          </cell>
          <cell r="L61">
            <v>7.1999999999999995E-2</v>
          </cell>
          <cell r="M61">
            <v>371</v>
          </cell>
          <cell r="N61">
            <v>0.40460000000000002</v>
          </cell>
        </row>
        <row r="62">
          <cell r="A62" t="str">
            <v>ANNANDALE HIGH</v>
          </cell>
          <cell r="B62" t="str">
            <v>029</v>
          </cell>
          <cell r="C62" t="e">
            <v>#N/A</v>
          </cell>
          <cell r="D62" t="str">
            <v>0660</v>
          </cell>
          <cell r="E62" t="str">
            <v>High</v>
          </cell>
          <cell r="F62" t="str">
            <v>9</v>
          </cell>
          <cell r="G62" t="str">
            <v>12</v>
          </cell>
          <cell r="H62">
            <v>2183</v>
          </cell>
          <cell r="I62">
            <v>1040</v>
          </cell>
          <cell r="J62">
            <v>0.47639999999999999</v>
          </cell>
          <cell r="K62">
            <v>285</v>
          </cell>
          <cell r="L62">
            <v>0.13059999999999999</v>
          </cell>
          <cell r="M62">
            <v>1325</v>
          </cell>
          <cell r="N62">
            <v>0.60699999999999998</v>
          </cell>
        </row>
        <row r="63">
          <cell r="A63" t="str">
            <v>ANNANDALE TERRACE EL (CEP NOTE 2)</v>
          </cell>
          <cell r="B63" t="str">
            <v>029</v>
          </cell>
          <cell r="C63" t="e">
            <v>#N/A</v>
          </cell>
          <cell r="D63" t="str">
            <v>1360</v>
          </cell>
          <cell r="E63" t="str">
            <v>Elementary</v>
          </cell>
          <cell r="F63" t="str">
            <v>K</v>
          </cell>
          <cell r="G63" t="str">
            <v>5</v>
          </cell>
          <cell r="H63">
            <v>643</v>
          </cell>
          <cell r="I63">
            <v>531</v>
          </cell>
          <cell r="J63">
            <v>0.82579999999999998</v>
          </cell>
          <cell r="K63">
            <v>0</v>
          </cell>
          <cell r="L63">
            <v>0</v>
          </cell>
          <cell r="M63">
            <v>531</v>
          </cell>
          <cell r="N63">
            <v>0.82579999999999998</v>
          </cell>
        </row>
        <row r="64">
          <cell r="A64" t="str">
            <v>ANNE E. MONCURE ELEM</v>
          </cell>
          <cell r="B64" t="str">
            <v>089</v>
          </cell>
          <cell r="C64" t="e">
            <v>#N/A</v>
          </cell>
          <cell r="D64" t="str">
            <v>0260</v>
          </cell>
          <cell r="E64" t="str">
            <v>Elementary</v>
          </cell>
          <cell r="F64" t="str">
            <v>K</v>
          </cell>
          <cell r="G64" t="str">
            <v>5</v>
          </cell>
          <cell r="H64">
            <v>888</v>
          </cell>
          <cell r="I64">
            <v>462</v>
          </cell>
          <cell r="J64">
            <v>0.52029999999999998</v>
          </cell>
          <cell r="K64">
            <v>86</v>
          </cell>
          <cell r="L64">
            <v>9.6799999999999997E-2</v>
          </cell>
          <cell r="M64">
            <v>548</v>
          </cell>
          <cell r="N64">
            <v>0.61709999999999998</v>
          </cell>
        </row>
        <row r="65">
          <cell r="A65" t="str">
            <v>ANTHONY BURNS ELEM</v>
          </cell>
          <cell r="B65" t="str">
            <v>089</v>
          </cell>
          <cell r="C65" t="e">
            <v>#N/A</v>
          </cell>
          <cell r="D65" t="str">
            <v>0433</v>
          </cell>
          <cell r="E65" t="str">
            <v>Elementary</v>
          </cell>
          <cell r="F65" t="str">
            <v>K</v>
          </cell>
          <cell r="G65" t="str">
            <v>5</v>
          </cell>
          <cell r="H65">
            <v>749</v>
          </cell>
          <cell r="I65">
            <v>271</v>
          </cell>
          <cell r="J65">
            <v>0.36180000000000001</v>
          </cell>
          <cell r="K65">
            <v>46</v>
          </cell>
          <cell r="L65">
            <v>6.1400000000000003E-2</v>
          </cell>
          <cell r="M65">
            <v>317</v>
          </cell>
          <cell r="N65">
            <v>0.42320000000000002</v>
          </cell>
        </row>
        <row r="66">
          <cell r="A66" t="str">
            <v>ANTIETAM ELEM</v>
          </cell>
          <cell r="B66" t="str">
            <v>075</v>
          </cell>
          <cell r="C66" t="e">
            <v>#N/A</v>
          </cell>
          <cell r="D66" t="str">
            <v>0760</v>
          </cell>
          <cell r="E66" t="str">
            <v>Elementary</v>
          </cell>
          <cell r="F66" t="str">
            <v>Pre-K</v>
          </cell>
          <cell r="G66" t="str">
            <v>5</v>
          </cell>
          <cell r="H66">
            <v>823</v>
          </cell>
          <cell r="I66">
            <v>238</v>
          </cell>
          <cell r="J66">
            <v>0.28920000000000001</v>
          </cell>
          <cell r="K66">
            <v>82</v>
          </cell>
          <cell r="L66">
            <v>9.9599999999999994E-2</v>
          </cell>
          <cell r="M66">
            <v>320</v>
          </cell>
          <cell r="N66">
            <v>0.38879999999999998</v>
          </cell>
        </row>
        <row r="67">
          <cell r="A67" t="str">
            <v>APPLE PIE RIDGE ELEM</v>
          </cell>
          <cell r="B67" t="str">
            <v>034</v>
          </cell>
          <cell r="C67" t="e">
            <v>#N/A</v>
          </cell>
          <cell r="D67" t="str">
            <v>0010</v>
          </cell>
          <cell r="E67" t="str">
            <v>Elementary</v>
          </cell>
          <cell r="F67" t="str">
            <v>H</v>
          </cell>
          <cell r="G67" t="str">
            <v>5</v>
          </cell>
          <cell r="H67">
            <v>506</v>
          </cell>
          <cell r="I67">
            <v>184</v>
          </cell>
          <cell r="J67">
            <v>0.36359999999999998</v>
          </cell>
          <cell r="K67">
            <v>27</v>
          </cell>
          <cell r="L67">
            <v>5.3400000000000003E-2</v>
          </cell>
          <cell r="M67">
            <v>211</v>
          </cell>
          <cell r="N67">
            <v>0.41699999999999998</v>
          </cell>
        </row>
        <row r="68">
          <cell r="A68" t="str">
            <v>APPOMATTOX COUNTY HIGH</v>
          </cell>
          <cell r="B68" t="str">
            <v>006</v>
          </cell>
          <cell r="C68" t="str">
            <v>Appomattox County Public Schools</v>
          </cell>
          <cell r="D68" t="str">
            <v>0260</v>
          </cell>
          <cell r="E68" t="str">
            <v>High</v>
          </cell>
          <cell r="F68" t="str">
            <v>9</v>
          </cell>
          <cell r="G68" t="str">
            <v>12</v>
          </cell>
          <cell r="H68">
            <v>665</v>
          </cell>
          <cell r="I68">
            <v>246</v>
          </cell>
          <cell r="J68">
            <v>0.36990000000000001</v>
          </cell>
          <cell r="K68">
            <v>29</v>
          </cell>
          <cell r="L68">
            <v>4.36E-2</v>
          </cell>
          <cell r="M68">
            <v>275</v>
          </cell>
          <cell r="N68">
            <v>0.41349999999999998</v>
          </cell>
        </row>
        <row r="69">
          <cell r="A69" t="str">
            <v>APPOMATTOX ELEM</v>
          </cell>
          <cell r="B69" t="str">
            <v>006</v>
          </cell>
          <cell r="C69" t="str">
            <v>Appomattox County Public Schools</v>
          </cell>
          <cell r="D69" t="str">
            <v>0110</v>
          </cell>
          <cell r="E69" t="str">
            <v>Elementary</v>
          </cell>
          <cell r="F69" t="str">
            <v>3</v>
          </cell>
          <cell r="G69" t="str">
            <v>5</v>
          </cell>
          <cell r="H69">
            <v>503</v>
          </cell>
          <cell r="I69">
            <v>229</v>
          </cell>
          <cell r="J69">
            <v>0.45529999999999998</v>
          </cell>
          <cell r="K69">
            <v>26</v>
          </cell>
          <cell r="L69">
            <v>5.1700000000000003E-2</v>
          </cell>
          <cell r="M69">
            <v>255</v>
          </cell>
          <cell r="N69">
            <v>0.50700000000000001</v>
          </cell>
        </row>
        <row r="70">
          <cell r="A70" t="str">
            <v>APPOMATTOX MIDDLE</v>
          </cell>
          <cell r="B70" t="str">
            <v>006</v>
          </cell>
          <cell r="C70" t="str">
            <v>Appomattox County Public Schools</v>
          </cell>
          <cell r="D70" t="str">
            <v>0160</v>
          </cell>
          <cell r="E70" t="str">
            <v>Middle</v>
          </cell>
          <cell r="F70" t="str">
            <v>6</v>
          </cell>
          <cell r="G70" t="str">
            <v>8</v>
          </cell>
          <cell r="H70">
            <v>509</v>
          </cell>
          <cell r="I70">
            <v>241</v>
          </cell>
          <cell r="J70">
            <v>0.47349999999999998</v>
          </cell>
          <cell r="K70">
            <v>28</v>
          </cell>
          <cell r="L70">
            <v>5.5E-2</v>
          </cell>
          <cell r="M70">
            <v>269</v>
          </cell>
          <cell r="N70">
            <v>0.52849999999999997</v>
          </cell>
        </row>
        <row r="71">
          <cell r="A71" t="str">
            <v>APPOMATTOX PRIMARY</v>
          </cell>
          <cell r="B71" t="str">
            <v>006</v>
          </cell>
          <cell r="C71" t="str">
            <v>Appomattox County Public Schools</v>
          </cell>
          <cell r="D71" t="str">
            <v>0250</v>
          </cell>
          <cell r="E71" t="str">
            <v>Elementary</v>
          </cell>
          <cell r="F71" t="str">
            <v>H</v>
          </cell>
          <cell r="G71" t="str">
            <v>2</v>
          </cell>
          <cell r="H71">
            <v>587</v>
          </cell>
          <cell r="I71">
            <v>277</v>
          </cell>
          <cell r="J71">
            <v>0.47189999999999999</v>
          </cell>
          <cell r="K71">
            <v>26</v>
          </cell>
          <cell r="L71">
            <v>4.4299999999999999E-2</v>
          </cell>
          <cell r="M71">
            <v>303</v>
          </cell>
          <cell r="N71">
            <v>0.51619999999999999</v>
          </cell>
        </row>
        <row r="72">
          <cell r="A72" t="str">
            <v>ARCADIA HIGH (CEP NOTE 2)</v>
          </cell>
          <cell r="B72" t="str">
            <v>001</v>
          </cell>
          <cell r="C72" t="str">
            <v>Accomack County Public Schools</v>
          </cell>
          <cell r="D72" t="str">
            <v>0540</v>
          </cell>
          <cell r="E72" t="str">
            <v>High</v>
          </cell>
          <cell r="F72" t="str">
            <v>9</v>
          </cell>
          <cell r="G72" t="str">
            <v>12</v>
          </cell>
          <cell r="H72">
            <v>711</v>
          </cell>
          <cell r="I72">
            <v>648</v>
          </cell>
          <cell r="J72">
            <v>0.91139999999999999</v>
          </cell>
          <cell r="K72">
            <v>0</v>
          </cell>
          <cell r="L72">
            <v>0</v>
          </cell>
          <cell r="M72">
            <v>648</v>
          </cell>
          <cell r="N72">
            <v>0.91139999999999999</v>
          </cell>
        </row>
        <row r="73">
          <cell r="A73" t="str">
            <v>ARCADIA MIDDLE (CEP NOTE 2)</v>
          </cell>
          <cell r="B73" t="str">
            <v>001</v>
          </cell>
          <cell r="C73" t="str">
            <v>Accomack County Public Schools</v>
          </cell>
          <cell r="D73" t="str">
            <v>0704</v>
          </cell>
          <cell r="E73" t="str">
            <v>Middle</v>
          </cell>
          <cell r="F73" t="str">
            <v>6</v>
          </cell>
          <cell r="G73" t="str">
            <v>8</v>
          </cell>
          <cell r="H73">
            <v>571</v>
          </cell>
          <cell r="I73">
            <v>520</v>
          </cell>
          <cell r="J73">
            <v>0.91069999999999995</v>
          </cell>
          <cell r="K73">
            <v>0</v>
          </cell>
          <cell r="L73">
            <v>0</v>
          </cell>
          <cell r="M73">
            <v>520</v>
          </cell>
          <cell r="N73">
            <v>0.91069999999999995</v>
          </cell>
        </row>
        <row r="74">
          <cell r="A74" t="str">
            <v>ARCOLA ELEM</v>
          </cell>
          <cell r="B74" t="str">
            <v>053</v>
          </cell>
          <cell r="C74" t="e">
            <v>#N/A</v>
          </cell>
          <cell r="D74" t="str">
            <v>0610</v>
          </cell>
          <cell r="E74" t="str">
            <v>Elementary</v>
          </cell>
          <cell r="F74" t="str">
            <v>K</v>
          </cell>
          <cell r="G74" t="str">
            <v>5</v>
          </cell>
          <cell r="H74">
            <v>990</v>
          </cell>
          <cell r="I74">
            <v>74</v>
          </cell>
          <cell r="J74">
            <v>7.4700000000000003E-2</v>
          </cell>
          <cell r="K74">
            <v>27</v>
          </cell>
          <cell r="L74">
            <v>2.7300000000000001E-2</v>
          </cell>
          <cell r="M74">
            <v>101</v>
          </cell>
          <cell r="N74">
            <v>0.10199999999999999</v>
          </cell>
        </row>
        <row r="75">
          <cell r="A75" t="str">
            <v>ARGUS HOUSE</v>
          </cell>
          <cell r="B75" t="str">
            <v>917</v>
          </cell>
          <cell r="C75" t="str">
            <v>Department of Juvenile Justice</v>
          </cell>
          <cell r="D75" t="str">
            <v>0104</v>
          </cell>
          <cell r="E75" t="str">
            <v>Combined</v>
          </cell>
          <cell r="F75" t="str">
            <v>6</v>
          </cell>
          <cell r="G75" t="str">
            <v>12</v>
          </cell>
          <cell r="H75">
            <v>10</v>
          </cell>
          <cell r="I75">
            <v>10</v>
          </cell>
          <cell r="J75">
            <v>1</v>
          </cell>
          <cell r="K75">
            <v>0</v>
          </cell>
          <cell r="L75">
            <v>0</v>
          </cell>
          <cell r="M75">
            <v>10</v>
          </cell>
          <cell r="N75">
            <v>1</v>
          </cell>
        </row>
        <row r="76">
          <cell r="A76" t="str">
            <v>ARLINGTON COMMUNITY HIGH</v>
          </cell>
          <cell r="B76" t="str">
            <v>007</v>
          </cell>
          <cell r="C76" t="str">
            <v>Arlington County Public Schools</v>
          </cell>
          <cell r="D76" t="str">
            <v>0618</v>
          </cell>
          <cell r="E76" t="str">
            <v>High</v>
          </cell>
          <cell r="F76" t="str">
            <v>9</v>
          </cell>
          <cell r="G76" t="str">
            <v>12</v>
          </cell>
          <cell r="H76">
            <v>491</v>
          </cell>
          <cell r="I76">
            <v>88</v>
          </cell>
          <cell r="J76">
            <v>0.1792</v>
          </cell>
          <cell r="K76">
            <v>24</v>
          </cell>
          <cell r="L76">
            <v>4.8899999999999999E-2</v>
          </cell>
          <cell r="M76">
            <v>112</v>
          </cell>
          <cell r="N76">
            <v>0.2281</v>
          </cell>
        </row>
        <row r="77">
          <cell r="A77" t="str">
            <v>ARLINGTON SCIENCE FOCUS</v>
          </cell>
          <cell r="B77" t="str">
            <v>007</v>
          </cell>
          <cell r="C77" t="str">
            <v>Arlington County Public Schools</v>
          </cell>
          <cell r="D77" t="str">
            <v>0613</v>
          </cell>
          <cell r="E77" t="str">
            <v>Elementary</v>
          </cell>
          <cell r="F77" t="str">
            <v>Pre-K</v>
          </cell>
          <cell r="G77" t="str">
            <v>5</v>
          </cell>
          <cell r="H77">
            <v>718</v>
          </cell>
          <cell r="I77">
            <v>112</v>
          </cell>
          <cell r="J77">
            <v>0.156</v>
          </cell>
          <cell r="K77">
            <v>30</v>
          </cell>
          <cell r="L77">
            <v>4.1799999999999997E-2</v>
          </cell>
          <cell r="M77">
            <v>142</v>
          </cell>
          <cell r="N77">
            <v>0.1978</v>
          </cell>
        </row>
        <row r="78">
          <cell r="A78" t="str">
            <v>ARLINGTON TRADITIONAL</v>
          </cell>
          <cell r="B78" t="str">
            <v>007</v>
          </cell>
          <cell r="C78" t="str">
            <v>Arlington County Public Schools</v>
          </cell>
          <cell r="D78" t="str">
            <v>0470</v>
          </cell>
          <cell r="E78" t="str">
            <v>Elementary</v>
          </cell>
          <cell r="F78" t="str">
            <v>Pre-K</v>
          </cell>
          <cell r="G78" t="str">
            <v>5</v>
          </cell>
          <cell r="H78">
            <v>593</v>
          </cell>
          <cell r="I78">
            <v>143</v>
          </cell>
          <cell r="J78">
            <v>0.24110000000000001</v>
          </cell>
          <cell r="K78">
            <v>39</v>
          </cell>
          <cell r="L78">
            <v>6.5799999999999997E-2</v>
          </cell>
          <cell r="M78">
            <v>182</v>
          </cell>
          <cell r="N78">
            <v>0.30690000000000001</v>
          </cell>
        </row>
        <row r="79">
          <cell r="A79" t="str">
            <v>ARMEL ELEM</v>
          </cell>
          <cell r="B79" t="str">
            <v>034</v>
          </cell>
          <cell r="C79" t="e">
            <v>#N/A</v>
          </cell>
          <cell r="D79" t="str">
            <v>0320</v>
          </cell>
          <cell r="E79" t="str">
            <v>Elementary</v>
          </cell>
          <cell r="F79" t="str">
            <v>K</v>
          </cell>
          <cell r="G79" t="str">
            <v>5</v>
          </cell>
          <cell r="H79">
            <v>653</v>
          </cell>
          <cell r="I79">
            <v>119</v>
          </cell>
          <cell r="J79">
            <v>0.1822</v>
          </cell>
          <cell r="K79">
            <v>29</v>
          </cell>
          <cell r="L79">
            <v>4.4400000000000002E-2</v>
          </cell>
          <cell r="M79">
            <v>148</v>
          </cell>
          <cell r="N79">
            <v>0.2266</v>
          </cell>
        </row>
        <row r="80">
          <cell r="A80" t="str">
            <v>ARMSTRONG ELEM</v>
          </cell>
          <cell r="B80" t="str">
            <v>029</v>
          </cell>
          <cell r="C80" t="e">
            <v>#N/A</v>
          </cell>
          <cell r="D80" t="str">
            <v>1530</v>
          </cell>
          <cell r="E80" t="str">
            <v>Elementary</v>
          </cell>
          <cell r="F80" t="str">
            <v>K</v>
          </cell>
          <cell r="G80" t="str">
            <v>6</v>
          </cell>
          <cell r="H80">
            <v>395</v>
          </cell>
          <cell r="I80">
            <v>48</v>
          </cell>
          <cell r="J80">
            <v>0.1215</v>
          </cell>
          <cell r="K80">
            <v>12</v>
          </cell>
          <cell r="L80">
            <v>3.04E-2</v>
          </cell>
          <cell r="M80">
            <v>60</v>
          </cell>
          <cell r="N80">
            <v>0.15190000000000001</v>
          </cell>
        </row>
        <row r="81">
          <cell r="A81" t="str">
            <v>ARMSTRONG ELEM</v>
          </cell>
          <cell r="B81" t="str">
            <v>112</v>
          </cell>
          <cell r="C81" t="e">
            <v>#N/A</v>
          </cell>
          <cell r="D81" t="str">
            <v>0120</v>
          </cell>
          <cell r="E81" t="str">
            <v>Elementary</v>
          </cell>
          <cell r="F81" t="str">
            <v>K</v>
          </cell>
          <cell r="G81" t="str">
            <v>5</v>
          </cell>
          <cell r="H81">
            <v>292</v>
          </cell>
          <cell r="I81">
            <v>63</v>
          </cell>
          <cell r="J81">
            <v>0.21579999999999999</v>
          </cell>
          <cell r="K81">
            <v>23</v>
          </cell>
          <cell r="L81">
            <v>7.8799999999999995E-2</v>
          </cell>
          <cell r="M81">
            <v>86</v>
          </cell>
          <cell r="N81">
            <v>0.29449999999999998</v>
          </cell>
        </row>
        <row r="82">
          <cell r="A82" t="str">
            <v>ARMSTRONG HIGH (CEP NOTE 2)</v>
          </cell>
          <cell r="B82" t="str">
            <v>123</v>
          </cell>
          <cell r="C82" t="e">
            <v>#N/A</v>
          </cell>
          <cell r="D82" t="str">
            <v>0850</v>
          </cell>
          <cell r="E82" t="str">
            <v>High</v>
          </cell>
          <cell r="F82" t="str">
            <v>9</v>
          </cell>
          <cell r="G82" t="str">
            <v>12</v>
          </cell>
          <cell r="H82">
            <v>712</v>
          </cell>
          <cell r="I82">
            <v>712</v>
          </cell>
          <cell r="J82">
            <v>1</v>
          </cell>
          <cell r="K82">
            <v>0</v>
          </cell>
          <cell r="L82">
            <v>0</v>
          </cell>
          <cell r="M82">
            <v>712</v>
          </cell>
          <cell r="N82">
            <v>1</v>
          </cell>
        </row>
        <row r="83">
          <cell r="A83" t="str">
            <v>ARROWHEAD ELEM</v>
          </cell>
          <cell r="B83" t="str">
            <v>128</v>
          </cell>
          <cell r="C83" t="e">
            <v>#N/A</v>
          </cell>
          <cell r="D83" t="str">
            <v>0550</v>
          </cell>
          <cell r="E83" t="str">
            <v>Elementary</v>
          </cell>
          <cell r="F83" t="str">
            <v>Pre-K</v>
          </cell>
          <cell r="G83" t="str">
            <v>5</v>
          </cell>
          <cell r="H83">
            <v>548</v>
          </cell>
          <cell r="I83">
            <v>213</v>
          </cell>
          <cell r="J83">
            <v>0.38869999999999999</v>
          </cell>
          <cell r="K83">
            <v>60</v>
          </cell>
          <cell r="L83">
            <v>0.1095</v>
          </cell>
          <cell r="M83">
            <v>273</v>
          </cell>
          <cell r="N83">
            <v>0.49819999999999998</v>
          </cell>
        </row>
        <row r="84">
          <cell r="A84" t="str">
            <v>ARTHUR ASHE JR. ELEM</v>
          </cell>
          <cell r="B84" t="str">
            <v>043</v>
          </cell>
          <cell r="C84" t="e">
            <v>#N/A</v>
          </cell>
          <cell r="D84" t="str">
            <v>0320</v>
          </cell>
          <cell r="E84" t="str">
            <v>Elementary</v>
          </cell>
          <cell r="F84" t="str">
            <v>H</v>
          </cell>
          <cell r="G84" t="str">
            <v>5</v>
          </cell>
          <cell r="H84">
            <v>444</v>
          </cell>
          <cell r="I84">
            <v>279</v>
          </cell>
          <cell r="J84">
            <v>0.62839999999999996</v>
          </cell>
          <cell r="K84">
            <v>43</v>
          </cell>
          <cell r="L84">
            <v>9.6799999999999997E-2</v>
          </cell>
          <cell r="M84">
            <v>322</v>
          </cell>
          <cell r="N84">
            <v>0.72519999999999996</v>
          </cell>
        </row>
        <row r="85">
          <cell r="A85" t="str">
            <v>ASHBURN ELEM</v>
          </cell>
          <cell r="B85" t="str">
            <v>053</v>
          </cell>
          <cell r="C85" t="e">
            <v>#N/A</v>
          </cell>
          <cell r="D85" t="str">
            <v>0170</v>
          </cell>
          <cell r="E85" t="str">
            <v>Elementary</v>
          </cell>
          <cell r="F85" t="str">
            <v>K</v>
          </cell>
          <cell r="G85" t="str">
            <v>5</v>
          </cell>
          <cell r="H85">
            <v>608</v>
          </cell>
          <cell r="I85">
            <v>67</v>
          </cell>
          <cell r="J85">
            <v>0.11020000000000001</v>
          </cell>
          <cell r="K85">
            <v>20</v>
          </cell>
          <cell r="L85">
            <v>3.2899999999999999E-2</v>
          </cell>
          <cell r="M85">
            <v>87</v>
          </cell>
          <cell r="N85">
            <v>0.1431</v>
          </cell>
        </row>
        <row r="86">
          <cell r="A86" t="str">
            <v>ASHBY LEE ELEM</v>
          </cell>
          <cell r="B86" t="str">
            <v>085</v>
          </cell>
          <cell r="C86" t="e">
            <v>#N/A</v>
          </cell>
          <cell r="D86" t="str">
            <v>0820</v>
          </cell>
          <cell r="E86" t="str">
            <v>Elementary</v>
          </cell>
          <cell r="F86" t="str">
            <v>Pre-K</v>
          </cell>
          <cell r="G86" t="str">
            <v>4</v>
          </cell>
          <cell r="H86">
            <v>608</v>
          </cell>
          <cell r="I86">
            <v>305</v>
          </cell>
          <cell r="J86">
            <v>0.50160000000000005</v>
          </cell>
          <cell r="K86">
            <v>62</v>
          </cell>
          <cell r="L86">
            <v>0.10199999999999999</v>
          </cell>
          <cell r="M86">
            <v>367</v>
          </cell>
          <cell r="N86">
            <v>0.60360000000000003</v>
          </cell>
        </row>
        <row r="87">
          <cell r="A87" t="str">
            <v>ASHLAND ELEM</v>
          </cell>
          <cell r="B87" t="str">
            <v>075</v>
          </cell>
          <cell r="C87" t="e">
            <v>#N/A</v>
          </cell>
          <cell r="D87" t="str">
            <v>0200</v>
          </cell>
          <cell r="E87" t="str">
            <v>Elementary</v>
          </cell>
          <cell r="F87" t="str">
            <v>K</v>
          </cell>
          <cell r="G87" t="str">
            <v>5</v>
          </cell>
          <cell r="H87">
            <v>872</v>
          </cell>
          <cell r="I87">
            <v>81</v>
          </cell>
          <cell r="J87">
            <v>9.2899999999999996E-2</v>
          </cell>
          <cell r="K87">
            <v>36</v>
          </cell>
          <cell r="L87">
            <v>4.1300000000000003E-2</v>
          </cell>
          <cell r="M87">
            <v>117</v>
          </cell>
          <cell r="N87">
            <v>0.13420000000000001</v>
          </cell>
        </row>
        <row r="88">
          <cell r="A88" t="str">
            <v>ASHLAWN ELEM</v>
          </cell>
          <cell r="B88" t="str">
            <v>007</v>
          </cell>
          <cell r="C88" t="str">
            <v>Arlington County Public Schools</v>
          </cell>
          <cell r="D88" t="str">
            <v>0490</v>
          </cell>
          <cell r="E88" t="str">
            <v>Elementary</v>
          </cell>
          <cell r="F88" t="str">
            <v>Pre-K</v>
          </cell>
          <cell r="G88" t="str">
            <v>5</v>
          </cell>
          <cell r="H88">
            <v>732</v>
          </cell>
          <cell r="I88">
            <v>94</v>
          </cell>
          <cell r="J88">
            <v>0.12839999999999999</v>
          </cell>
          <cell r="K88">
            <v>21</v>
          </cell>
          <cell r="L88">
            <v>2.87E-2</v>
          </cell>
          <cell r="M88">
            <v>115</v>
          </cell>
          <cell r="N88">
            <v>0.15709999999999999</v>
          </cell>
        </row>
        <row r="89">
          <cell r="A89" t="str">
            <v>ATKINS ELEM (CEP NOTE 2)</v>
          </cell>
          <cell r="B89" t="str">
            <v>086</v>
          </cell>
          <cell r="C89" t="e">
            <v>#N/A</v>
          </cell>
          <cell r="D89" t="str">
            <v>0290</v>
          </cell>
          <cell r="E89" t="str">
            <v>Elementary</v>
          </cell>
          <cell r="F89" t="str">
            <v>Pre-K</v>
          </cell>
          <cell r="G89" t="str">
            <v>5</v>
          </cell>
          <cell r="H89">
            <v>198</v>
          </cell>
          <cell r="I89">
            <v>150</v>
          </cell>
          <cell r="J89">
            <v>0.75760000000000005</v>
          </cell>
          <cell r="K89">
            <v>0</v>
          </cell>
          <cell r="L89">
            <v>0</v>
          </cell>
          <cell r="M89">
            <v>150</v>
          </cell>
          <cell r="N89">
            <v>0.75760000000000005</v>
          </cell>
        </row>
        <row r="90">
          <cell r="A90" t="str">
            <v>ATLEE HIGH</v>
          </cell>
          <cell r="B90" t="str">
            <v>042</v>
          </cell>
          <cell r="C90" t="e">
            <v>#N/A</v>
          </cell>
          <cell r="D90" t="str">
            <v>0062</v>
          </cell>
          <cell r="E90" t="str">
            <v>High</v>
          </cell>
          <cell r="F90" t="str">
            <v>9</v>
          </cell>
          <cell r="G90" t="str">
            <v>12</v>
          </cell>
          <cell r="H90">
            <v>1602</v>
          </cell>
          <cell r="I90">
            <v>148</v>
          </cell>
          <cell r="J90">
            <v>9.2399999999999996E-2</v>
          </cell>
          <cell r="K90">
            <v>25</v>
          </cell>
          <cell r="L90">
            <v>1.5599999999999999E-2</v>
          </cell>
          <cell r="M90">
            <v>173</v>
          </cell>
          <cell r="N90">
            <v>0.108</v>
          </cell>
        </row>
        <row r="91">
          <cell r="A91" t="str">
            <v>AUBURN ELEM</v>
          </cell>
          <cell r="B91" t="str">
            <v>060</v>
          </cell>
          <cell r="C91" t="e">
            <v>#N/A</v>
          </cell>
          <cell r="D91" t="str">
            <v>0902</v>
          </cell>
          <cell r="E91" t="str">
            <v>Elementary</v>
          </cell>
          <cell r="F91" t="str">
            <v>Pre-K</v>
          </cell>
          <cell r="G91" t="str">
            <v>5</v>
          </cell>
          <cell r="H91">
            <v>552</v>
          </cell>
          <cell r="I91">
            <v>234</v>
          </cell>
          <cell r="J91">
            <v>0.4239</v>
          </cell>
          <cell r="K91">
            <v>22</v>
          </cell>
          <cell r="L91">
            <v>3.9899999999999998E-2</v>
          </cell>
          <cell r="M91">
            <v>256</v>
          </cell>
          <cell r="N91">
            <v>0.46379999999999999</v>
          </cell>
        </row>
        <row r="92">
          <cell r="A92" t="str">
            <v>AUBURN HIGH</v>
          </cell>
          <cell r="B92" t="str">
            <v>060</v>
          </cell>
          <cell r="C92" t="e">
            <v>#N/A</v>
          </cell>
          <cell r="D92" t="str">
            <v>0650</v>
          </cell>
          <cell r="E92" t="str">
            <v>High</v>
          </cell>
          <cell r="F92" t="str">
            <v>9</v>
          </cell>
          <cell r="G92" t="str">
            <v>12</v>
          </cell>
          <cell r="H92">
            <v>387</v>
          </cell>
          <cell r="I92">
            <v>102</v>
          </cell>
          <cell r="J92">
            <v>0.2636</v>
          </cell>
          <cell r="K92">
            <v>30</v>
          </cell>
          <cell r="L92">
            <v>7.7499999999999999E-2</v>
          </cell>
          <cell r="M92">
            <v>132</v>
          </cell>
          <cell r="N92">
            <v>0.34110000000000001</v>
          </cell>
        </row>
        <row r="93">
          <cell r="A93" t="str">
            <v>AUBURN MIDDLE</v>
          </cell>
          <cell r="B93" t="str">
            <v>030</v>
          </cell>
          <cell r="C93" t="e">
            <v>#N/A</v>
          </cell>
          <cell r="D93" t="str">
            <v>0854</v>
          </cell>
          <cell r="E93" t="str">
            <v>Middle</v>
          </cell>
          <cell r="F93" t="str">
            <v>6</v>
          </cell>
          <cell r="G93" t="str">
            <v>8</v>
          </cell>
          <cell r="H93">
            <v>570</v>
          </cell>
          <cell r="I93">
            <v>67</v>
          </cell>
          <cell r="J93">
            <v>0.11749999999999999</v>
          </cell>
          <cell r="K93">
            <v>4</v>
          </cell>
          <cell r="L93">
            <v>7.0000000000000001E-3</v>
          </cell>
          <cell r="M93">
            <v>71</v>
          </cell>
          <cell r="N93">
            <v>0.1246</v>
          </cell>
        </row>
        <row r="94">
          <cell r="A94" t="str">
            <v>AUBURN MIDDLE1</v>
          </cell>
          <cell r="B94" t="str">
            <v>060</v>
          </cell>
          <cell r="C94" t="e">
            <v>#N/A</v>
          </cell>
          <cell r="D94" t="str">
            <v>0903</v>
          </cell>
          <cell r="E94" t="str">
            <v>Middle</v>
          </cell>
          <cell r="F94" t="str">
            <v>6</v>
          </cell>
          <cell r="G94" t="str">
            <v>8</v>
          </cell>
          <cell r="H94">
            <v>308</v>
          </cell>
          <cell r="I94">
            <v>119</v>
          </cell>
          <cell r="J94">
            <v>0.38640000000000002</v>
          </cell>
          <cell r="K94">
            <v>27</v>
          </cell>
          <cell r="L94">
            <v>8.77E-2</v>
          </cell>
          <cell r="M94">
            <v>146</v>
          </cell>
          <cell r="N94">
            <v>0.47399999999999998</v>
          </cell>
        </row>
        <row r="95">
          <cell r="A95" t="str">
            <v>AURORA HOUSE</v>
          </cell>
          <cell r="B95" t="str">
            <v>917</v>
          </cell>
          <cell r="C95" t="str">
            <v>Department of Juvenile Justice</v>
          </cell>
          <cell r="D95" t="str">
            <v>0135</v>
          </cell>
          <cell r="E95" t="str">
            <v>Combined</v>
          </cell>
          <cell r="F95" t="str">
            <v>6</v>
          </cell>
          <cell r="G95" t="str">
            <v>12</v>
          </cell>
          <cell r="H95">
            <v>8</v>
          </cell>
          <cell r="I95">
            <v>8</v>
          </cell>
          <cell r="J95">
            <v>1</v>
          </cell>
          <cell r="K95">
            <v>0</v>
          </cell>
          <cell r="L95">
            <v>0</v>
          </cell>
          <cell r="M95">
            <v>8</v>
          </cell>
          <cell r="N95">
            <v>1</v>
          </cell>
        </row>
        <row r="96">
          <cell r="A96" t="str">
            <v>AVIATION ACADEMY (CEP NOTE 2)</v>
          </cell>
          <cell r="B96" t="str">
            <v>117</v>
          </cell>
          <cell r="C96" t="e">
            <v>#N/A</v>
          </cell>
          <cell r="D96" t="str">
            <v>1406</v>
          </cell>
          <cell r="E96" t="str">
            <v>Cell Left Blank</v>
          </cell>
          <cell r="F96" t="str">
            <v>9</v>
          </cell>
          <cell r="G96" t="str">
            <v>12</v>
          </cell>
          <cell r="H96">
            <v>268</v>
          </cell>
          <cell r="I96">
            <v>205</v>
          </cell>
          <cell r="J96">
            <v>0.76490000000000002</v>
          </cell>
          <cell r="K96">
            <v>0</v>
          </cell>
          <cell r="L96">
            <v>0</v>
          </cell>
          <cell r="M96">
            <v>205</v>
          </cell>
          <cell r="N96">
            <v>0.76490000000000002</v>
          </cell>
        </row>
        <row r="97">
          <cell r="A97" t="str">
            <v>AXTON ELEM (CEP NOTE 2)</v>
          </cell>
          <cell r="B97" t="str">
            <v>044</v>
          </cell>
          <cell r="C97" t="e">
            <v>#N/A</v>
          </cell>
          <cell r="D97" t="str">
            <v>0361</v>
          </cell>
          <cell r="E97" t="str">
            <v>Elementary</v>
          </cell>
          <cell r="F97" t="str">
            <v>Pre-K</v>
          </cell>
          <cell r="G97" t="str">
            <v>5</v>
          </cell>
          <cell r="H97">
            <v>428</v>
          </cell>
          <cell r="I97">
            <v>379</v>
          </cell>
          <cell r="J97">
            <v>0.88549999999999995</v>
          </cell>
          <cell r="K97">
            <v>0</v>
          </cell>
          <cell r="L97">
            <v>0</v>
          </cell>
          <cell r="M97">
            <v>379</v>
          </cell>
          <cell r="N97">
            <v>0.88549999999999995</v>
          </cell>
        </row>
        <row r="98">
          <cell r="A98" t="str">
            <v>AZALEA MIDDLE</v>
          </cell>
          <cell r="B98" t="str">
            <v>118</v>
          </cell>
          <cell r="C98" t="e">
            <v>#N/A</v>
          </cell>
          <cell r="D98" t="str">
            <v>0760</v>
          </cell>
          <cell r="E98" t="str">
            <v>Middle</v>
          </cell>
          <cell r="F98" t="str">
            <v>6</v>
          </cell>
          <cell r="G98" t="str">
            <v>8</v>
          </cell>
          <cell r="H98">
            <v>771</v>
          </cell>
          <cell r="I98">
            <v>449</v>
          </cell>
          <cell r="J98">
            <v>0.58240000000000003</v>
          </cell>
          <cell r="K98">
            <v>54</v>
          </cell>
          <cell r="L98">
            <v>7.0000000000000007E-2</v>
          </cell>
          <cell r="M98">
            <v>503</v>
          </cell>
          <cell r="N98">
            <v>0.65239999999999998</v>
          </cell>
        </row>
        <row r="99">
          <cell r="A99" t="str">
            <v>B M WILLIAMS PRIMARY</v>
          </cell>
          <cell r="B99" t="str">
            <v>136</v>
          </cell>
          <cell r="C99" t="e">
            <v>#N/A</v>
          </cell>
          <cell r="D99" t="str">
            <v>0630</v>
          </cell>
          <cell r="E99" t="str">
            <v>Elementary</v>
          </cell>
          <cell r="F99" t="str">
            <v>Pre-K</v>
          </cell>
          <cell r="G99" t="str">
            <v>2</v>
          </cell>
          <cell r="H99">
            <v>791</v>
          </cell>
          <cell r="I99">
            <v>392</v>
          </cell>
          <cell r="J99">
            <v>0.49559999999999998</v>
          </cell>
          <cell r="K99">
            <v>67</v>
          </cell>
          <cell r="L99">
            <v>8.4699999999999998E-2</v>
          </cell>
          <cell r="M99">
            <v>459</v>
          </cell>
          <cell r="N99">
            <v>0.58030000000000004</v>
          </cell>
        </row>
        <row r="100">
          <cell r="A100" t="str">
            <v>B T WASHINGTON (CEP NOTE 2)</v>
          </cell>
          <cell r="B100" t="str">
            <v>127</v>
          </cell>
          <cell r="C100" t="e">
            <v>#N/A</v>
          </cell>
          <cell r="D100" t="str">
            <v>0050</v>
          </cell>
          <cell r="E100" t="str">
            <v>Elementary</v>
          </cell>
          <cell r="F100" t="str">
            <v>Pre-K</v>
          </cell>
          <cell r="G100" t="str">
            <v>5</v>
          </cell>
          <cell r="H100">
            <v>350</v>
          </cell>
          <cell r="I100">
            <v>349</v>
          </cell>
          <cell r="J100">
            <v>0.99709999999999999</v>
          </cell>
          <cell r="K100">
            <v>0</v>
          </cell>
          <cell r="L100">
            <v>0</v>
          </cell>
          <cell r="M100">
            <v>349</v>
          </cell>
          <cell r="N100">
            <v>0.99709999999999999</v>
          </cell>
        </row>
        <row r="101">
          <cell r="A101" t="str">
            <v>B T WASHINGTON HS (CEP NOTE 2)</v>
          </cell>
          <cell r="B101" t="str">
            <v>118</v>
          </cell>
          <cell r="C101" t="e">
            <v>#N/A</v>
          </cell>
          <cell r="D101" t="str">
            <v>0880</v>
          </cell>
          <cell r="E101" t="str">
            <v>High</v>
          </cell>
          <cell r="F101" t="str">
            <v>9</v>
          </cell>
          <cell r="G101" t="str">
            <v>12</v>
          </cell>
          <cell r="H101">
            <v>871</v>
          </cell>
          <cell r="I101">
            <v>836</v>
          </cell>
          <cell r="J101">
            <v>0.95979999999999999</v>
          </cell>
          <cell r="K101">
            <v>0</v>
          </cell>
          <cell r="L101">
            <v>0</v>
          </cell>
          <cell r="M101">
            <v>836</v>
          </cell>
          <cell r="N101">
            <v>0.95979999999999999</v>
          </cell>
        </row>
        <row r="102">
          <cell r="A102" t="str">
            <v>B.C. CHARLES ELEM (CEP NOTE 2)</v>
          </cell>
          <cell r="B102" t="str">
            <v>117</v>
          </cell>
          <cell r="C102" t="e">
            <v>#N/A</v>
          </cell>
          <cell r="D102" t="str">
            <v>1250</v>
          </cell>
          <cell r="E102" t="str">
            <v>Elementary</v>
          </cell>
          <cell r="F102" t="str">
            <v>K</v>
          </cell>
          <cell r="G102" t="str">
            <v>5</v>
          </cell>
          <cell r="H102">
            <v>441</v>
          </cell>
          <cell r="I102">
            <v>337</v>
          </cell>
          <cell r="J102">
            <v>0.76419999999999999</v>
          </cell>
          <cell r="K102">
            <v>0</v>
          </cell>
          <cell r="L102">
            <v>0</v>
          </cell>
          <cell r="M102">
            <v>337</v>
          </cell>
          <cell r="N102">
            <v>0.76419999999999999</v>
          </cell>
        </row>
        <row r="103">
          <cell r="A103" t="str">
            <v>B.T. WASHINGTON MID (CEP NOTE 2)</v>
          </cell>
          <cell r="B103" t="str">
            <v>117</v>
          </cell>
          <cell r="C103" t="e">
            <v>#N/A</v>
          </cell>
          <cell r="D103" t="str">
            <v>0110</v>
          </cell>
          <cell r="E103" t="str">
            <v>Middle</v>
          </cell>
          <cell r="F103" t="str">
            <v>6</v>
          </cell>
          <cell r="G103" t="str">
            <v>8</v>
          </cell>
          <cell r="H103">
            <v>437</v>
          </cell>
          <cell r="I103">
            <v>334</v>
          </cell>
          <cell r="J103">
            <v>0.76429999999999998</v>
          </cell>
          <cell r="K103">
            <v>0</v>
          </cell>
          <cell r="L103">
            <v>0</v>
          </cell>
          <cell r="M103">
            <v>334</v>
          </cell>
          <cell r="N103">
            <v>0.76429999999999998</v>
          </cell>
        </row>
        <row r="104">
          <cell r="A104" t="str">
            <v>BACK CREEK ELEM</v>
          </cell>
          <cell r="B104" t="str">
            <v>080</v>
          </cell>
          <cell r="C104" t="e">
            <v>#N/A</v>
          </cell>
          <cell r="D104" t="str">
            <v>0420</v>
          </cell>
          <cell r="E104" t="str">
            <v>Elementary</v>
          </cell>
          <cell r="F104" t="str">
            <v>Pre-K</v>
          </cell>
          <cell r="G104" t="str">
            <v>5</v>
          </cell>
          <cell r="H104">
            <v>301</v>
          </cell>
          <cell r="I104">
            <v>50</v>
          </cell>
          <cell r="J104">
            <v>0.1661</v>
          </cell>
          <cell r="K104">
            <v>11</v>
          </cell>
          <cell r="L104">
            <v>3.6499999999999998E-2</v>
          </cell>
          <cell r="M104">
            <v>61</v>
          </cell>
          <cell r="N104">
            <v>0.20269999999999999</v>
          </cell>
        </row>
        <row r="105">
          <cell r="A105" t="str">
            <v>BACON DISTRICT ELEM</v>
          </cell>
          <cell r="B105" t="str">
            <v>020</v>
          </cell>
          <cell r="C105" t="e">
            <v>#N/A</v>
          </cell>
          <cell r="D105" t="str">
            <v>0470</v>
          </cell>
          <cell r="E105" t="str">
            <v>Elementary</v>
          </cell>
          <cell r="F105" t="str">
            <v>Pre-K</v>
          </cell>
          <cell r="G105" t="str">
            <v>5</v>
          </cell>
          <cell r="H105">
            <v>155</v>
          </cell>
          <cell r="I105">
            <v>84</v>
          </cell>
          <cell r="J105">
            <v>0.54190000000000005</v>
          </cell>
          <cell r="K105">
            <v>12</v>
          </cell>
          <cell r="L105">
            <v>7.7399999999999997E-2</v>
          </cell>
          <cell r="M105">
            <v>96</v>
          </cell>
          <cell r="N105">
            <v>0.61939999999999995</v>
          </cell>
        </row>
        <row r="106">
          <cell r="A106" t="str">
            <v>BAILEY BRIDGE MIDDLE</v>
          </cell>
          <cell r="B106" t="str">
            <v>021</v>
          </cell>
          <cell r="C106" t="e">
            <v>#N/A</v>
          </cell>
          <cell r="D106" t="str">
            <v>0631</v>
          </cell>
          <cell r="E106" t="str">
            <v>Middle</v>
          </cell>
          <cell r="F106" t="str">
            <v>6</v>
          </cell>
          <cell r="G106" t="str">
            <v>8</v>
          </cell>
          <cell r="H106">
            <v>1570</v>
          </cell>
          <cell r="I106">
            <v>332</v>
          </cell>
          <cell r="J106">
            <v>0.21149999999999999</v>
          </cell>
          <cell r="K106">
            <v>82</v>
          </cell>
          <cell r="L106">
            <v>5.2200000000000003E-2</v>
          </cell>
          <cell r="M106">
            <v>414</v>
          </cell>
          <cell r="N106">
            <v>0.26369999999999999</v>
          </cell>
        </row>
        <row r="107">
          <cell r="A107" t="str">
            <v>BAILEYS ELEM (CEP NOTE 2)</v>
          </cell>
          <cell r="B107" t="str">
            <v>029</v>
          </cell>
          <cell r="C107" t="e">
            <v>#N/A</v>
          </cell>
          <cell r="D107" t="str">
            <v>0550</v>
          </cell>
          <cell r="E107" t="str">
            <v>Elementary</v>
          </cell>
          <cell r="F107" t="str">
            <v>K</v>
          </cell>
          <cell r="G107" t="str">
            <v>2</v>
          </cell>
          <cell r="H107">
            <v>839</v>
          </cell>
          <cell r="I107">
            <v>693</v>
          </cell>
          <cell r="J107">
            <v>0.82599999999999996</v>
          </cell>
          <cell r="K107">
            <v>0</v>
          </cell>
          <cell r="L107">
            <v>0</v>
          </cell>
          <cell r="M107">
            <v>693</v>
          </cell>
          <cell r="N107">
            <v>0.82599999999999996</v>
          </cell>
        </row>
        <row r="108">
          <cell r="A108" t="str">
            <v>BAILEY'S UPPER EL (CEP NOTE 2)</v>
          </cell>
          <cell r="B108" t="str">
            <v>029</v>
          </cell>
          <cell r="C108" t="e">
            <v>#N/A</v>
          </cell>
          <cell r="D108" t="str">
            <v>2459</v>
          </cell>
          <cell r="E108" t="str">
            <v>Elementary</v>
          </cell>
          <cell r="F108" t="str">
            <v>3</v>
          </cell>
          <cell r="G108" t="str">
            <v>5</v>
          </cell>
          <cell r="H108">
            <v>553</v>
          </cell>
          <cell r="I108">
            <v>457</v>
          </cell>
          <cell r="J108">
            <v>0.82640000000000002</v>
          </cell>
          <cell r="K108">
            <v>0</v>
          </cell>
          <cell r="L108">
            <v>0</v>
          </cell>
          <cell r="M108">
            <v>457</v>
          </cell>
          <cell r="N108">
            <v>0.82640000000000002</v>
          </cell>
        </row>
        <row r="109">
          <cell r="A109" t="str">
            <v>BAKER ELEM</v>
          </cell>
          <cell r="B109" t="str">
            <v>043</v>
          </cell>
          <cell r="C109" t="e">
            <v>#N/A</v>
          </cell>
          <cell r="D109" t="str">
            <v>0470</v>
          </cell>
          <cell r="E109" t="str">
            <v>Elementary</v>
          </cell>
          <cell r="F109" t="str">
            <v>H</v>
          </cell>
          <cell r="G109" t="str">
            <v>5</v>
          </cell>
          <cell r="H109">
            <v>408</v>
          </cell>
          <cell r="I109">
            <v>242</v>
          </cell>
          <cell r="J109">
            <v>0.59309999999999996</v>
          </cell>
          <cell r="K109">
            <v>36</v>
          </cell>
          <cell r="L109">
            <v>8.8200000000000001E-2</v>
          </cell>
          <cell r="M109">
            <v>278</v>
          </cell>
          <cell r="N109">
            <v>0.68140000000000001</v>
          </cell>
        </row>
        <row r="110">
          <cell r="A110" t="str">
            <v>BAKER-BUTLER ELEM</v>
          </cell>
          <cell r="B110" t="str">
            <v>002</v>
          </cell>
          <cell r="C110" t="str">
            <v>Albemarle County Public Schools</v>
          </cell>
          <cell r="D110" t="str">
            <v>1053</v>
          </cell>
          <cell r="E110" t="str">
            <v>Elementary</v>
          </cell>
          <cell r="F110" t="str">
            <v>Pre-K</v>
          </cell>
          <cell r="G110" t="str">
            <v>5</v>
          </cell>
          <cell r="H110">
            <v>679</v>
          </cell>
          <cell r="I110">
            <v>142</v>
          </cell>
          <cell r="J110">
            <v>0.20910000000000001</v>
          </cell>
          <cell r="K110">
            <v>28</v>
          </cell>
          <cell r="L110">
            <v>4.1200000000000001E-2</v>
          </cell>
          <cell r="M110">
            <v>170</v>
          </cell>
          <cell r="N110">
            <v>0.25040000000000001</v>
          </cell>
        </row>
        <row r="111">
          <cell r="A111" t="str">
            <v>BALDWIN ELEM</v>
          </cell>
          <cell r="B111" t="str">
            <v>143</v>
          </cell>
          <cell r="C111" t="e">
            <v>#N/A</v>
          </cell>
          <cell r="D111" t="str">
            <v>0470</v>
          </cell>
          <cell r="E111" t="str">
            <v>Elementary</v>
          </cell>
          <cell r="F111" t="str">
            <v>Pre-K</v>
          </cell>
          <cell r="G111" t="str">
            <v>4</v>
          </cell>
          <cell r="H111">
            <v>635</v>
          </cell>
          <cell r="I111">
            <v>327</v>
          </cell>
          <cell r="J111">
            <v>0.51500000000000001</v>
          </cell>
          <cell r="K111">
            <v>54</v>
          </cell>
          <cell r="L111">
            <v>8.5000000000000006E-2</v>
          </cell>
          <cell r="M111">
            <v>381</v>
          </cell>
          <cell r="N111">
            <v>0.6</v>
          </cell>
        </row>
        <row r="112">
          <cell r="A112" t="str">
            <v>BALDWIN INTERMEDIATE</v>
          </cell>
          <cell r="B112" t="str">
            <v>143</v>
          </cell>
          <cell r="C112" t="e">
            <v>#N/A</v>
          </cell>
          <cell r="D112" t="str">
            <v>0471</v>
          </cell>
          <cell r="E112" t="str">
            <v>Elementary</v>
          </cell>
          <cell r="F112" t="str">
            <v>5</v>
          </cell>
          <cell r="G112" t="str">
            <v>6</v>
          </cell>
          <cell r="H112">
            <v>319</v>
          </cell>
          <cell r="I112">
            <v>173</v>
          </cell>
          <cell r="J112">
            <v>0.5423</v>
          </cell>
          <cell r="K112">
            <v>26</v>
          </cell>
          <cell r="L112">
            <v>8.1500000000000003E-2</v>
          </cell>
          <cell r="M112">
            <v>199</v>
          </cell>
          <cell r="N112">
            <v>0.62380000000000002</v>
          </cell>
        </row>
        <row r="113">
          <cell r="A113" t="str">
            <v>BALL'S BLUFF ELEM</v>
          </cell>
          <cell r="B113" t="str">
            <v>053</v>
          </cell>
          <cell r="C113" t="e">
            <v>#N/A</v>
          </cell>
          <cell r="D113" t="str">
            <v>0220</v>
          </cell>
          <cell r="E113" t="str">
            <v>Elementary</v>
          </cell>
          <cell r="F113" t="str">
            <v>K</v>
          </cell>
          <cell r="G113" t="str">
            <v>5</v>
          </cell>
          <cell r="H113">
            <v>573</v>
          </cell>
          <cell r="I113">
            <v>100</v>
          </cell>
          <cell r="J113">
            <v>0.17449999999999999</v>
          </cell>
          <cell r="K113">
            <v>25</v>
          </cell>
          <cell r="L113">
            <v>4.36E-2</v>
          </cell>
          <cell r="M113">
            <v>125</v>
          </cell>
          <cell r="N113">
            <v>0.21820000000000001</v>
          </cell>
        </row>
        <row r="114">
          <cell r="A114" t="str">
            <v>BANNEKER ELEM</v>
          </cell>
          <cell r="B114" t="str">
            <v>053</v>
          </cell>
          <cell r="C114" t="e">
            <v>#N/A</v>
          </cell>
          <cell r="D114" t="str">
            <v>0650</v>
          </cell>
          <cell r="E114" t="str">
            <v>Elementary</v>
          </cell>
          <cell r="F114" t="str">
            <v>K</v>
          </cell>
          <cell r="G114" t="str">
            <v>5</v>
          </cell>
          <cell r="H114">
            <v>191</v>
          </cell>
          <cell r="I114">
            <v>49</v>
          </cell>
          <cell r="J114">
            <v>0.25650000000000001</v>
          </cell>
          <cell r="K114">
            <v>5</v>
          </cell>
          <cell r="L114">
            <v>2.6200000000000001E-2</v>
          </cell>
          <cell r="M114">
            <v>54</v>
          </cell>
          <cell r="N114">
            <v>0.28270000000000001</v>
          </cell>
        </row>
        <row r="115">
          <cell r="A115" t="str">
            <v>BARACK OBAMA EL (CEP NOTE 2)</v>
          </cell>
          <cell r="B115" t="str">
            <v>123</v>
          </cell>
          <cell r="C115" t="e">
            <v>#N/A</v>
          </cell>
          <cell r="D115" t="str">
            <v>0390</v>
          </cell>
          <cell r="E115" t="str">
            <v>Elementary</v>
          </cell>
          <cell r="F115" t="str">
            <v>K</v>
          </cell>
          <cell r="G115" t="str">
            <v>5</v>
          </cell>
          <cell r="H115">
            <v>318</v>
          </cell>
          <cell r="I115">
            <v>318</v>
          </cell>
          <cell r="J115">
            <v>1</v>
          </cell>
          <cell r="K115">
            <v>0</v>
          </cell>
          <cell r="L115">
            <v>0</v>
          </cell>
          <cell r="M115">
            <v>318</v>
          </cell>
          <cell r="N115">
            <v>1</v>
          </cell>
        </row>
        <row r="116">
          <cell r="A116" t="str">
            <v>BARCROFT ELEM</v>
          </cell>
          <cell r="B116" t="str">
            <v>007</v>
          </cell>
          <cell r="C116" t="str">
            <v>Arlington County Public Schools</v>
          </cell>
          <cell r="D116" t="str">
            <v>0150</v>
          </cell>
          <cell r="E116" t="str">
            <v>Elementary</v>
          </cell>
          <cell r="F116" t="str">
            <v>Pre-K</v>
          </cell>
          <cell r="G116" t="str">
            <v>5</v>
          </cell>
          <cell r="H116">
            <v>449</v>
          </cell>
          <cell r="I116">
            <v>222</v>
          </cell>
          <cell r="J116">
            <v>0.49440000000000001</v>
          </cell>
          <cell r="K116">
            <v>56</v>
          </cell>
          <cell r="L116">
            <v>0.12470000000000001</v>
          </cell>
          <cell r="M116">
            <v>278</v>
          </cell>
          <cell r="N116">
            <v>0.61919999999999997</v>
          </cell>
        </row>
        <row r="117">
          <cell r="A117" t="str">
            <v>BARKBRIDGE GROUP HOME</v>
          </cell>
          <cell r="B117" t="str">
            <v>5789</v>
          </cell>
          <cell r="C117" t="str">
            <v>Grafton/GIHN SNP</v>
          </cell>
          <cell r="D117" t="str">
            <v>0036</v>
          </cell>
          <cell r="E117" t="str">
            <v>Combined</v>
          </cell>
          <cell r="F117" t="str">
            <v>1</v>
          </cell>
          <cell r="G117" t="str">
            <v>12</v>
          </cell>
          <cell r="H117">
            <v>5</v>
          </cell>
          <cell r="I117">
            <v>5</v>
          </cell>
          <cell r="J117">
            <v>1</v>
          </cell>
          <cell r="K117">
            <v>0</v>
          </cell>
          <cell r="L117">
            <v>0</v>
          </cell>
          <cell r="M117">
            <v>5</v>
          </cell>
          <cell r="N117">
            <v>1</v>
          </cell>
        </row>
        <row r="118">
          <cell r="A118" t="str">
            <v>BARRETT ELEM</v>
          </cell>
          <cell r="B118" t="str">
            <v>007</v>
          </cell>
          <cell r="C118" t="str">
            <v>Arlington County Public Schools</v>
          </cell>
          <cell r="D118" t="str">
            <v>0250</v>
          </cell>
          <cell r="E118" t="str">
            <v>Elementary</v>
          </cell>
          <cell r="F118" t="str">
            <v>Pre-K</v>
          </cell>
          <cell r="G118" t="str">
            <v>5</v>
          </cell>
          <cell r="H118">
            <v>570</v>
          </cell>
          <cell r="I118">
            <v>293</v>
          </cell>
          <cell r="J118">
            <v>0.51400000000000001</v>
          </cell>
          <cell r="K118">
            <v>57</v>
          </cell>
          <cell r="L118">
            <v>0.1</v>
          </cell>
          <cell r="M118">
            <v>350</v>
          </cell>
          <cell r="N118">
            <v>0.61399999999999999</v>
          </cell>
        </row>
        <row r="119">
          <cell r="A119" t="str">
            <v>BARRON ELEM</v>
          </cell>
          <cell r="B119" t="str">
            <v>112</v>
          </cell>
          <cell r="C119" t="e">
            <v>#N/A</v>
          </cell>
          <cell r="D119" t="str">
            <v>0330</v>
          </cell>
          <cell r="E119" t="str">
            <v>Elementary</v>
          </cell>
          <cell r="F119" t="str">
            <v>Pre-K</v>
          </cell>
          <cell r="G119" t="str">
            <v>5</v>
          </cell>
          <cell r="H119">
            <v>370</v>
          </cell>
          <cell r="I119">
            <v>135</v>
          </cell>
          <cell r="J119">
            <v>0.3649</v>
          </cell>
          <cell r="K119">
            <v>13</v>
          </cell>
          <cell r="L119">
            <v>3.5099999999999999E-2</v>
          </cell>
          <cell r="M119">
            <v>148</v>
          </cell>
          <cell r="N119">
            <v>0.4</v>
          </cell>
        </row>
        <row r="120">
          <cell r="A120" t="str">
            <v>BASSETT HIGH (CEP NOTE 2)</v>
          </cell>
          <cell r="B120" t="str">
            <v>044</v>
          </cell>
          <cell r="C120" t="e">
            <v>#N/A</v>
          </cell>
          <cell r="D120" t="str">
            <v>0010</v>
          </cell>
          <cell r="E120" t="str">
            <v>High</v>
          </cell>
          <cell r="F120" t="str">
            <v>9</v>
          </cell>
          <cell r="G120" t="str">
            <v>12</v>
          </cell>
          <cell r="H120">
            <v>1113</v>
          </cell>
          <cell r="I120">
            <v>987</v>
          </cell>
          <cell r="J120">
            <v>0.88680000000000003</v>
          </cell>
          <cell r="K120">
            <v>0</v>
          </cell>
          <cell r="L120">
            <v>0</v>
          </cell>
          <cell r="M120">
            <v>987</v>
          </cell>
          <cell r="N120">
            <v>0.88680000000000003</v>
          </cell>
        </row>
        <row r="121">
          <cell r="A121" t="str">
            <v>BASS-HOOVER ELEM</v>
          </cell>
          <cell r="B121" t="str">
            <v>034</v>
          </cell>
          <cell r="C121" t="e">
            <v>#N/A</v>
          </cell>
          <cell r="D121" t="str">
            <v>0020</v>
          </cell>
          <cell r="E121" t="str">
            <v>Elementary</v>
          </cell>
          <cell r="F121" t="str">
            <v>K</v>
          </cell>
          <cell r="G121" t="str">
            <v>5</v>
          </cell>
          <cell r="H121">
            <v>611</v>
          </cell>
          <cell r="I121">
            <v>183</v>
          </cell>
          <cell r="J121">
            <v>0.29949999999999999</v>
          </cell>
          <cell r="K121">
            <v>52</v>
          </cell>
          <cell r="L121">
            <v>8.5099999999999995E-2</v>
          </cell>
          <cell r="M121">
            <v>235</v>
          </cell>
          <cell r="N121">
            <v>0.3846</v>
          </cell>
        </row>
        <row r="122">
          <cell r="A122" t="str">
            <v>BATH COUNTY HIGH</v>
          </cell>
          <cell r="B122" t="str">
            <v>009</v>
          </cell>
          <cell r="C122" t="e">
            <v>#N/A</v>
          </cell>
          <cell r="D122" t="str">
            <v>0140</v>
          </cell>
          <cell r="E122" t="str">
            <v>High</v>
          </cell>
          <cell r="F122" t="str">
            <v>8</v>
          </cell>
          <cell r="G122" t="str">
            <v>12</v>
          </cell>
          <cell r="H122">
            <v>190</v>
          </cell>
          <cell r="I122">
            <v>65</v>
          </cell>
          <cell r="J122">
            <v>0.34210000000000002</v>
          </cell>
          <cell r="K122">
            <v>19</v>
          </cell>
          <cell r="L122">
            <v>0.1</v>
          </cell>
          <cell r="M122">
            <v>84</v>
          </cell>
          <cell r="N122">
            <v>0.44209999999999999</v>
          </cell>
        </row>
        <row r="123">
          <cell r="A123" t="str">
            <v>BATTLEFIELD ELEM</v>
          </cell>
          <cell r="B123" t="str">
            <v>088</v>
          </cell>
          <cell r="C123" t="e">
            <v>#N/A</v>
          </cell>
          <cell r="D123" t="str">
            <v>0010</v>
          </cell>
          <cell r="E123" t="str">
            <v>Elementary</v>
          </cell>
          <cell r="F123" t="str">
            <v>K</v>
          </cell>
          <cell r="G123" t="str">
            <v>5</v>
          </cell>
          <cell r="H123">
            <v>706</v>
          </cell>
          <cell r="I123">
            <v>272</v>
          </cell>
          <cell r="J123">
            <v>0.38529999999999998</v>
          </cell>
          <cell r="K123">
            <v>40</v>
          </cell>
          <cell r="L123">
            <v>5.67E-2</v>
          </cell>
          <cell r="M123">
            <v>312</v>
          </cell>
          <cell r="N123">
            <v>0.44190000000000002</v>
          </cell>
        </row>
        <row r="124">
          <cell r="A124" t="str">
            <v>BATTLEFIELD HIGH</v>
          </cell>
          <cell r="B124" t="str">
            <v>075</v>
          </cell>
          <cell r="C124" t="e">
            <v>#N/A</v>
          </cell>
          <cell r="D124" t="str">
            <v>0290</v>
          </cell>
          <cell r="E124" t="str">
            <v>High</v>
          </cell>
          <cell r="F124" t="str">
            <v>9</v>
          </cell>
          <cell r="G124" t="str">
            <v>12</v>
          </cell>
          <cell r="H124">
            <v>2945</v>
          </cell>
          <cell r="I124">
            <v>245</v>
          </cell>
          <cell r="J124">
            <v>8.3199999999999996E-2</v>
          </cell>
          <cell r="K124">
            <v>75</v>
          </cell>
          <cell r="L124">
            <v>2.5499999999999998E-2</v>
          </cell>
          <cell r="M124">
            <v>320</v>
          </cell>
          <cell r="N124">
            <v>0.1087</v>
          </cell>
        </row>
        <row r="125">
          <cell r="A125" t="str">
            <v>BATTLEFIELD MIDDLE</v>
          </cell>
          <cell r="B125" t="str">
            <v>088</v>
          </cell>
          <cell r="C125" t="e">
            <v>#N/A</v>
          </cell>
          <cell r="D125" t="str">
            <v>0050</v>
          </cell>
          <cell r="E125" t="str">
            <v>Middle</v>
          </cell>
          <cell r="F125" t="str">
            <v>6</v>
          </cell>
          <cell r="G125" t="str">
            <v>8</v>
          </cell>
          <cell r="H125">
            <v>906</v>
          </cell>
          <cell r="I125">
            <v>367</v>
          </cell>
          <cell r="J125">
            <v>0.40510000000000002</v>
          </cell>
          <cell r="K125">
            <v>71</v>
          </cell>
          <cell r="L125">
            <v>7.8399999999999997E-2</v>
          </cell>
          <cell r="M125">
            <v>438</v>
          </cell>
          <cell r="N125">
            <v>0.4834</v>
          </cell>
        </row>
        <row r="126">
          <cell r="A126" t="str">
            <v>BATTLEFIELD PARK ELEM</v>
          </cell>
          <cell r="B126" t="str">
            <v>042</v>
          </cell>
          <cell r="C126" t="e">
            <v>#N/A</v>
          </cell>
          <cell r="D126" t="str">
            <v>0360</v>
          </cell>
          <cell r="E126" t="str">
            <v>Elementary</v>
          </cell>
          <cell r="F126" t="str">
            <v>K</v>
          </cell>
          <cell r="G126" t="str">
            <v>5</v>
          </cell>
          <cell r="H126">
            <v>437</v>
          </cell>
          <cell r="I126">
            <v>65</v>
          </cell>
          <cell r="J126">
            <v>0.1487</v>
          </cell>
          <cell r="K126">
            <v>9</v>
          </cell>
          <cell r="L126">
            <v>2.06E-2</v>
          </cell>
          <cell r="M126">
            <v>74</v>
          </cell>
          <cell r="N126">
            <v>0.16930000000000001</v>
          </cell>
        </row>
        <row r="127">
          <cell r="A127" t="str">
            <v>BAY VIEW ELEM</v>
          </cell>
          <cell r="B127" t="str">
            <v>118</v>
          </cell>
          <cell r="C127" t="e">
            <v>#N/A</v>
          </cell>
          <cell r="D127" t="str">
            <v>0250</v>
          </cell>
          <cell r="E127" t="str">
            <v>Elementary</v>
          </cell>
          <cell r="F127" t="str">
            <v>Pre-K</v>
          </cell>
          <cell r="G127" t="str">
            <v>5</v>
          </cell>
          <cell r="H127">
            <v>630</v>
          </cell>
          <cell r="I127">
            <v>299</v>
          </cell>
          <cell r="J127">
            <v>0.47460000000000002</v>
          </cell>
          <cell r="K127">
            <v>37</v>
          </cell>
          <cell r="L127">
            <v>5.8700000000000002E-2</v>
          </cell>
          <cell r="M127">
            <v>336</v>
          </cell>
          <cell r="N127">
            <v>0.5333</v>
          </cell>
        </row>
        <row r="128">
          <cell r="A128" t="str">
            <v>BAYSIDE 6TH GRADE CAMPUS</v>
          </cell>
          <cell r="B128" t="str">
            <v>128</v>
          </cell>
          <cell r="C128" t="e">
            <v>#N/A</v>
          </cell>
          <cell r="D128" t="str">
            <v>0115</v>
          </cell>
          <cell r="E128" t="str">
            <v>Elementary</v>
          </cell>
          <cell r="F128" t="str">
            <v>6</v>
          </cell>
          <cell r="G128" t="str">
            <v>6</v>
          </cell>
          <cell r="H128">
            <v>433</v>
          </cell>
          <cell r="I128">
            <v>240</v>
          </cell>
          <cell r="J128">
            <v>0.55430000000000001</v>
          </cell>
          <cell r="K128">
            <v>51</v>
          </cell>
          <cell r="L128">
            <v>0.1178</v>
          </cell>
          <cell r="M128">
            <v>291</v>
          </cell>
          <cell r="N128">
            <v>0.67210000000000003</v>
          </cell>
        </row>
        <row r="129">
          <cell r="A129" t="str">
            <v>BAYSIDE ELEM</v>
          </cell>
          <cell r="B129" t="str">
            <v>128</v>
          </cell>
          <cell r="C129" t="e">
            <v>#N/A</v>
          </cell>
          <cell r="D129" t="str">
            <v>0280</v>
          </cell>
          <cell r="E129" t="str">
            <v>Elementary</v>
          </cell>
          <cell r="F129" t="str">
            <v>Pre-K</v>
          </cell>
          <cell r="G129" t="str">
            <v>5</v>
          </cell>
          <cell r="H129">
            <v>548</v>
          </cell>
          <cell r="I129">
            <v>257</v>
          </cell>
          <cell r="J129">
            <v>0.46899999999999997</v>
          </cell>
          <cell r="K129">
            <v>60</v>
          </cell>
          <cell r="L129">
            <v>0.1095</v>
          </cell>
          <cell r="M129">
            <v>317</v>
          </cell>
          <cell r="N129">
            <v>0.57850000000000001</v>
          </cell>
        </row>
        <row r="130">
          <cell r="A130" t="str">
            <v>BAYSIDE HIGH</v>
          </cell>
          <cell r="B130" t="str">
            <v>128</v>
          </cell>
          <cell r="C130" t="e">
            <v>#N/A</v>
          </cell>
          <cell r="D130" t="str">
            <v>0530</v>
          </cell>
          <cell r="E130" t="str">
            <v>High</v>
          </cell>
          <cell r="F130" t="str">
            <v>9</v>
          </cell>
          <cell r="G130" t="str">
            <v>12</v>
          </cell>
          <cell r="H130">
            <v>1815</v>
          </cell>
          <cell r="I130">
            <v>768</v>
          </cell>
          <cell r="J130">
            <v>0.42309999999999998</v>
          </cell>
          <cell r="K130">
            <v>190</v>
          </cell>
          <cell r="L130">
            <v>0.1047</v>
          </cell>
          <cell r="M130">
            <v>958</v>
          </cell>
          <cell r="N130">
            <v>0.52780000000000005</v>
          </cell>
        </row>
        <row r="131">
          <cell r="A131" t="str">
            <v>BAYSIDE MIDDLE</v>
          </cell>
          <cell r="B131" t="str">
            <v>128</v>
          </cell>
          <cell r="C131" t="e">
            <v>#N/A</v>
          </cell>
          <cell r="D131" t="str">
            <v>0700</v>
          </cell>
          <cell r="E131" t="str">
            <v>Middle</v>
          </cell>
          <cell r="F131" t="str">
            <v>7</v>
          </cell>
          <cell r="G131" t="str">
            <v>8</v>
          </cell>
          <cell r="H131">
            <v>743</v>
          </cell>
          <cell r="I131">
            <v>418</v>
          </cell>
          <cell r="J131">
            <v>0.56259999999999999</v>
          </cell>
          <cell r="K131">
            <v>98</v>
          </cell>
          <cell r="L131">
            <v>0.13189999999999999</v>
          </cell>
          <cell r="M131">
            <v>516</v>
          </cell>
          <cell r="N131">
            <v>0.69450000000000001</v>
          </cell>
        </row>
        <row r="132">
          <cell r="A132" t="str">
            <v>BEAVERDAM ELEM</v>
          </cell>
          <cell r="B132" t="str">
            <v>042</v>
          </cell>
          <cell r="C132" t="e">
            <v>#N/A</v>
          </cell>
          <cell r="D132" t="str">
            <v>0020</v>
          </cell>
          <cell r="E132" t="str">
            <v>Elementary</v>
          </cell>
          <cell r="F132" t="str">
            <v>K</v>
          </cell>
          <cell r="G132" t="str">
            <v>5</v>
          </cell>
          <cell r="H132">
            <v>310</v>
          </cell>
          <cell r="I132">
            <v>70</v>
          </cell>
          <cell r="J132">
            <v>0.2258</v>
          </cell>
          <cell r="K132">
            <v>12</v>
          </cell>
          <cell r="L132">
            <v>3.8699999999999998E-2</v>
          </cell>
          <cell r="M132">
            <v>82</v>
          </cell>
          <cell r="N132">
            <v>0.26450000000000001</v>
          </cell>
        </row>
        <row r="133">
          <cell r="A133" t="str">
            <v>BEDFORD ALT ED CTR (CEP NOTE 2)</v>
          </cell>
          <cell r="B133" t="str">
            <v>010</v>
          </cell>
          <cell r="C133" t="e">
            <v>#N/A</v>
          </cell>
          <cell r="D133" t="str">
            <v>5632</v>
          </cell>
          <cell r="E133" t="str">
            <v>Cell Left Blank</v>
          </cell>
          <cell r="F133" t="str">
            <v>6</v>
          </cell>
          <cell r="G133" t="str">
            <v>12</v>
          </cell>
          <cell r="H133">
            <v>43</v>
          </cell>
          <cell r="I133">
            <v>42</v>
          </cell>
          <cell r="J133">
            <v>0.97670000000000001</v>
          </cell>
          <cell r="K133">
            <v>0</v>
          </cell>
          <cell r="L133">
            <v>0</v>
          </cell>
          <cell r="M133">
            <v>42</v>
          </cell>
          <cell r="N133">
            <v>0.97670000000000001</v>
          </cell>
        </row>
        <row r="134">
          <cell r="A134" t="str">
            <v>BEDFORD ELEM</v>
          </cell>
          <cell r="B134" t="str">
            <v>010</v>
          </cell>
          <cell r="C134" t="e">
            <v>#N/A</v>
          </cell>
          <cell r="D134" t="str">
            <v>0480</v>
          </cell>
          <cell r="E134" t="str">
            <v>Elementary</v>
          </cell>
          <cell r="F134" t="str">
            <v>2</v>
          </cell>
          <cell r="G134" t="str">
            <v>5</v>
          </cell>
          <cell r="H134">
            <v>455</v>
          </cell>
          <cell r="I134">
            <v>256</v>
          </cell>
          <cell r="J134">
            <v>0.56259999999999999</v>
          </cell>
          <cell r="K134">
            <v>24</v>
          </cell>
          <cell r="L134">
            <v>5.2699999999999997E-2</v>
          </cell>
          <cell r="M134">
            <v>280</v>
          </cell>
          <cell r="N134">
            <v>0.61539999999999995</v>
          </cell>
        </row>
        <row r="135">
          <cell r="A135" t="str">
            <v>BEDFORD HILLS EL (CEP NOTE 2)</v>
          </cell>
          <cell r="B135" t="str">
            <v>115</v>
          </cell>
          <cell r="C135" t="e">
            <v>#N/A</v>
          </cell>
          <cell r="D135" t="str">
            <v>0290</v>
          </cell>
          <cell r="E135" t="str">
            <v>Elementary</v>
          </cell>
          <cell r="F135" t="str">
            <v>K</v>
          </cell>
          <cell r="G135" t="str">
            <v>5</v>
          </cell>
          <cell r="H135">
            <v>436</v>
          </cell>
          <cell r="I135">
            <v>404</v>
          </cell>
          <cell r="J135">
            <v>0.92659999999999998</v>
          </cell>
          <cell r="K135">
            <v>0</v>
          </cell>
          <cell r="L135">
            <v>0</v>
          </cell>
          <cell r="M135">
            <v>404</v>
          </cell>
          <cell r="N135">
            <v>0.92659999999999998</v>
          </cell>
        </row>
        <row r="136">
          <cell r="A136" t="str">
            <v>BEDFORD PRIMARY (CEP NOTE 2)</v>
          </cell>
          <cell r="B136" t="str">
            <v>010</v>
          </cell>
          <cell r="C136" t="e">
            <v>#N/A</v>
          </cell>
          <cell r="D136" t="str">
            <v>1200</v>
          </cell>
          <cell r="E136" t="str">
            <v>Elementary</v>
          </cell>
          <cell r="F136" t="str">
            <v>Pre-K</v>
          </cell>
          <cell r="G136" t="str">
            <v>1</v>
          </cell>
          <cell r="H136">
            <v>298</v>
          </cell>
          <cell r="I136">
            <v>290</v>
          </cell>
          <cell r="J136">
            <v>0.97319999999999995</v>
          </cell>
          <cell r="K136">
            <v>0</v>
          </cell>
          <cell r="L136">
            <v>0</v>
          </cell>
          <cell r="M136">
            <v>290</v>
          </cell>
          <cell r="N136">
            <v>0.97319999999999995</v>
          </cell>
        </row>
        <row r="137">
          <cell r="A137" t="str">
            <v>BEECH TREE ELEM</v>
          </cell>
          <cell r="B137" t="str">
            <v>029</v>
          </cell>
          <cell r="C137" t="e">
            <v>#N/A</v>
          </cell>
          <cell r="D137" t="str">
            <v>1730</v>
          </cell>
          <cell r="E137" t="str">
            <v>Elementary</v>
          </cell>
          <cell r="F137" t="str">
            <v>K</v>
          </cell>
          <cell r="G137" t="str">
            <v>5</v>
          </cell>
          <cell r="H137">
            <v>383</v>
          </cell>
          <cell r="I137">
            <v>206</v>
          </cell>
          <cell r="J137">
            <v>0.53790000000000004</v>
          </cell>
          <cell r="K137">
            <v>25</v>
          </cell>
          <cell r="L137">
            <v>6.5299999999999997E-2</v>
          </cell>
          <cell r="M137">
            <v>231</v>
          </cell>
          <cell r="N137">
            <v>0.60309999999999997</v>
          </cell>
        </row>
        <row r="138">
          <cell r="A138" t="str">
            <v>BEL AIR ELEM</v>
          </cell>
          <cell r="B138" t="str">
            <v>075</v>
          </cell>
          <cell r="C138" t="e">
            <v>#N/A</v>
          </cell>
          <cell r="D138" t="str">
            <v>0670</v>
          </cell>
          <cell r="E138" t="str">
            <v>Elementary</v>
          </cell>
          <cell r="F138" t="str">
            <v>K</v>
          </cell>
          <cell r="G138" t="str">
            <v>5</v>
          </cell>
          <cell r="H138">
            <v>412</v>
          </cell>
          <cell r="I138">
            <v>255</v>
          </cell>
          <cell r="J138">
            <v>0.61890000000000001</v>
          </cell>
          <cell r="K138">
            <v>62</v>
          </cell>
          <cell r="L138">
            <v>0.15049999999999999</v>
          </cell>
          <cell r="M138">
            <v>317</v>
          </cell>
          <cell r="N138">
            <v>0.76939999999999997</v>
          </cell>
        </row>
        <row r="139">
          <cell r="A139" t="str">
            <v>BELFAST ELEM</v>
          </cell>
          <cell r="B139" t="str">
            <v>083</v>
          </cell>
          <cell r="C139" t="e">
            <v>#N/A</v>
          </cell>
          <cell r="D139" t="str">
            <v>0580</v>
          </cell>
          <cell r="E139" t="str">
            <v>Elementary</v>
          </cell>
          <cell r="F139" t="str">
            <v>Pre-K</v>
          </cell>
          <cell r="G139" t="str">
            <v>5</v>
          </cell>
          <cell r="H139">
            <v>126</v>
          </cell>
          <cell r="I139">
            <v>50</v>
          </cell>
          <cell r="J139">
            <v>0.39679999999999999</v>
          </cell>
          <cell r="K139">
            <v>11</v>
          </cell>
          <cell r="L139">
            <v>8.7300000000000003E-2</v>
          </cell>
          <cell r="M139">
            <v>61</v>
          </cell>
          <cell r="N139">
            <v>0.48409999999999997</v>
          </cell>
        </row>
        <row r="140">
          <cell r="A140" t="str">
            <v>BELFIELD ELEM (CEP NOTE 2)</v>
          </cell>
          <cell r="B140" t="str">
            <v>040</v>
          </cell>
          <cell r="C140" t="e">
            <v>#N/A</v>
          </cell>
          <cell r="D140" t="str">
            <v>0260</v>
          </cell>
          <cell r="E140" t="str">
            <v>Elementary</v>
          </cell>
          <cell r="F140" t="str">
            <v>5</v>
          </cell>
          <cell r="G140" t="str">
            <v>5</v>
          </cell>
          <cell r="H140">
            <v>163</v>
          </cell>
          <cell r="I140">
            <v>161</v>
          </cell>
          <cell r="J140">
            <v>0.98770000000000002</v>
          </cell>
          <cell r="K140">
            <v>0</v>
          </cell>
          <cell r="L140">
            <v>0</v>
          </cell>
          <cell r="M140">
            <v>161</v>
          </cell>
          <cell r="N140">
            <v>0.98770000000000002</v>
          </cell>
        </row>
        <row r="141">
          <cell r="A141" t="str">
            <v>BELLE HETH ELEM</v>
          </cell>
          <cell r="B141" t="str">
            <v>122</v>
          </cell>
          <cell r="C141" t="e">
            <v>#N/A</v>
          </cell>
          <cell r="D141" t="str">
            <v>0010</v>
          </cell>
          <cell r="E141" t="str">
            <v>Elementary</v>
          </cell>
          <cell r="F141" t="str">
            <v>3</v>
          </cell>
          <cell r="G141" t="str">
            <v>6</v>
          </cell>
          <cell r="H141">
            <v>474</v>
          </cell>
          <cell r="I141">
            <v>211</v>
          </cell>
          <cell r="J141">
            <v>0.4451</v>
          </cell>
          <cell r="K141">
            <v>19</v>
          </cell>
          <cell r="L141">
            <v>4.0099999999999997E-2</v>
          </cell>
          <cell r="M141">
            <v>230</v>
          </cell>
          <cell r="N141">
            <v>0.48520000000000002</v>
          </cell>
        </row>
        <row r="142">
          <cell r="A142" t="str">
            <v>BELLE VIEW ELEM</v>
          </cell>
          <cell r="B142" t="str">
            <v>029</v>
          </cell>
          <cell r="C142" t="e">
            <v>#N/A</v>
          </cell>
          <cell r="D142" t="str">
            <v>0560</v>
          </cell>
          <cell r="E142" t="str">
            <v>Elementary</v>
          </cell>
          <cell r="F142" t="str">
            <v>K</v>
          </cell>
          <cell r="G142" t="str">
            <v>6</v>
          </cell>
          <cell r="H142">
            <v>474</v>
          </cell>
          <cell r="I142">
            <v>126</v>
          </cell>
          <cell r="J142">
            <v>0.26579999999999998</v>
          </cell>
          <cell r="K142">
            <v>23</v>
          </cell>
          <cell r="L142">
            <v>4.8500000000000001E-2</v>
          </cell>
          <cell r="M142">
            <v>149</v>
          </cell>
          <cell r="N142">
            <v>0.31430000000000002</v>
          </cell>
        </row>
        <row r="143">
          <cell r="A143" t="str">
            <v>BELLEVUE ELEM (CEP NOTE 2)</v>
          </cell>
          <cell r="B143" t="str">
            <v>123</v>
          </cell>
          <cell r="C143" t="e">
            <v>#N/A</v>
          </cell>
          <cell r="D143" t="str">
            <v>0100</v>
          </cell>
          <cell r="E143" t="str">
            <v>Elementary</v>
          </cell>
          <cell r="F143" t="str">
            <v>H</v>
          </cell>
          <cell r="G143" t="str">
            <v>5</v>
          </cell>
          <cell r="H143">
            <v>243</v>
          </cell>
          <cell r="I143">
            <v>243</v>
          </cell>
          <cell r="J143">
            <v>1</v>
          </cell>
          <cell r="K143">
            <v>0</v>
          </cell>
          <cell r="L143">
            <v>0</v>
          </cell>
          <cell r="M143">
            <v>243</v>
          </cell>
          <cell r="N143">
            <v>1</v>
          </cell>
        </row>
        <row r="144">
          <cell r="A144" t="str">
            <v>BELLWOOD ELEM (CEP NOTE 2)</v>
          </cell>
          <cell r="B144" t="str">
            <v>021</v>
          </cell>
          <cell r="C144" t="e">
            <v>#N/A</v>
          </cell>
          <cell r="D144" t="str">
            <v>0660</v>
          </cell>
          <cell r="E144" t="str">
            <v>Elementary</v>
          </cell>
          <cell r="F144" t="str">
            <v>H</v>
          </cell>
          <cell r="G144" t="str">
            <v>5</v>
          </cell>
          <cell r="H144">
            <v>580</v>
          </cell>
          <cell r="I144">
            <v>523</v>
          </cell>
          <cell r="J144">
            <v>0.90169999999999995</v>
          </cell>
          <cell r="K144">
            <v>0</v>
          </cell>
          <cell r="L144">
            <v>0</v>
          </cell>
          <cell r="M144">
            <v>523</v>
          </cell>
          <cell r="N144">
            <v>0.90169999999999995</v>
          </cell>
        </row>
        <row r="145">
          <cell r="A145" t="str">
            <v>BELMONT ELEM</v>
          </cell>
          <cell r="B145" t="str">
            <v>075</v>
          </cell>
          <cell r="C145" t="e">
            <v>#N/A</v>
          </cell>
          <cell r="D145" t="str">
            <v>0600</v>
          </cell>
          <cell r="E145" t="str">
            <v>Elementary</v>
          </cell>
          <cell r="F145" t="str">
            <v>Pre-K</v>
          </cell>
          <cell r="G145" t="str">
            <v>5</v>
          </cell>
          <cell r="H145">
            <v>562</v>
          </cell>
          <cell r="I145">
            <v>342</v>
          </cell>
          <cell r="J145">
            <v>0.60850000000000004</v>
          </cell>
          <cell r="K145">
            <v>64</v>
          </cell>
          <cell r="L145">
            <v>0.1139</v>
          </cell>
          <cell r="M145">
            <v>406</v>
          </cell>
          <cell r="N145">
            <v>0.72240000000000004</v>
          </cell>
        </row>
        <row r="146">
          <cell r="A146" t="str">
            <v>BELMONT RIDGE MIDDLE</v>
          </cell>
          <cell r="B146" t="str">
            <v>053</v>
          </cell>
          <cell r="C146" t="e">
            <v>#N/A</v>
          </cell>
          <cell r="D146" t="str">
            <v>0940</v>
          </cell>
          <cell r="E146" t="str">
            <v>Middle</v>
          </cell>
          <cell r="F146" t="str">
            <v>6</v>
          </cell>
          <cell r="G146" t="str">
            <v>8</v>
          </cell>
          <cell r="H146">
            <v>1200</v>
          </cell>
          <cell r="I146">
            <v>98</v>
          </cell>
          <cell r="J146">
            <v>8.1699999999999995E-2</v>
          </cell>
          <cell r="K146">
            <v>29</v>
          </cell>
          <cell r="L146">
            <v>2.4199999999999999E-2</v>
          </cell>
          <cell r="M146">
            <v>127</v>
          </cell>
          <cell r="N146">
            <v>0.10580000000000001</v>
          </cell>
        </row>
        <row r="147">
          <cell r="A147" t="str">
            <v>BELMONT STATION ELEM</v>
          </cell>
          <cell r="B147" t="str">
            <v>053</v>
          </cell>
          <cell r="C147" t="e">
            <v>#N/A</v>
          </cell>
          <cell r="D147" t="str">
            <v>0300</v>
          </cell>
          <cell r="E147" t="str">
            <v>Elementary</v>
          </cell>
          <cell r="F147" t="str">
            <v>K</v>
          </cell>
          <cell r="G147" t="str">
            <v>5</v>
          </cell>
          <cell r="H147">
            <v>789</v>
          </cell>
          <cell r="I147">
            <v>59</v>
          </cell>
          <cell r="J147">
            <v>7.4800000000000005E-2</v>
          </cell>
          <cell r="K147">
            <v>17</v>
          </cell>
          <cell r="L147">
            <v>2.1499999999999998E-2</v>
          </cell>
          <cell r="M147">
            <v>76</v>
          </cell>
          <cell r="N147">
            <v>9.6299999999999997E-2</v>
          </cell>
        </row>
        <row r="148">
          <cell r="A148" t="str">
            <v>BELVEDERE ELEM</v>
          </cell>
          <cell r="B148" t="str">
            <v>029</v>
          </cell>
          <cell r="C148" t="e">
            <v>#N/A</v>
          </cell>
          <cell r="D148" t="str">
            <v>0720</v>
          </cell>
          <cell r="E148" t="str">
            <v>Elementary</v>
          </cell>
          <cell r="F148" t="str">
            <v>K</v>
          </cell>
          <cell r="G148" t="str">
            <v>5</v>
          </cell>
          <cell r="H148">
            <v>637</v>
          </cell>
          <cell r="I148">
            <v>269</v>
          </cell>
          <cell r="J148">
            <v>0.42230000000000001</v>
          </cell>
          <cell r="K148">
            <v>64</v>
          </cell>
          <cell r="L148">
            <v>0.10050000000000001</v>
          </cell>
          <cell r="M148">
            <v>333</v>
          </cell>
          <cell r="N148">
            <v>0.52280000000000004</v>
          </cell>
        </row>
        <row r="149">
          <cell r="A149" t="str">
            <v>BELVIEW ELEM</v>
          </cell>
          <cell r="B149" t="str">
            <v>060</v>
          </cell>
          <cell r="C149" t="e">
            <v>#N/A</v>
          </cell>
          <cell r="D149" t="str">
            <v>0700</v>
          </cell>
          <cell r="E149" t="str">
            <v>Elementary</v>
          </cell>
          <cell r="F149" t="str">
            <v>Pre-K</v>
          </cell>
          <cell r="G149" t="str">
            <v>5</v>
          </cell>
          <cell r="H149">
            <v>281</v>
          </cell>
          <cell r="I149">
            <v>122</v>
          </cell>
          <cell r="J149">
            <v>0.43419999999999997</v>
          </cell>
          <cell r="K149">
            <v>15</v>
          </cell>
          <cell r="L149">
            <v>5.3400000000000003E-2</v>
          </cell>
          <cell r="M149">
            <v>137</v>
          </cell>
          <cell r="N149">
            <v>0.48749999999999999</v>
          </cell>
        </row>
        <row r="150">
          <cell r="A150" t="str">
            <v>BEN. FRANKLIN MIDDLE-EAST</v>
          </cell>
          <cell r="B150" t="str">
            <v>033</v>
          </cell>
          <cell r="C150" t="e">
            <v>#N/A</v>
          </cell>
          <cell r="D150" t="str">
            <v>0032</v>
          </cell>
          <cell r="E150" t="str">
            <v>Elementary</v>
          </cell>
          <cell r="F150" t="str">
            <v>6</v>
          </cell>
          <cell r="G150" t="str">
            <v>6</v>
          </cell>
          <cell r="H150">
            <v>563</v>
          </cell>
          <cell r="I150">
            <v>269</v>
          </cell>
          <cell r="J150">
            <v>0.4778</v>
          </cell>
          <cell r="K150">
            <v>34</v>
          </cell>
          <cell r="L150">
            <v>6.0400000000000002E-2</v>
          </cell>
          <cell r="M150">
            <v>303</v>
          </cell>
          <cell r="N150">
            <v>0.53820000000000001</v>
          </cell>
        </row>
        <row r="151">
          <cell r="A151" t="str">
            <v>BEN. FRANKLIN MIDDLE-WEST</v>
          </cell>
          <cell r="B151" t="str">
            <v>033</v>
          </cell>
          <cell r="C151" t="e">
            <v>#N/A</v>
          </cell>
          <cell r="D151" t="str">
            <v>0031</v>
          </cell>
          <cell r="E151" t="str">
            <v>Middle</v>
          </cell>
          <cell r="F151" t="str">
            <v>7</v>
          </cell>
          <cell r="G151" t="str">
            <v>8</v>
          </cell>
          <cell r="H151">
            <v>736</v>
          </cell>
          <cell r="I151">
            <v>336</v>
          </cell>
          <cell r="J151">
            <v>0.45650000000000002</v>
          </cell>
          <cell r="K151">
            <v>36</v>
          </cell>
          <cell r="L151">
            <v>4.8899999999999999E-2</v>
          </cell>
          <cell r="M151">
            <v>372</v>
          </cell>
          <cell r="N151">
            <v>0.50539999999999996</v>
          </cell>
        </row>
        <row r="152">
          <cell r="A152" t="str">
            <v>BENJAMIN SYMS MID (CEP NOTE 2)</v>
          </cell>
          <cell r="B152" t="str">
            <v>112</v>
          </cell>
          <cell r="C152" t="e">
            <v>#N/A</v>
          </cell>
          <cell r="D152" t="str">
            <v>0350</v>
          </cell>
          <cell r="E152" t="str">
            <v>Middle</v>
          </cell>
          <cell r="F152" t="str">
            <v>6</v>
          </cell>
          <cell r="G152" t="str">
            <v>8</v>
          </cell>
          <cell r="H152">
            <v>728</v>
          </cell>
          <cell r="I152">
            <v>663</v>
          </cell>
          <cell r="J152">
            <v>0.91069999999999995</v>
          </cell>
          <cell r="K152">
            <v>0</v>
          </cell>
          <cell r="L152">
            <v>0</v>
          </cell>
          <cell r="M152">
            <v>663</v>
          </cell>
          <cell r="N152">
            <v>0.91069999999999995</v>
          </cell>
        </row>
        <row r="153">
          <cell r="A153" t="str">
            <v>BENNETT ELEM</v>
          </cell>
          <cell r="B153" t="str">
            <v>075</v>
          </cell>
          <cell r="C153" t="e">
            <v>#N/A</v>
          </cell>
          <cell r="D153" t="str">
            <v>0840</v>
          </cell>
          <cell r="E153" t="str">
            <v>Elementary</v>
          </cell>
          <cell r="F153" t="str">
            <v>K</v>
          </cell>
          <cell r="G153" t="str">
            <v>5</v>
          </cell>
          <cell r="H153">
            <v>733</v>
          </cell>
          <cell r="I153">
            <v>143</v>
          </cell>
          <cell r="J153">
            <v>0.1951</v>
          </cell>
          <cell r="K153">
            <v>32</v>
          </cell>
          <cell r="L153">
            <v>4.3700000000000003E-2</v>
          </cell>
          <cell r="M153">
            <v>175</v>
          </cell>
          <cell r="N153">
            <v>0.2387</v>
          </cell>
        </row>
        <row r="154">
          <cell r="A154" t="str">
            <v>BENSLEY ELEM (CEP NOTE 2)</v>
          </cell>
          <cell r="B154" t="str">
            <v>021</v>
          </cell>
          <cell r="C154" t="e">
            <v>#N/A</v>
          </cell>
          <cell r="D154" t="str">
            <v>0430</v>
          </cell>
          <cell r="E154" t="str">
            <v>Elementary</v>
          </cell>
          <cell r="F154" t="str">
            <v>H</v>
          </cell>
          <cell r="G154" t="str">
            <v>5</v>
          </cell>
          <cell r="H154">
            <v>673</v>
          </cell>
          <cell r="I154">
            <v>607</v>
          </cell>
          <cell r="J154">
            <v>0.90190000000000003</v>
          </cell>
          <cell r="K154">
            <v>0</v>
          </cell>
          <cell r="L154">
            <v>0</v>
          </cell>
          <cell r="M154">
            <v>607</v>
          </cell>
          <cell r="N154">
            <v>0.90190000000000003</v>
          </cell>
        </row>
        <row r="155">
          <cell r="A155" t="str">
            <v>BERKELEY ELEM</v>
          </cell>
          <cell r="B155" t="str">
            <v>088</v>
          </cell>
          <cell r="C155" t="e">
            <v>#N/A</v>
          </cell>
          <cell r="D155" t="str">
            <v>0340</v>
          </cell>
          <cell r="E155" t="str">
            <v>Elementary</v>
          </cell>
          <cell r="F155" t="str">
            <v>K</v>
          </cell>
          <cell r="G155" t="str">
            <v>5</v>
          </cell>
          <cell r="H155">
            <v>283</v>
          </cell>
          <cell r="I155">
            <v>123</v>
          </cell>
          <cell r="J155">
            <v>0.43459999999999999</v>
          </cell>
          <cell r="K155">
            <v>15</v>
          </cell>
          <cell r="L155">
            <v>5.2999999999999999E-2</v>
          </cell>
          <cell r="M155">
            <v>138</v>
          </cell>
          <cell r="N155">
            <v>0.48759999999999998</v>
          </cell>
        </row>
        <row r="156">
          <cell r="A156" t="str">
            <v>BERKELEY GLENN ELEM</v>
          </cell>
          <cell r="B156" t="str">
            <v>130</v>
          </cell>
          <cell r="C156" t="e">
            <v>#N/A</v>
          </cell>
          <cell r="D156" t="str">
            <v>0650</v>
          </cell>
          <cell r="E156" t="str">
            <v>Elementary</v>
          </cell>
          <cell r="F156" t="str">
            <v>K</v>
          </cell>
          <cell r="G156" t="str">
            <v>5</v>
          </cell>
          <cell r="H156">
            <v>256</v>
          </cell>
          <cell r="I156">
            <v>121</v>
          </cell>
          <cell r="J156">
            <v>0.47270000000000001</v>
          </cell>
          <cell r="K156">
            <v>21</v>
          </cell>
          <cell r="L156">
            <v>8.2000000000000003E-2</v>
          </cell>
          <cell r="M156">
            <v>142</v>
          </cell>
          <cell r="N156">
            <v>0.55469999999999997</v>
          </cell>
        </row>
        <row r="157">
          <cell r="A157" t="str">
            <v>BERKELEY MIDDLE</v>
          </cell>
          <cell r="B157" t="str">
            <v>131</v>
          </cell>
          <cell r="C157" t="e">
            <v>#N/A</v>
          </cell>
          <cell r="D157" t="str">
            <v>0060</v>
          </cell>
          <cell r="E157" t="str">
            <v>Middle</v>
          </cell>
          <cell r="F157" t="str">
            <v>6</v>
          </cell>
          <cell r="G157" t="str">
            <v>8</v>
          </cell>
          <cell r="H157">
            <v>631</v>
          </cell>
          <cell r="I157">
            <v>215</v>
          </cell>
          <cell r="J157">
            <v>0.3407</v>
          </cell>
          <cell r="K157">
            <v>40</v>
          </cell>
          <cell r="L157">
            <v>6.3399999999999998E-2</v>
          </cell>
          <cell r="M157">
            <v>255</v>
          </cell>
          <cell r="N157">
            <v>0.40410000000000001</v>
          </cell>
        </row>
        <row r="158">
          <cell r="A158" t="str">
            <v>BERKLEY/CAMP ECC (CEP NOTE 2)</v>
          </cell>
          <cell r="B158" t="str">
            <v>118</v>
          </cell>
          <cell r="C158" t="e">
            <v>#N/A</v>
          </cell>
          <cell r="D158" t="str">
            <v>0510</v>
          </cell>
          <cell r="E158" t="str">
            <v>Elementary</v>
          </cell>
          <cell r="F158" t="str">
            <v>Pre-K</v>
          </cell>
          <cell r="G158" t="str">
            <v>Pre-K</v>
          </cell>
          <cell r="H158">
            <v>190</v>
          </cell>
          <cell r="I158">
            <v>182</v>
          </cell>
          <cell r="J158">
            <v>0.95789999999999997</v>
          </cell>
          <cell r="K158">
            <v>0</v>
          </cell>
          <cell r="L158">
            <v>0</v>
          </cell>
          <cell r="M158">
            <v>182</v>
          </cell>
          <cell r="N158">
            <v>0.95789999999999997</v>
          </cell>
        </row>
        <row r="159">
          <cell r="A159" t="str">
            <v>BERRYVILLE CAMPUS RTC</v>
          </cell>
          <cell r="B159" t="str">
            <v>5789</v>
          </cell>
          <cell r="C159" t="str">
            <v>Grafton/GIHN SNP</v>
          </cell>
          <cell r="D159" t="str">
            <v>0007</v>
          </cell>
          <cell r="E159" t="str">
            <v>Combined</v>
          </cell>
          <cell r="F159" t="str">
            <v>K</v>
          </cell>
          <cell r="G159" t="str">
            <v>12</v>
          </cell>
          <cell r="H159">
            <v>72</v>
          </cell>
          <cell r="I159">
            <v>72</v>
          </cell>
          <cell r="J159">
            <v>1</v>
          </cell>
          <cell r="K159">
            <v>0</v>
          </cell>
          <cell r="L159">
            <v>0</v>
          </cell>
          <cell r="M159">
            <v>72</v>
          </cell>
          <cell r="N159">
            <v>1</v>
          </cell>
        </row>
        <row r="160">
          <cell r="A160" t="str">
            <v>BESSIE WELLER EL (CEP NOTE 2)</v>
          </cell>
          <cell r="B160" t="str">
            <v>126</v>
          </cell>
          <cell r="C160" t="e">
            <v>#N/A</v>
          </cell>
          <cell r="D160" t="str">
            <v>0070</v>
          </cell>
          <cell r="E160" t="str">
            <v>Elementary</v>
          </cell>
          <cell r="F160" t="str">
            <v>K</v>
          </cell>
          <cell r="G160" t="str">
            <v>5</v>
          </cell>
          <cell r="H160">
            <v>377</v>
          </cell>
          <cell r="I160">
            <v>281</v>
          </cell>
          <cell r="J160">
            <v>0.74539999999999995</v>
          </cell>
          <cell r="K160">
            <v>0</v>
          </cell>
          <cell r="L160">
            <v>0</v>
          </cell>
          <cell r="M160">
            <v>281</v>
          </cell>
          <cell r="N160">
            <v>0.74539999999999995</v>
          </cell>
        </row>
        <row r="161">
          <cell r="A161" t="str">
            <v>BETHEL ELEM</v>
          </cell>
          <cell r="B161" t="str">
            <v>036</v>
          </cell>
          <cell r="C161" t="e">
            <v>#N/A</v>
          </cell>
          <cell r="D161" t="str">
            <v>0381</v>
          </cell>
          <cell r="E161" t="str">
            <v>Elementary</v>
          </cell>
          <cell r="F161" t="str">
            <v>Pre-K</v>
          </cell>
          <cell r="G161" t="str">
            <v>5</v>
          </cell>
          <cell r="H161">
            <v>479</v>
          </cell>
          <cell r="I161">
            <v>148</v>
          </cell>
          <cell r="J161">
            <v>0.309</v>
          </cell>
          <cell r="K161">
            <v>34</v>
          </cell>
          <cell r="L161">
            <v>7.0999999999999994E-2</v>
          </cell>
          <cell r="M161">
            <v>182</v>
          </cell>
          <cell r="N161">
            <v>0.38</v>
          </cell>
        </row>
        <row r="162">
          <cell r="A162" t="str">
            <v>BETHEL HIGH</v>
          </cell>
          <cell r="B162" t="str">
            <v>112</v>
          </cell>
          <cell r="C162" t="e">
            <v>#N/A</v>
          </cell>
          <cell r="D162" t="str">
            <v>0430</v>
          </cell>
          <cell r="E162" t="str">
            <v>High</v>
          </cell>
          <cell r="F162" t="str">
            <v>9</v>
          </cell>
          <cell r="G162" t="str">
            <v>12</v>
          </cell>
          <cell r="H162">
            <v>1679</v>
          </cell>
          <cell r="I162">
            <v>670</v>
          </cell>
          <cell r="J162">
            <v>0.39900000000000002</v>
          </cell>
          <cell r="K162">
            <v>81</v>
          </cell>
          <cell r="L162">
            <v>4.82E-2</v>
          </cell>
          <cell r="M162">
            <v>751</v>
          </cell>
          <cell r="N162">
            <v>0.44729999999999998</v>
          </cell>
        </row>
        <row r="163">
          <cell r="A163" t="str">
            <v>BETHEL MANOR ELEM</v>
          </cell>
          <cell r="B163" t="str">
            <v>098</v>
          </cell>
          <cell r="C163" t="e">
            <v>#N/A</v>
          </cell>
          <cell r="D163" t="str">
            <v>0180</v>
          </cell>
          <cell r="E163" t="str">
            <v>Elementary</v>
          </cell>
          <cell r="F163" t="str">
            <v>K</v>
          </cell>
          <cell r="G163" t="str">
            <v>5</v>
          </cell>
          <cell r="H163">
            <v>696</v>
          </cell>
          <cell r="I163">
            <v>96</v>
          </cell>
          <cell r="J163">
            <v>0.13789999999999999</v>
          </cell>
          <cell r="K163">
            <v>208</v>
          </cell>
          <cell r="L163">
            <v>0.2989</v>
          </cell>
          <cell r="M163">
            <v>304</v>
          </cell>
          <cell r="N163">
            <v>0.43680000000000002</v>
          </cell>
        </row>
        <row r="164">
          <cell r="A164" t="str">
            <v>BETTIE WEAVER ELEM</v>
          </cell>
          <cell r="B164" t="str">
            <v>021</v>
          </cell>
          <cell r="C164" t="e">
            <v>#N/A</v>
          </cell>
          <cell r="D164" t="str">
            <v>0510</v>
          </cell>
          <cell r="E164" t="str">
            <v>Elementary</v>
          </cell>
          <cell r="F164" t="str">
            <v>K</v>
          </cell>
          <cell r="G164" t="str">
            <v>5</v>
          </cell>
          <cell r="H164">
            <v>681</v>
          </cell>
          <cell r="I164">
            <v>19</v>
          </cell>
          <cell r="J164">
            <v>2.7900000000000001E-2</v>
          </cell>
          <cell r="K164">
            <v>3</v>
          </cell>
          <cell r="L164">
            <v>4.4000000000000003E-3</v>
          </cell>
          <cell r="M164">
            <v>22</v>
          </cell>
          <cell r="N164">
            <v>3.2300000000000002E-2</v>
          </cell>
        </row>
        <row r="165">
          <cell r="A165" t="str">
            <v>BEULAH ELEM</v>
          </cell>
          <cell r="B165" t="str">
            <v>021</v>
          </cell>
          <cell r="C165" t="e">
            <v>#N/A</v>
          </cell>
          <cell r="D165" t="str">
            <v>0130</v>
          </cell>
          <cell r="E165" t="str">
            <v>Elementary</v>
          </cell>
          <cell r="F165" t="str">
            <v>Pre-K</v>
          </cell>
          <cell r="G165" t="str">
            <v>5</v>
          </cell>
          <cell r="H165">
            <v>930</v>
          </cell>
          <cell r="I165">
            <v>487</v>
          </cell>
          <cell r="J165">
            <v>0.52370000000000005</v>
          </cell>
          <cell r="K165">
            <v>72</v>
          </cell>
          <cell r="L165">
            <v>7.7399999999999997E-2</v>
          </cell>
          <cell r="M165">
            <v>559</v>
          </cell>
          <cell r="N165">
            <v>0.60109999999999997</v>
          </cell>
        </row>
        <row r="166">
          <cell r="A166" t="str">
            <v>BEVERLEY MANOR MIDDLE</v>
          </cell>
          <cell r="B166" t="str">
            <v>008</v>
          </cell>
          <cell r="C166" t="e">
            <v>#N/A</v>
          </cell>
          <cell r="D166" t="str">
            <v>0212</v>
          </cell>
          <cell r="E166" t="str">
            <v>Middle</v>
          </cell>
          <cell r="F166" t="str">
            <v>6</v>
          </cell>
          <cell r="G166" t="str">
            <v>8</v>
          </cell>
          <cell r="H166">
            <v>706</v>
          </cell>
          <cell r="I166">
            <v>218</v>
          </cell>
          <cell r="J166">
            <v>0.30880000000000002</v>
          </cell>
          <cell r="K166">
            <v>63</v>
          </cell>
          <cell r="L166">
            <v>8.9200000000000002E-2</v>
          </cell>
          <cell r="M166">
            <v>281</v>
          </cell>
          <cell r="N166">
            <v>0.39800000000000002</v>
          </cell>
        </row>
        <row r="167">
          <cell r="A167" t="str">
            <v>BIG ISLAND ELEM</v>
          </cell>
          <cell r="B167" t="str">
            <v>010</v>
          </cell>
          <cell r="C167" t="e">
            <v>#N/A</v>
          </cell>
          <cell r="D167" t="str">
            <v>0030</v>
          </cell>
          <cell r="E167" t="str">
            <v>Elementary</v>
          </cell>
          <cell r="F167" t="str">
            <v>Pre-K</v>
          </cell>
          <cell r="G167" t="str">
            <v>5</v>
          </cell>
          <cell r="H167">
            <v>153</v>
          </cell>
          <cell r="I167">
            <v>64</v>
          </cell>
          <cell r="J167">
            <v>0.41830000000000001</v>
          </cell>
          <cell r="K167">
            <v>10</v>
          </cell>
          <cell r="L167">
            <v>6.54E-2</v>
          </cell>
          <cell r="M167">
            <v>74</v>
          </cell>
          <cell r="N167">
            <v>0.48370000000000002</v>
          </cell>
        </row>
        <row r="168">
          <cell r="A168" t="str">
            <v>BINFORD MIDDLE (CEP NOTE 2)</v>
          </cell>
          <cell r="B168" t="str">
            <v>123</v>
          </cell>
          <cell r="C168" t="e">
            <v>#N/A</v>
          </cell>
          <cell r="D168" t="str">
            <v>0050</v>
          </cell>
          <cell r="E168" t="str">
            <v>Middle</v>
          </cell>
          <cell r="F168" t="str">
            <v>6</v>
          </cell>
          <cell r="G168" t="str">
            <v>8</v>
          </cell>
          <cell r="H168">
            <v>451</v>
          </cell>
          <cell r="I168">
            <v>451</v>
          </cell>
          <cell r="J168">
            <v>1</v>
          </cell>
          <cell r="K168">
            <v>0</v>
          </cell>
          <cell r="L168">
            <v>0</v>
          </cell>
          <cell r="M168">
            <v>451</v>
          </cell>
          <cell r="N168">
            <v>1</v>
          </cell>
        </row>
        <row r="169">
          <cell r="A169" t="str">
            <v>BIRDNECK ELEM</v>
          </cell>
          <cell r="B169" t="str">
            <v>128</v>
          </cell>
          <cell r="C169" t="e">
            <v>#N/A</v>
          </cell>
          <cell r="D169" t="str">
            <v>0060</v>
          </cell>
          <cell r="E169" t="str">
            <v>Elementary</v>
          </cell>
          <cell r="F169" t="str">
            <v>Pre-K</v>
          </cell>
          <cell r="G169" t="str">
            <v>4</v>
          </cell>
          <cell r="H169">
            <v>627</v>
          </cell>
          <cell r="I169">
            <v>326</v>
          </cell>
          <cell r="J169">
            <v>0.51990000000000003</v>
          </cell>
          <cell r="K169">
            <v>97</v>
          </cell>
          <cell r="L169">
            <v>0.1547</v>
          </cell>
          <cell r="M169">
            <v>423</v>
          </cell>
          <cell r="N169">
            <v>0.67459999999999998</v>
          </cell>
        </row>
        <row r="170">
          <cell r="A170" t="str">
            <v>BLACKSBURG HIGH</v>
          </cell>
          <cell r="B170" t="str">
            <v>060</v>
          </cell>
          <cell r="C170" t="e">
            <v>#N/A</v>
          </cell>
          <cell r="D170" t="str">
            <v>0760</v>
          </cell>
          <cell r="E170" t="str">
            <v>High</v>
          </cell>
          <cell r="F170" t="str">
            <v>9</v>
          </cell>
          <cell r="G170" t="str">
            <v>12</v>
          </cell>
          <cell r="H170">
            <v>1282</v>
          </cell>
          <cell r="I170">
            <v>196</v>
          </cell>
          <cell r="J170">
            <v>0.15290000000000001</v>
          </cell>
          <cell r="K170">
            <v>31</v>
          </cell>
          <cell r="L170">
            <v>2.4199999999999999E-2</v>
          </cell>
          <cell r="M170">
            <v>227</v>
          </cell>
          <cell r="N170">
            <v>0.17710000000000001</v>
          </cell>
        </row>
        <row r="171">
          <cell r="A171" t="str">
            <v>BLACKSBURG MIDDLE</v>
          </cell>
          <cell r="B171" t="str">
            <v>060</v>
          </cell>
          <cell r="C171" t="e">
            <v>#N/A</v>
          </cell>
          <cell r="D171" t="str">
            <v>0710</v>
          </cell>
          <cell r="E171" t="str">
            <v>Middle</v>
          </cell>
          <cell r="F171" t="str">
            <v>6</v>
          </cell>
          <cell r="G171" t="str">
            <v>8</v>
          </cell>
          <cell r="H171">
            <v>959</v>
          </cell>
          <cell r="I171">
            <v>205</v>
          </cell>
          <cell r="J171">
            <v>0.21379999999999999</v>
          </cell>
          <cell r="K171">
            <v>28</v>
          </cell>
          <cell r="L171">
            <v>2.92E-2</v>
          </cell>
          <cell r="M171">
            <v>233</v>
          </cell>
          <cell r="N171">
            <v>0.24299999999999999</v>
          </cell>
        </row>
        <row r="172">
          <cell r="A172" t="str">
            <v>BLACKSTONE PRMRY (CEP NOTE 2)</v>
          </cell>
          <cell r="B172" t="str">
            <v>067</v>
          </cell>
          <cell r="C172" t="e">
            <v>#N/A</v>
          </cell>
          <cell r="D172" t="str">
            <v>0340</v>
          </cell>
          <cell r="E172" t="str">
            <v>Elementary</v>
          </cell>
          <cell r="F172" t="str">
            <v>Pre-K</v>
          </cell>
          <cell r="G172" t="str">
            <v>4</v>
          </cell>
          <cell r="H172">
            <v>427</v>
          </cell>
          <cell r="I172">
            <v>388</v>
          </cell>
          <cell r="J172">
            <v>0.90869999999999995</v>
          </cell>
          <cell r="K172">
            <v>0</v>
          </cell>
          <cell r="L172">
            <v>0</v>
          </cell>
          <cell r="M172">
            <v>388</v>
          </cell>
          <cell r="N172">
            <v>0.90869999999999995</v>
          </cell>
        </row>
        <row r="173">
          <cell r="A173" t="str">
            <v>BLACKWELL ELEM (CEP NOTE 2)</v>
          </cell>
          <cell r="B173" t="str">
            <v>123</v>
          </cell>
          <cell r="C173" t="e">
            <v>#N/A</v>
          </cell>
          <cell r="D173" t="str">
            <v>0170</v>
          </cell>
          <cell r="E173" t="str">
            <v>Elementary</v>
          </cell>
          <cell r="F173" t="str">
            <v>H</v>
          </cell>
          <cell r="G173" t="str">
            <v>5</v>
          </cell>
          <cell r="H173">
            <v>613</v>
          </cell>
          <cell r="I173">
            <v>613</v>
          </cell>
          <cell r="J173">
            <v>1</v>
          </cell>
          <cell r="K173">
            <v>0</v>
          </cell>
          <cell r="L173">
            <v>0</v>
          </cell>
          <cell r="M173">
            <v>613</v>
          </cell>
          <cell r="N173">
            <v>1</v>
          </cell>
        </row>
        <row r="174">
          <cell r="A174" t="str">
            <v>BLAIR MIDDLE</v>
          </cell>
          <cell r="B174" t="str">
            <v>118</v>
          </cell>
          <cell r="C174" t="e">
            <v>#N/A</v>
          </cell>
          <cell r="D174" t="str">
            <v>0020</v>
          </cell>
          <cell r="E174" t="str">
            <v>Middle</v>
          </cell>
          <cell r="F174" t="str">
            <v>6</v>
          </cell>
          <cell r="G174" t="str">
            <v>8</v>
          </cell>
          <cell r="H174">
            <v>1178</v>
          </cell>
          <cell r="I174">
            <v>655</v>
          </cell>
          <cell r="J174">
            <v>0.55600000000000005</v>
          </cell>
          <cell r="K174">
            <v>99</v>
          </cell>
          <cell r="L174">
            <v>8.4000000000000005E-2</v>
          </cell>
          <cell r="M174">
            <v>754</v>
          </cell>
          <cell r="N174">
            <v>0.6401</v>
          </cell>
        </row>
        <row r="175">
          <cell r="A175" t="str">
            <v>BLAND COUNTY ELEM</v>
          </cell>
          <cell r="B175" t="str">
            <v>011</v>
          </cell>
          <cell r="C175" t="e">
            <v>#N/A</v>
          </cell>
          <cell r="D175" t="str">
            <v>0250</v>
          </cell>
          <cell r="E175" t="str">
            <v>Elementary</v>
          </cell>
          <cell r="F175" t="str">
            <v>Pre-K</v>
          </cell>
          <cell r="G175" t="str">
            <v>6</v>
          </cell>
          <cell r="H175">
            <v>353</v>
          </cell>
          <cell r="I175">
            <v>165</v>
          </cell>
          <cell r="J175">
            <v>0.46739999999999998</v>
          </cell>
          <cell r="K175">
            <v>26</v>
          </cell>
          <cell r="L175">
            <v>7.3700000000000002E-2</v>
          </cell>
          <cell r="M175">
            <v>191</v>
          </cell>
          <cell r="N175">
            <v>0.54110000000000003</v>
          </cell>
        </row>
        <row r="176">
          <cell r="A176" t="str">
            <v>BLAND COUNTY HIGH</v>
          </cell>
          <cell r="B176" t="str">
            <v>011</v>
          </cell>
          <cell r="C176" t="e">
            <v>#N/A</v>
          </cell>
          <cell r="D176" t="str">
            <v>0260</v>
          </cell>
          <cell r="E176" t="str">
            <v>Combined</v>
          </cell>
          <cell r="F176" t="str">
            <v>7</v>
          </cell>
          <cell r="G176" t="str">
            <v>12</v>
          </cell>
          <cell r="H176">
            <v>342</v>
          </cell>
          <cell r="I176">
            <v>125</v>
          </cell>
          <cell r="J176">
            <v>0.36549999999999999</v>
          </cell>
          <cell r="K176">
            <v>35</v>
          </cell>
          <cell r="L176">
            <v>0.1023</v>
          </cell>
          <cell r="M176">
            <v>160</v>
          </cell>
          <cell r="N176">
            <v>0.46779999999999999</v>
          </cell>
        </row>
        <row r="177">
          <cell r="A177" t="str">
            <v>BLANDFORD ALT (CEP NOTE 2)</v>
          </cell>
          <cell r="B177" t="str">
            <v>120</v>
          </cell>
          <cell r="C177" t="e">
            <v>#N/A</v>
          </cell>
          <cell r="D177" t="str">
            <v>0311</v>
          </cell>
          <cell r="E177" t="str">
            <v>Cell Left Blank</v>
          </cell>
          <cell r="F177" t="str">
            <v>6</v>
          </cell>
          <cell r="G177" t="str">
            <v>12</v>
          </cell>
          <cell r="H177">
            <v>34</v>
          </cell>
          <cell r="I177">
            <v>34</v>
          </cell>
          <cell r="J177">
            <v>1</v>
          </cell>
          <cell r="K177">
            <v>0</v>
          </cell>
          <cell r="L177">
            <v>0</v>
          </cell>
          <cell r="M177">
            <v>34</v>
          </cell>
          <cell r="N177">
            <v>1</v>
          </cell>
        </row>
        <row r="178">
          <cell r="A178" t="str">
            <v>BLUE RIBBON CHILDCARE CTR</v>
          </cell>
          <cell r="B178" t="str">
            <v>5797</v>
          </cell>
          <cell r="C178" t="str">
            <v>Cathedral of Faith Christian Schools</v>
          </cell>
          <cell r="D178" t="str">
            <v>4048</v>
          </cell>
          <cell r="E178" t="str">
            <v>Combined</v>
          </cell>
          <cell r="F178" t="str">
            <v>Pre-K</v>
          </cell>
          <cell r="G178" t="str">
            <v>K</v>
          </cell>
          <cell r="H178">
            <v>43</v>
          </cell>
          <cell r="I178">
            <v>17</v>
          </cell>
          <cell r="J178">
            <v>0.39529999999999998</v>
          </cell>
          <cell r="K178">
            <v>0</v>
          </cell>
          <cell r="L178">
            <v>0</v>
          </cell>
          <cell r="M178">
            <v>17</v>
          </cell>
          <cell r="N178">
            <v>0.39529999999999998</v>
          </cell>
        </row>
        <row r="179">
          <cell r="A179" t="str">
            <v>BLUE RIDGE  JUV DET HOME</v>
          </cell>
          <cell r="B179" t="str">
            <v>917</v>
          </cell>
          <cell r="C179" t="str">
            <v>Department of Juvenile Justice</v>
          </cell>
          <cell r="D179" t="str">
            <v>0003</v>
          </cell>
          <cell r="E179" t="str">
            <v>Combined</v>
          </cell>
          <cell r="F179" t="str">
            <v>6</v>
          </cell>
          <cell r="G179" t="str">
            <v>12</v>
          </cell>
          <cell r="H179">
            <v>24</v>
          </cell>
          <cell r="I179">
            <v>24</v>
          </cell>
          <cell r="J179">
            <v>1</v>
          </cell>
          <cell r="K179">
            <v>0</v>
          </cell>
          <cell r="L179">
            <v>0</v>
          </cell>
          <cell r="M179">
            <v>24</v>
          </cell>
          <cell r="N179">
            <v>1</v>
          </cell>
        </row>
        <row r="180">
          <cell r="A180" t="str">
            <v>BLUE RIDGE EL (CEP NOTE 2)</v>
          </cell>
          <cell r="B180" t="str">
            <v>070</v>
          </cell>
          <cell r="C180" t="e">
            <v>#N/A</v>
          </cell>
          <cell r="D180" t="str">
            <v>0440</v>
          </cell>
          <cell r="E180" t="str">
            <v>Elementary</v>
          </cell>
          <cell r="F180" t="str">
            <v>Pre-K</v>
          </cell>
          <cell r="G180" t="str">
            <v>7</v>
          </cell>
          <cell r="H180">
            <v>253</v>
          </cell>
          <cell r="I180">
            <v>175</v>
          </cell>
          <cell r="J180">
            <v>0.69169999999999998</v>
          </cell>
          <cell r="K180">
            <v>0</v>
          </cell>
          <cell r="L180">
            <v>0</v>
          </cell>
          <cell r="M180">
            <v>175</v>
          </cell>
          <cell r="N180">
            <v>0.69169999999999998</v>
          </cell>
        </row>
        <row r="181">
          <cell r="A181" t="str">
            <v>BLUE RIDGE MIDDLE</v>
          </cell>
          <cell r="B181" t="str">
            <v>053</v>
          </cell>
          <cell r="C181" t="e">
            <v>#N/A</v>
          </cell>
          <cell r="D181" t="str">
            <v>0790</v>
          </cell>
          <cell r="E181" t="str">
            <v>Middle</v>
          </cell>
          <cell r="F181" t="str">
            <v>6</v>
          </cell>
          <cell r="G181" t="str">
            <v>8</v>
          </cell>
          <cell r="H181">
            <v>876</v>
          </cell>
          <cell r="I181">
            <v>85</v>
          </cell>
          <cell r="J181">
            <v>9.7000000000000003E-2</v>
          </cell>
          <cell r="K181">
            <v>18</v>
          </cell>
          <cell r="L181">
            <v>2.0500000000000001E-2</v>
          </cell>
          <cell r="M181">
            <v>103</v>
          </cell>
          <cell r="N181">
            <v>0.1176</v>
          </cell>
        </row>
        <row r="182">
          <cell r="A182" t="str">
            <v>BLUESTONE  HIGH</v>
          </cell>
          <cell r="B182" t="str">
            <v>058</v>
          </cell>
          <cell r="C182" t="e">
            <v>#N/A</v>
          </cell>
          <cell r="D182" t="str">
            <v>0980</v>
          </cell>
          <cell r="E182" t="str">
            <v>High</v>
          </cell>
          <cell r="F182" t="str">
            <v>9</v>
          </cell>
          <cell r="G182" t="str">
            <v>12</v>
          </cell>
          <cell r="H182">
            <v>533</v>
          </cell>
          <cell r="I182">
            <v>297</v>
          </cell>
          <cell r="J182">
            <v>0.55720000000000003</v>
          </cell>
          <cell r="K182">
            <v>32</v>
          </cell>
          <cell r="L182">
            <v>0.06</v>
          </cell>
          <cell r="M182">
            <v>329</v>
          </cell>
          <cell r="N182">
            <v>0.61729999999999996</v>
          </cell>
        </row>
        <row r="183">
          <cell r="A183" t="str">
            <v>BLUESTONE ELEMENTARY</v>
          </cell>
          <cell r="B183" t="str">
            <v>113</v>
          </cell>
          <cell r="C183" t="e">
            <v>#N/A</v>
          </cell>
          <cell r="D183" t="str">
            <v>0120</v>
          </cell>
          <cell r="E183" t="str">
            <v>Elementary</v>
          </cell>
          <cell r="F183" t="str">
            <v>K</v>
          </cell>
          <cell r="G183" t="str">
            <v>5</v>
          </cell>
          <cell r="H183">
            <v>571</v>
          </cell>
          <cell r="I183">
            <v>303</v>
          </cell>
          <cell r="J183">
            <v>0.53059999999999996</v>
          </cell>
          <cell r="K183">
            <v>79</v>
          </cell>
          <cell r="L183">
            <v>0.1384</v>
          </cell>
          <cell r="M183">
            <v>382</v>
          </cell>
          <cell r="N183">
            <v>0.66900000000000004</v>
          </cell>
        </row>
        <row r="184">
          <cell r="A184" t="str">
            <v>BLUESTONE MIDDLE</v>
          </cell>
          <cell r="B184" t="str">
            <v>058</v>
          </cell>
          <cell r="C184" t="e">
            <v>#N/A</v>
          </cell>
          <cell r="D184" t="str">
            <v>0960</v>
          </cell>
          <cell r="E184" t="str">
            <v>Middle</v>
          </cell>
          <cell r="F184" t="str">
            <v>6</v>
          </cell>
          <cell r="G184" t="str">
            <v>8</v>
          </cell>
          <cell r="H184">
            <v>377</v>
          </cell>
          <cell r="I184">
            <v>200</v>
          </cell>
          <cell r="J184">
            <v>0.53049999999999997</v>
          </cell>
          <cell r="K184">
            <v>34</v>
          </cell>
          <cell r="L184">
            <v>9.0200000000000002E-2</v>
          </cell>
          <cell r="M184">
            <v>234</v>
          </cell>
          <cell r="N184">
            <v>0.62070000000000003</v>
          </cell>
        </row>
        <row r="185">
          <cell r="A185" t="str">
            <v>BON AIR ELEM</v>
          </cell>
          <cell r="B185" t="str">
            <v>021</v>
          </cell>
          <cell r="C185" t="e">
            <v>#N/A</v>
          </cell>
          <cell r="D185" t="str">
            <v>0020</v>
          </cell>
          <cell r="E185" t="str">
            <v>Elementary</v>
          </cell>
          <cell r="F185" t="str">
            <v>K</v>
          </cell>
          <cell r="G185" t="str">
            <v>5</v>
          </cell>
          <cell r="H185">
            <v>640</v>
          </cell>
          <cell r="I185">
            <v>206</v>
          </cell>
          <cell r="J185">
            <v>0.32190000000000002</v>
          </cell>
          <cell r="K185">
            <v>25</v>
          </cell>
          <cell r="L185">
            <v>3.9100000000000003E-2</v>
          </cell>
          <cell r="M185">
            <v>231</v>
          </cell>
          <cell r="N185">
            <v>0.3609</v>
          </cell>
        </row>
        <row r="186">
          <cell r="A186" t="str">
            <v>BONNIE BRAE ELEM</v>
          </cell>
          <cell r="B186" t="str">
            <v>029</v>
          </cell>
          <cell r="C186" t="e">
            <v>#N/A</v>
          </cell>
          <cell r="D186" t="str">
            <v>2000</v>
          </cell>
          <cell r="E186" t="str">
            <v>Elementary</v>
          </cell>
          <cell r="F186" t="str">
            <v>K</v>
          </cell>
          <cell r="G186" t="str">
            <v>6</v>
          </cell>
          <cell r="H186">
            <v>846</v>
          </cell>
          <cell r="I186">
            <v>117</v>
          </cell>
          <cell r="J186">
            <v>0.13830000000000001</v>
          </cell>
          <cell r="K186">
            <v>39</v>
          </cell>
          <cell r="L186">
            <v>4.6100000000000002E-2</v>
          </cell>
          <cell r="M186">
            <v>156</v>
          </cell>
          <cell r="N186">
            <v>0.18440000000000001</v>
          </cell>
        </row>
        <row r="187">
          <cell r="A187" t="str">
            <v>BONSACK ELEM</v>
          </cell>
          <cell r="B187" t="str">
            <v>080</v>
          </cell>
          <cell r="C187" t="e">
            <v>#N/A</v>
          </cell>
          <cell r="D187" t="str">
            <v>0752</v>
          </cell>
          <cell r="E187" t="str">
            <v>Elementary</v>
          </cell>
          <cell r="F187" t="str">
            <v>Pre-K</v>
          </cell>
          <cell r="G187" t="str">
            <v>5</v>
          </cell>
          <cell r="H187">
            <v>360</v>
          </cell>
          <cell r="I187">
            <v>51</v>
          </cell>
          <cell r="J187">
            <v>0.14169999999999999</v>
          </cell>
          <cell r="K187">
            <v>9</v>
          </cell>
          <cell r="L187">
            <v>2.5000000000000001E-2</v>
          </cell>
          <cell r="M187">
            <v>60</v>
          </cell>
          <cell r="N187">
            <v>0.16669999999999999</v>
          </cell>
        </row>
        <row r="188">
          <cell r="A188" t="str">
            <v>BOOKER ELEM (CEP NOTE 2)</v>
          </cell>
          <cell r="B188" t="str">
            <v>112</v>
          </cell>
          <cell r="C188" t="e">
            <v>#N/A</v>
          </cell>
          <cell r="D188" t="str">
            <v>0470</v>
          </cell>
          <cell r="E188" t="str">
            <v>Elementary</v>
          </cell>
          <cell r="F188" t="str">
            <v>K</v>
          </cell>
          <cell r="G188" t="str">
            <v>5</v>
          </cell>
          <cell r="H188">
            <v>333</v>
          </cell>
          <cell r="I188">
            <v>303</v>
          </cell>
          <cell r="J188">
            <v>0.90990000000000004</v>
          </cell>
          <cell r="K188">
            <v>0</v>
          </cell>
          <cell r="L188">
            <v>0</v>
          </cell>
          <cell r="M188">
            <v>303</v>
          </cell>
          <cell r="N188">
            <v>0.90990000000000004</v>
          </cell>
        </row>
        <row r="189">
          <cell r="A189" t="str">
            <v>BOONES MILL ELEM</v>
          </cell>
          <cell r="B189" t="str">
            <v>033</v>
          </cell>
          <cell r="C189" t="e">
            <v>#N/A</v>
          </cell>
          <cell r="D189" t="str">
            <v>1370</v>
          </cell>
          <cell r="E189" t="str">
            <v>Elementary</v>
          </cell>
          <cell r="F189" t="str">
            <v>Pre-K</v>
          </cell>
          <cell r="G189" t="str">
            <v>5</v>
          </cell>
          <cell r="H189">
            <v>294</v>
          </cell>
          <cell r="I189">
            <v>111</v>
          </cell>
          <cell r="J189">
            <v>0.37759999999999999</v>
          </cell>
          <cell r="K189">
            <v>17</v>
          </cell>
          <cell r="L189">
            <v>5.7799999999999997E-2</v>
          </cell>
          <cell r="M189">
            <v>128</v>
          </cell>
          <cell r="N189">
            <v>0.43540000000000001</v>
          </cell>
        </row>
        <row r="190">
          <cell r="A190" t="str">
            <v>BOONSBORO ELEM</v>
          </cell>
          <cell r="B190" t="str">
            <v>010</v>
          </cell>
          <cell r="C190" t="e">
            <v>#N/A</v>
          </cell>
          <cell r="D190" t="str">
            <v>0160</v>
          </cell>
          <cell r="E190" t="str">
            <v>Elementary</v>
          </cell>
          <cell r="F190" t="str">
            <v>K</v>
          </cell>
          <cell r="G190" t="str">
            <v>5</v>
          </cell>
          <cell r="H190">
            <v>350</v>
          </cell>
          <cell r="I190">
            <v>56</v>
          </cell>
          <cell r="J190">
            <v>0.16</v>
          </cell>
          <cell r="K190">
            <v>21</v>
          </cell>
          <cell r="L190">
            <v>0.06</v>
          </cell>
          <cell r="M190">
            <v>77</v>
          </cell>
          <cell r="N190">
            <v>0.22</v>
          </cell>
        </row>
        <row r="191">
          <cell r="A191" t="str">
            <v>BOTETOURT ELEM</v>
          </cell>
          <cell r="B191" t="str">
            <v>036</v>
          </cell>
          <cell r="C191" t="e">
            <v>#N/A</v>
          </cell>
          <cell r="D191" t="str">
            <v>0100</v>
          </cell>
          <cell r="E191" t="str">
            <v>Elementary</v>
          </cell>
          <cell r="F191" t="str">
            <v>Pre-K</v>
          </cell>
          <cell r="G191" t="str">
            <v>5</v>
          </cell>
          <cell r="H191">
            <v>627</v>
          </cell>
          <cell r="I191">
            <v>195</v>
          </cell>
          <cell r="J191">
            <v>0.311</v>
          </cell>
          <cell r="K191">
            <v>69</v>
          </cell>
          <cell r="L191">
            <v>0.11</v>
          </cell>
          <cell r="M191">
            <v>264</v>
          </cell>
          <cell r="N191">
            <v>0.42109999999999997</v>
          </cell>
        </row>
        <row r="192">
          <cell r="A192" t="str">
            <v>BOUSHALL MID (CEP NOTE 2)</v>
          </cell>
          <cell r="B192" t="str">
            <v>123</v>
          </cell>
          <cell r="C192" t="e">
            <v>#N/A</v>
          </cell>
          <cell r="D192" t="str">
            <v>0480</v>
          </cell>
          <cell r="E192" t="str">
            <v>Middle</v>
          </cell>
          <cell r="F192" t="str">
            <v>6</v>
          </cell>
          <cell r="G192" t="str">
            <v>8</v>
          </cell>
          <cell r="H192">
            <v>795</v>
          </cell>
          <cell r="I192">
            <v>795</v>
          </cell>
          <cell r="J192">
            <v>1</v>
          </cell>
          <cell r="K192">
            <v>0</v>
          </cell>
          <cell r="L192">
            <v>0</v>
          </cell>
          <cell r="M192">
            <v>795</v>
          </cell>
          <cell r="N192">
            <v>1</v>
          </cell>
        </row>
        <row r="193">
          <cell r="A193" t="str">
            <v>BOWLING GREEN ELEM</v>
          </cell>
          <cell r="B193" t="str">
            <v>017</v>
          </cell>
          <cell r="C193" t="e">
            <v>#N/A</v>
          </cell>
          <cell r="D193" t="str">
            <v>0620</v>
          </cell>
          <cell r="E193" t="str">
            <v>Elementary</v>
          </cell>
          <cell r="F193" t="str">
            <v>Pre-K</v>
          </cell>
          <cell r="G193" t="str">
            <v>5</v>
          </cell>
          <cell r="H193">
            <v>739</v>
          </cell>
          <cell r="I193">
            <v>385</v>
          </cell>
          <cell r="J193">
            <v>0.52100000000000002</v>
          </cell>
          <cell r="K193">
            <v>65</v>
          </cell>
          <cell r="L193">
            <v>8.7999999999999995E-2</v>
          </cell>
          <cell r="M193">
            <v>450</v>
          </cell>
          <cell r="N193">
            <v>0.6089</v>
          </cell>
        </row>
        <row r="194">
          <cell r="A194" t="str">
            <v>BOYCE ELEM</v>
          </cell>
          <cell r="B194" t="str">
            <v>022</v>
          </cell>
          <cell r="C194" t="e">
            <v>#N/A</v>
          </cell>
          <cell r="D194" t="str">
            <v>0250</v>
          </cell>
          <cell r="E194" t="str">
            <v>Elementary</v>
          </cell>
          <cell r="F194" t="str">
            <v>Pre-K</v>
          </cell>
          <cell r="G194" t="str">
            <v>5</v>
          </cell>
          <cell r="H194">
            <v>317</v>
          </cell>
          <cell r="I194">
            <v>61</v>
          </cell>
          <cell r="J194">
            <v>0.19239999999999999</v>
          </cell>
          <cell r="K194">
            <v>18</v>
          </cell>
          <cell r="L194">
            <v>5.6800000000000003E-2</v>
          </cell>
          <cell r="M194">
            <v>79</v>
          </cell>
          <cell r="N194">
            <v>0.2492</v>
          </cell>
        </row>
        <row r="195">
          <cell r="A195" t="str">
            <v>BRADDOCK ELEM (CEP NOTE 2)</v>
          </cell>
          <cell r="B195" t="str">
            <v>029</v>
          </cell>
          <cell r="C195" t="e">
            <v>#N/A</v>
          </cell>
          <cell r="D195" t="str">
            <v>1090</v>
          </cell>
          <cell r="E195" t="str">
            <v>Elementary</v>
          </cell>
          <cell r="F195" t="str">
            <v>K</v>
          </cell>
          <cell r="G195" t="str">
            <v>5</v>
          </cell>
          <cell r="H195">
            <v>890</v>
          </cell>
          <cell r="I195">
            <v>735</v>
          </cell>
          <cell r="J195">
            <v>0.82579999999999998</v>
          </cell>
          <cell r="K195">
            <v>0</v>
          </cell>
          <cell r="L195">
            <v>0</v>
          </cell>
          <cell r="M195">
            <v>735</v>
          </cell>
          <cell r="N195">
            <v>0.82579999999999998</v>
          </cell>
        </row>
        <row r="196">
          <cell r="A196" t="str">
            <v>BRAMBLETON MIDDLE SCHOOL</v>
          </cell>
          <cell r="B196" t="str">
            <v>053</v>
          </cell>
          <cell r="C196" t="e">
            <v>#N/A</v>
          </cell>
          <cell r="D196" t="str">
            <v>1120</v>
          </cell>
          <cell r="E196" t="str">
            <v>Middle</v>
          </cell>
          <cell r="F196" t="str">
            <v>6</v>
          </cell>
          <cell r="G196" t="str">
            <v>8</v>
          </cell>
          <cell r="H196">
            <v>1492</v>
          </cell>
          <cell r="I196">
            <v>70</v>
          </cell>
          <cell r="J196">
            <v>4.6899999999999997E-2</v>
          </cell>
          <cell r="K196">
            <v>13</v>
          </cell>
          <cell r="L196">
            <v>8.6999999999999994E-3</v>
          </cell>
          <cell r="M196">
            <v>83</v>
          </cell>
          <cell r="N196">
            <v>5.5599999999999997E-2</v>
          </cell>
        </row>
        <row r="197">
          <cell r="A197" t="str">
            <v>BRANDON MIDDLE</v>
          </cell>
          <cell r="B197" t="str">
            <v>128</v>
          </cell>
          <cell r="C197" t="e">
            <v>#N/A</v>
          </cell>
          <cell r="D197" t="str">
            <v>0790</v>
          </cell>
          <cell r="E197" t="str">
            <v>Middle</v>
          </cell>
          <cell r="F197" t="str">
            <v>6</v>
          </cell>
          <cell r="G197" t="str">
            <v>8</v>
          </cell>
          <cell r="H197">
            <v>1162</v>
          </cell>
          <cell r="I197">
            <v>394</v>
          </cell>
          <cell r="J197">
            <v>0.33910000000000001</v>
          </cell>
          <cell r="K197">
            <v>135</v>
          </cell>
          <cell r="L197">
            <v>0.1162</v>
          </cell>
          <cell r="M197">
            <v>529</v>
          </cell>
          <cell r="N197">
            <v>0.45519999999999999</v>
          </cell>
        </row>
        <row r="198">
          <cell r="A198" t="str">
            <v>BRECKINRIDGE ELEM</v>
          </cell>
          <cell r="B198" t="str">
            <v>012</v>
          </cell>
          <cell r="C198" t="e">
            <v>#N/A</v>
          </cell>
          <cell r="D198" t="str">
            <v>0220</v>
          </cell>
          <cell r="E198" t="str">
            <v>Elementary</v>
          </cell>
          <cell r="F198" t="str">
            <v>Pre-K</v>
          </cell>
          <cell r="G198" t="str">
            <v>5</v>
          </cell>
          <cell r="H198">
            <v>214</v>
          </cell>
          <cell r="I198">
            <v>69</v>
          </cell>
          <cell r="J198">
            <v>0.32240000000000002</v>
          </cell>
          <cell r="K198">
            <v>9</v>
          </cell>
          <cell r="L198">
            <v>4.2099999999999999E-2</v>
          </cell>
          <cell r="M198">
            <v>78</v>
          </cell>
          <cell r="N198">
            <v>0.36449999999999999</v>
          </cell>
        </row>
        <row r="199">
          <cell r="A199" t="str">
            <v>BRECKINRIDGE MS (CEP NOTE 2)</v>
          </cell>
          <cell r="B199" t="str">
            <v>124</v>
          </cell>
          <cell r="C199" t="e">
            <v>#N/A</v>
          </cell>
          <cell r="D199" t="str">
            <v>0210</v>
          </cell>
          <cell r="E199" t="str">
            <v>Middle</v>
          </cell>
          <cell r="F199" t="str">
            <v>6</v>
          </cell>
          <cell r="G199" t="str">
            <v>8</v>
          </cell>
          <cell r="H199">
            <v>703</v>
          </cell>
          <cell r="I199">
            <v>703</v>
          </cell>
          <cell r="J199">
            <v>1</v>
          </cell>
          <cell r="K199">
            <v>0</v>
          </cell>
          <cell r="L199">
            <v>0</v>
          </cell>
          <cell r="M199">
            <v>703</v>
          </cell>
          <cell r="N199">
            <v>1</v>
          </cell>
        </row>
        <row r="200">
          <cell r="A200" t="str">
            <v>BREN MAR PARK ELEM</v>
          </cell>
          <cell r="B200" t="str">
            <v>029</v>
          </cell>
          <cell r="C200" t="e">
            <v>#N/A</v>
          </cell>
          <cell r="D200" t="str">
            <v>0940</v>
          </cell>
          <cell r="E200" t="str">
            <v>Elementary</v>
          </cell>
          <cell r="F200" t="str">
            <v>K</v>
          </cell>
          <cell r="G200" t="str">
            <v>6</v>
          </cell>
          <cell r="H200">
            <v>497</v>
          </cell>
          <cell r="I200">
            <v>235</v>
          </cell>
          <cell r="J200">
            <v>0.4728</v>
          </cell>
          <cell r="K200">
            <v>60</v>
          </cell>
          <cell r="L200">
            <v>0.1207</v>
          </cell>
          <cell r="M200">
            <v>295</v>
          </cell>
          <cell r="N200">
            <v>0.59360000000000002</v>
          </cell>
        </row>
        <row r="201">
          <cell r="A201" t="str">
            <v>BRENTSVILLE DISTRICT HIGH</v>
          </cell>
          <cell r="B201" t="str">
            <v>075</v>
          </cell>
          <cell r="C201" t="e">
            <v>#N/A</v>
          </cell>
          <cell r="D201" t="str">
            <v>0530</v>
          </cell>
          <cell r="E201" t="str">
            <v>High</v>
          </cell>
          <cell r="F201" t="str">
            <v>9</v>
          </cell>
          <cell r="G201" t="str">
            <v>12</v>
          </cell>
          <cell r="H201">
            <v>976</v>
          </cell>
          <cell r="I201">
            <v>93</v>
          </cell>
          <cell r="J201">
            <v>9.5299999999999996E-2</v>
          </cell>
          <cell r="K201">
            <v>28</v>
          </cell>
          <cell r="L201">
            <v>2.87E-2</v>
          </cell>
          <cell r="M201">
            <v>121</v>
          </cell>
          <cell r="N201">
            <v>0.124</v>
          </cell>
        </row>
        <row r="202">
          <cell r="A202" t="str">
            <v>BRIAR WOODS HIGH</v>
          </cell>
          <cell r="B202" t="str">
            <v>053</v>
          </cell>
          <cell r="C202" t="e">
            <v>#N/A</v>
          </cell>
          <cell r="D202" t="str">
            <v>0420</v>
          </cell>
          <cell r="E202" t="str">
            <v>High</v>
          </cell>
          <cell r="F202" t="str">
            <v>9</v>
          </cell>
          <cell r="G202" t="str">
            <v>12</v>
          </cell>
          <cell r="H202">
            <v>1852</v>
          </cell>
          <cell r="I202">
            <v>92</v>
          </cell>
          <cell r="J202">
            <v>4.9700000000000001E-2</v>
          </cell>
          <cell r="K202">
            <v>27</v>
          </cell>
          <cell r="L202">
            <v>1.46E-2</v>
          </cell>
          <cell r="M202">
            <v>119</v>
          </cell>
          <cell r="N202">
            <v>6.4299999999999996E-2</v>
          </cell>
        </row>
        <row r="203">
          <cell r="A203" t="str">
            <v>BRIGHTON ELEM (CEP NOTE 2)</v>
          </cell>
          <cell r="B203" t="str">
            <v>121</v>
          </cell>
          <cell r="C203" t="e">
            <v>#N/A</v>
          </cell>
          <cell r="D203" t="str">
            <v>1766</v>
          </cell>
          <cell r="E203" t="str">
            <v>Elementary</v>
          </cell>
          <cell r="F203" t="str">
            <v>K</v>
          </cell>
          <cell r="G203" t="str">
            <v>6</v>
          </cell>
          <cell r="H203">
            <v>441</v>
          </cell>
          <cell r="I203">
            <v>441</v>
          </cell>
          <cell r="J203">
            <v>1</v>
          </cell>
          <cell r="K203">
            <v>0</v>
          </cell>
          <cell r="L203">
            <v>0</v>
          </cell>
          <cell r="M203">
            <v>441</v>
          </cell>
          <cell r="N203">
            <v>1</v>
          </cell>
        </row>
        <row r="204">
          <cell r="A204" t="str">
            <v>BRISTOW RUN ELEM</v>
          </cell>
          <cell r="B204" t="str">
            <v>075</v>
          </cell>
          <cell r="C204" t="e">
            <v>#N/A</v>
          </cell>
          <cell r="D204" t="str">
            <v>0860</v>
          </cell>
          <cell r="E204" t="str">
            <v>Elementary</v>
          </cell>
          <cell r="F204" t="str">
            <v>Pre-K</v>
          </cell>
          <cell r="G204" t="str">
            <v>5</v>
          </cell>
          <cell r="H204">
            <v>663</v>
          </cell>
          <cell r="I204">
            <v>80</v>
          </cell>
          <cell r="J204">
            <v>0.1207</v>
          </cell>
          <cell r="K204">
            <v>33</v>
          </cell>
          <cell r="L204">
            <v>4.9799999999999997E-2</v>
          </cell>
          <cell r="M204">
            <v>113</v>
          </cell>
          <cell r="N204">
            <v>0.1704</v>
          </cell>
        </row>
        <row r="205">
          <cell r="A205" t="str">
            <v>BROAD ROCK ELEM (CEP NOTE 2)</v>
          </cell>
          <cell r="B205" t="str">
            <v>123</v>
          </cell>
          <cell r="C205" t="e">
            <v>#N/A</v>
          </cell>
          <cell r="D205" t="str">
            <v>1100</v>
          </cell>
          <cell r="E205" t="str">
            <v>Elementary</v>
          </cell>
          <cell r="F205" t="str">
            <v>H</v>
          </cell>
          <cell r="G205" t="str">
            <v>5</v>
          </cell>
          <cell r="H205">
            <v>904</v>
          </cell>
          <cell r="I205">
            <v>904</v>
          </cell>
          <cell r="J205">
            <v>1</v>
          </cell>
          <cell r="K205">
            <v>0</v>
          </cell>
          <cell r="L205">
            <v>0</v>
          </cell>
          <cell r="M205">
            <v>904</v>
          </cell>
          <cell r="N205">
            <v>1</v>
          </cell>
        </row>
        <row r="206">
          <cell r="A206" t="str">
            <v>BROAD RUN HIGH</v>
          </cell>
          <cell r="B206" t="str">
            <v>053</v>
          </cell>
          <cell r="C206" t="e">
            <v>#N/A</v>
          </cell>
          <cell r="D206" t="str">
            <v>0740</v>
          </cell>
          <cell r="E206" t="str">
            <v>High</v>
          </cell>
          <cell r="F206" t="str">
            <v>9</v>
          </cell>
          <cell r="G206" t="str">
            <v>12</v>
          </cell>
          <cell r="H206">
            <v>1565</v>
          </cell>
          <cell r="I206">
            <v>225</v>
          </cell>
          <cell r="J206">
            <v>0.14380000000000001</v>
          </cell>
          <cell r="K206">
            <v>53</v>
          </cell>
          <cell r="L206">
            <v>3.39E-2</v>
          </cell>
          <cell r="M206">
            <v>278</v>
          </cell>
          <cell r="N206">
            <v>0.17760000000000001</v>
          </cell>
        </row>
        <row r="207">
          <cell r="A207" t="str">
            <v>BROADUS WOOD ELEM</v>
          </cell>
          <cell r="B207" t="str">
            <v>002</v>
          </cell>
          <cell r="C207" t="str">
            <v>Albemarle County Public Schools</v>
          </cell>
          <cell r="D207" t="str">
            <v>0100</v>
          </cell>
          <cell r="E207" t="str">
            <v>Elementary</v>
          </cell>
          <cell r="F207" t="str">
            <v>Pre-K</v>
          </cell>
          <cell r="G207" t="str">
            <v>5</v>
          </cell>
          <cell r="H207">
            <v>285</v>
          </cell>
          <cell r="I207">
            <v>37</v>
          </cell>
          <cell r="J207">
            <v>0.1298</v>
          </cell>
          <cell r="K207">
            <v>6</v>
          </cell>
          <cell r="L207">
            <v>2.1100000000000001E-2</v>
          </cell>
          <cell r="M207">
            <v>43</v>
          </cell>
          <cell r="N207">
            <v>0.15090000000000001</v>
          </cell>
        </row>
        <row r="208">
          <cell r="A208" t="str">
            <v>BROADWAY HIGH</v>
          </cell>
          <cell r="B208" t="str">
            <v>082</v>
          </cell>
          <cell r="C208" t="e">
            <v>#N/A</v>
          </cell>
          <cell r="D208" t="str">
            <v>0870</v>
          </cell>
          <cell r="E208" t="str">
            <v>High</v>
          </cell>
          <cell r="F208" t="str">
            <v>9</v>
          </cell>
          <cell r="G208" t="str">
            <v>12</v>
          </cell>
          <cell r="H208">
            <v>963</v>
          </cell>
          <cell r="I208">
            <v>265</v>
          </cell>
          <cell r="J208">
            <v>0.2752</v>
          </cell>
          <cell r="K208">
            <v>59</v>
          </cell>
          <cell r="L208">
            <v>6.13E-2</v>
          </cell>
          <cell r="M208">
            <v>324</v>
          </cell>
          <cell r="N208">
            <v>0.33639999999999998</v>
          </cell>
        </row>
        <row r="209">
          <cell r="A209" t="str">
            <v>BROCK ROAD ELEM</v>
          </cell>
          <cell r="B209" t="str">
            <v>088</v>
          </cell>
          <cell r="C209" t="e">
            <v>#N/A</v>
          </cell>
          <cell r="D209" t="str">
            <v>0400</v>
          </cell>
          <cell r="E209" t="str">
            <v>Elementary</v>
          </cell>
          <cell r="F209" t="str">
            <v>K</v>
          </cell>
          <cell r="G209" t="str">
            <v>5</v>
          </cell>
          <cell r="H209">
            <v>700</v>
          </cell>
          <cell r="I209">
            <v>173</v>
          </cell>
          <cell r="J209">
            <v>0.24709999999999999</v>
          </cell>
          <cell r="K209">
            <v>33</v>
          </cell>
          <cell r="L209">
            <v>4.7100000000000003E-2</v>
          </cell>
          <cell r="M209">
            <v>206</v>
          </cell>
          <cell r="N209">
            <v>0.29430000000000001</v>
          </cell>
        </row>
        <row r="210">
          <cell r="A210" t="str">
            <v>BROOKE POINT HIGH</v>
          </cell>
          <cell r="B210" t="str">
            <v>089</v>
          </cell>
          <cell r="C210" t="e">
            <v>#N/A</v>
          </cell>
          <cell r="D210" t="str">
            <v>0421</v>
          </cell>
          <cell r="E210" t="str">
            <v>High</v>
          </cell>
          <cell r="F210" t="str">
            <v>9</v>
          </cell>
          <cell r="G210" t="str">
            <v>12</v>
          </cell>
          <cell r="H210">
            <v>1931</v>
          </cell>
          <cell r="I210">
            <v>465</v>
          </cell>
          <cell r="J210">
            <v>0.24079999999999999</v>
          </cell>
          <cell r="K210">
            <v>100</v>
          </cell>
          <cell r="L210">
            <v>5.1799999999999999E-2</v>
          </cell>
          <cell r="M210">
            <v>565</v>
          </cell>
          <cell r="N210">
            <v>0.29260000000000003</v>
          </cell>
        </row>
        <row r="211">
          <cell r="A211" t="str">
            <v>BROOKFIELD ELEM</v>
          </cell>
          <cell r="B211" t="str">
            <v>029</v>
          </cell>
          <cell r="C211" t="e">
            <v>#N/A</v>
          </cell>
          <cell r="D211" t="str">
            <v>1790</v>
          </cell>
          <cell r="E211" t="str">
            <v>Elementary</v>
          </cell>
          <cell r="F211" t="str">
            <v>K</v>
          </cell>
          <cell r="G211" t="str">
            <v>6</v>
          </cell>
          <cell r="H211">
            <v>816</v>
          </cell>
          <cell r="I211">
            <v>401</v>
          </cell>
          <cell r="J211">
            <v>0.4914</v>
          </cell>
          <cell r="K211">
            <v>105</v>
          </cell>
          <cell r="L211">
            <v>0.12870000000000001</v>
          </cell>
          <cell r="M211">
            <v>506</v>
          </cell>
          <cell r="N211">
            <v>0.62009999999999998</v>
          </cell>
        </row>
        <row r="212">
          <cell r="A212" t="str">
            <v>BROOKLAND MIDDLE</v>
          </cell>
          <cell r="B212" t="str">
            <v>043</v>
          </cell>
          <cell r="C212" t="e">
            <v>#N/A</v>
          </cell>
          <cell r="D212" t="str">
            <v>0500</v>
          </cell>
          <cell r="E212" t="str">
            <v>Middle</v>
          </cell>
          <cell r="F212" t="str">
            <v>6</v>
          </cell>
          <cell r="G212" t="str">
            <v>8</v>
          </cell>
          <cell r="H212">
            <v>1223</v>
          </cell>
          <cell r="I212">
            <v>802</v>
          </cell>
          <cell r="J212">
            <v>0.65580000000000005</v>
          </cell>
          <cell r="K212">
            <v>90</v>
          </cell>
          <cell r="L212">
            <v>7.3599999999999999E-2</v>
          </cell>
          <cell r="M212">
            <v>892</v>
          </cell>
          <cell r="N212">
            <v>0.72940000000000005</v>
          </cell>
        </row>
        <row r="213">
          <cell r="A213" t="str">
            <v>BROOKNEAL ELEM</v>
          </cell>
          <cell r="B213" t="str">
            <v>016</v>
          </cell>
          <cell r="C213" t="e">
            <v>#N/A</v>
          </cell>
          <cell r="D213" t="str">
            <v>0650</v>
          </cell>
          <cell r="E213" t="str">
            <v>Elementary</v>
          </cell>
          <cell r="F213" t="str">
            <v>Pre-K</v>
          </cell>
          <cell r="G213" t="str">
            <v>5</v>
          </cell>
          <cell r="H213">
            <v>367</v>
          </cell>
          <cell r="I213">
            <v>237</v>
          </cell>
          <cell r="J213">
            <v>0.64580000000000004</v>
          </cell>
          <cell r="K213">
            <v>31</v>
          </cell>
          <cell r="L213">
            <v>8.4500000000000006E-2</v>
          </cell>
          <cell r="M213">
            <v>268</v>
          </cell>
          <cell r="N213">
            <v>0.73019999999999996</v>
          </cell>
        </row>
        <row r="214">
          <cell r="A214" t="str">
            <v>BROOKVILLE HIGH</v>
          </cell>
          <cell r="B214" t="str">
            <v>016</v>
          </cell>
          <cell r="C214" t="e">
            <v>#N/A</v>
          </cell>
          <cell r="D214" t="str">
            <v>0720</v>
          </cell>
          <cell r="E214" t="str">
            <v>High</v>
          </cell>
          <cell r="F214" t="str">
            <v>9</v>
          </cell>
          <cell r="G214" t="str">
            <v>12</v>
          </cell>
          <cell r="H214">
            <v>854</v>
          </cell>
          <cell r="I214">
            <v>231</v>
          </cell>
          <cell r="J214">
            <v>0.27050000000000002</v>
          </cell>
          <cell r="K214">
            <v>47</v>
          </cell>
          <cell r="L214">
            <v>5.5E-2</v>
          </cell>
          <cell r="M214">
            <v>278</v>
          </cell>
          <cell r="N214">
            <v>0.32550000000000001</v>
          </cell>
        </row>
        <row r="215">
          <cell r="A215" t="str">
            <v>BROOKVILLE MIDDLE</v>
          </cell>
          <cell r="B215" t="str">
            <v>016</v>
          </cell>
          <cell r="C215" t="e">
            <v>#N/A</v>
          </cell>
          <cell r="D215" t="str">
            <v>0020</v>
          </cell>
          <cell r="E215" t="str">
            <v>Middle</v>
          </cell>
          <cell r="F215" t="str">
            <v>6</v>
          </cell>
          <cell r="G215" t="str">
            <v>8</v>
          </cell>
          <cell r="H215">
            <v>735</v>
          </cell>
          <cell r="I215">
            <v>241</v>
          </cell>
          <cell r="J215">
            <v>0.32790000000000002</v>
          </cell>
          <cell r="K215">
            <v>51</v>
          </cell>
          <cell r="L215">
            <v>6.9400000000000003E-2</v>
          </cell>
          <cell r="M215">
            <v>292</v>
          </cell>
          <cell r="N215">
            <v>0.39729999999999999</v>
          </cell>
        </row>
        <row r="216">
          <cell r="A216" t="str">
            <v>BROOKWOOD ELEM</v>
          </cell>
          <cell r="B216" t="str">
            <v>128</v>
          </cell>
          <cell r="C216" t="e">
            <v>#N/A</v>
          </cell>
          <cell r="D216" t="str">
            <v>0630</v>
          </cell>
          <cell r="E216" t="str">
            <v>Elementary</v>
          </cell>
          <cell r="F216" t="str">
            <v>K</v>
          </cell>
          <cell r="G216" t="str">
            <v>5</v>
          </cell>
          <cell r="H216">
            <v>587</v>
          </cell>
          <cell r="I216">
            <v>264</v>
          </cell>
          <cell r="J216">
            <v>0.44969999999999999</v>
          </cell>
          <cell r="K216">
            <v>86</v>
          </cell>
          <cell r="L216">
            <v>0.14649999999999999</v>
          </cell>
          <cell r="M216">
            <v>350</v>
          </cell>
          <cell r="N216">
            <v>0.59630000000000005</v>
          </cell>
        </row>
        <row r="217">
          <cell r="A217" t="str">
            <v>BROSVILLE ELEM</v>
          </cell>
          <cell r="B217" t="str">
            <v>071</v>
          </cell>
          <cell r="C217" t="e">
            <v>#N/A</v>
          </cell>
          <cell r="D217" t="str">
            <v>1853</v>
          </cell>
          <cell r="E217" t="str">
            <v>Elementary</v>
          </cell>
          <cell r="F217" t="str">
            <v>Pre-K</v>
          </cell>
          <cell r="G217" t="str">
            <v>5</v>
          </cell>
          <cell r="H217">
            <v>239</v>
          </cell>
          <cell r="I217">
            <v>144</v>
          </cell>
          <cell r="J217">
            <v>0.60250000000000004</v>
          </cell>
          <cell r="K217">
            <v>14</v>
          </cell>
          <cell r="L217">
            <v>5.8599999999999999E-2</v>
          </cell>
          <cell r="M217">
            <v>158</v>
          </cell>
          <cell r="N217">
            <v>0.66110000000000002</v>
          </cell>
        </row>
        <row r="218">
          <cell r="A218" t="str">
            <v>BROWNSVILLE ELEM</v>
          </cell>
          <cell r="B218" t="str">
            <v>002</v>
          </cell>
          <cell r="C218" t="str">
            <v>Albemarle County Public Schools</v>
          </cell>
          <cell r="D218" t="str">
            <v>0941</v>
          </cell>
          <cell r="E218" t="str">
            <v>Elementary</v>
          </cell>
          <cell r="F218" t="str">
            <v>Pre-K</v>
          </cell>
          <cell r="G218" t="str">
            <v>5</v>
          </cell>
          <cell r="H218">
            <v>868</v>
          </cell>
          <cell r="I218">
            <v>81</v>
          </cell>
          <cell r="J218">
            <v>9.3299999999999994E-2</v>
          </cell>
          <cell r="K218">
            <v>14</v>
          </cell>
          <cell r="L218">
            <v>1.61E-2</v>
          </cell>
          <cell r="M218">
            <v>95</v>
          </cell>
          <cell r="N218">
            <v>0.1094</v>
          </cell>
        </row>
        <row r="219">
          <cell r="A219" t="str">
            <v>BRUNSWICK HIGH (CEP NOTE 2)</v>
          </cell>
          <cell r="B219" t="str">
            <v>013</v>
          </cell>
          <cell r="C219" t="e">
            <v>#N/A</v>
          </cell>
          <cell r="D219" t="str">
            <v>0650</v>
          </cell>
          <cell r="E219" t="str">
            <v>High</v>
          </cell>
          <cell r="F219" t="str">
            <v>9</v>
          </cell>
          <cell r="G219" t="str">
            <v>12</v>
          </cell>
          <cell r="H219">
            <v>501</v>
          </cell>
          <cell r="I219">
            <v>490</v>
          </cell>
          <cell r="J219">
            <v>0.97799999999999998</v>
          </cell>
          <cell r="K219">
            <v>0</v>
          </cell>
          <cell r="L219">
            <v>0</v>
          </cell>
          <cell r="M219">
            <v>490</v>
          </cell>
          <cell r="N219">
            <v>0.97799999999999998</v>
          </cell>
        </row>
        <row r="220">
          <cell r="A220" t="str">
            <v>BRUTON HIGH</v>
          </cell>
          <cell r="B220" t="str">
            <v>098</v>
          </cell>
          <cell r="C220" t="e">
            <v>#N/A</v>
          </cell>
          <cell r="D220" t="str">
            <v>0020</v>
          </cell>
          <cell r="E220" t="str">
            <v>High</v>
          </cell>
          <cell r="F220" t="str">
            <v>9</v>
          </cell>
          <cell r="G220" t="str">
            <v>12</v>
          </cell>
          <cell r="H220">
            <v>575</v>
          </cell>
          <cell r="I220">
            <v>130</v>
          </cell>
          <cell r="J220">
            <v>0.2261</v>
          </cell>
          <cell r="K220">
            <v>34</v>
          </cell>
          <cell r="L220">
            <v>5.91E-2</v>
          </cell>
          <cell r="M220">
            <v>164</v>
          </cell>
          <cell r="N220">
            <v>0.28520000000000001</v>
          </cell>
        </row>
        <row r="221">
          <cell r="A221" t="str">
            <v>BRYANT ALTERNATIVE SCHOOL</v>
          </cell>
          <cell r="B221" t="str">
            <v>029</v>
          </cell>
          <cell r="C221" t="e">
            <v>#N/A</v>
          </cell>
          <cell r="D221" t="str">
            <v>2201</v>
          </cell>
          <cell r="E221" t="str">
            <v>cell left blank</v>
          </cell>
          <cell r="F221" t="str">
            <v>cell left blank</v>
          </cell>
          <cell r="G221" t="str">
            <v>cell left blank</v>
          </cell>
          <cell r="H221">
            <v>269</v>
          </cell>
          <cell r="I221">
            <v>110</v>
          </cell>
          <cell r="J221">
            <v>0.40889999999999999</v>
          </cell>
          <cell r="K221">
            <v>15</v>
          </cell>
          <cell r="L221">
            <v>5.5800000000000002E-2</v>
          </cell>
          <cell r="M221">
            <v>125</v>
          </cell>
          <cell r="N221">
            <v>0.4647</v>
          </cell>
        </row>
        <row r="222">
          <cell r="A222" t="str">
            <v>BUCHANAN ELEM</v>
          </cell>
          <cell r="B222" t="str">
            <v>012</v>
          </cell>
          <cell r="C222" t="e">
            <v>#N/A</v>
          </cell>
          <cell r="D222" t="str">
            <v>0020</v>
          </cell>
          <cell r="E222" t="str">
            <v>Elementary</v>
          </cell>
          <cell r="F222" t="str">
            <v>Pre-K</v>
          </cell>
          <cell r="G222" t="str">
            <v>5</v>
          </cell>
          <cell r="H222">
            <v>292</v>
          </cell>
          <cell r="I222">
            <v>108</v>
          </cell>
          <cell r="J222">
            <v>0.36990000000000001</v>
          </cell>
          <cell r="K222">
            <v>24</v>
          </cell>
          <cell r="L222">
            <v>8.2199999999999995E-2</v>
          </cell>
          <cell r="M222">
            <v>132</v>
          </cell>
          <cell r="N222">
            <v>0.4521</v>
          </cell>
        </row>
        <row r="223">
          <cell r="A223" t="str">
            <v>BUCKINGHAM CO HIGH</v>
          </cell>
          <cell r="B223" t="str">
            <v>015</v>
          </cell>
          <cell r="C223" t="e">
            <v>#N/A</v>
          </cell>
          <cell r="D223" t="str">
            <v>0700</v>
          </cell>
          <cell r="E223" t="str">
            <v>High</v>
          </cell>
          <cell r="F223" t="str">
            <v>9</v>
          </cell>
          <cell r="G223" t="str">
            <v>12</v>
          </cell>
          <cell r="H223">
            <v>563</v>
          </cell>
          <cell r="I223">
            <v>260</v>
          </cell>
          <cell r="J223">
            <v>0.46179999999999999</v>
          </cell>
          <cell r="K223">
            <v>52</v>
          </cell>
          <cell r="L223">
            <v>9.2399999999999996E-2</v>
          </cell>
          <cell r="M223">
            <v>312</v>
          </cell>
          <cell r="N223">
            <v>0.55420000000000003</v>
          </cell>
        </row>
        <row r="224">
          <cell r="A224" t="str">
            <v>BUCKINGHAM EL (CEP NOTE 2)</v>
          </cell>
          <cell r="B224" t="str">
            <v>015</v>
          </cell>
          <cell r="C224" t="e">
            <v>#N/A</v>
          </cell>
          <cell r="D224" t="str">
            <v>0724</v>
          </cell>
          <cell r="E224" t="str">
            <v>Elementary</v>
          </cell>
          <cell r="F224" t="str">
            <v>3</v>
          </cell>
          <cell r="G224" t="str">
            <v>5</v>
          </cell>
          <cell r="H224">
            <v>481</v>
          </cell>
          <cell r="I224">
            <v>395</v>
          </cell>
          <cell r="J224">
            <v>0.82120000000000004</v>
          </cell>
          <cell r="K224">
            <v>0</v>
          </cell>
          <cell r="L224">
            <v>0</v>
          </cell>
          <cell r="M224">
            <v>395</v>
          </cell>
          <cell r="N224">
            <v>0.82120000000000004</v>
          </cell>
        </row>
        <row r="225">
          <cell r="A225" t="str">
            <v>BUCKINGHAM MID (CEP NOTE 2)</v>
          </cell>
          <cell r="B225" t="str">
            <v>015</v>
          </cell>
          <cell r="C225" t="e">
            <v>#N/A</v>
          </cell>
          <cell r="D225" t="str">
            <v>0721</v>
          </cell>
          <cell r="E225" t="str">
            <v>Middle</v>
          </cell>
          <cell r="F225" t="str">
            <v>6</v>
          </cell>
          <cell r="G225" t="str">
            <v>8</v>
          </cell>
          <cell r="H225">
            <v>483</v>
          </cell>
          <cell r="I225">
            <v>397</v>
          </cell>
          <cell r="J225">
            <v>0.82189999999999996</v>
          </cell>
          <cell r="K225">
            <v>0</v>
          </cell>
          <cell r="L225">
            <v>0</v>
          </cell>
          <cell r="M225">
            <v>397</v>
          </cell>
          <cell r="N225">
            <v>0.82189999999999996</v>
          </cell>
        </row>
        <row r="226">
          <cell r="A226" t="str">
            <v xml:space="preserve">BUCKINGHAM PRIMARY (CEP NOTE 2) </v>
          </cell>
          <cell r="B226" t="str">
            <v>015</v>
          </cell>
          <cell r="C226" t="e">
            <v>#N/A</v>
          </cell>
          <cell r="D226" t="str">
            <v>0723</v>
          </cell>
          <cell r="E226" t="str">
            <v>Elementary</v>
          </cell>
          <cell r="F226" t="str">
            <v>K</v>
          </cell>
          <cell r="G226" t="str">
            <v>2</v>
          </cell>
          <cell r="H226">
            <v>453</v>
          </cell>
          <cell r="I226">
            <v>372</v>
          </cell>
          <cell r="J226">
            <v>0.82120000000000004</v>
          </cell>
          <cell r="K226">
            <v>0</v>
          </cell>
          <cell r="L226">
            <v>0</v>
          </cell>
          <cell r="M226">
            <v>372</v>
          </cell>
          <cell r="N226">
            <v>0.82120000000000004</v>
          </cell>
        </row>
        <row r="227">
          <cell r="A227" t="str">
            <v>BUCKINGHAM PS CTR (CEP NOTE 2)</v>
          </cell>
          <cell r="B227" t="str">
            <v>015</v>
          </cell>
          <cell r="C227" t="e">
            <v>#N/A</v>
          </cell>
          <cell r="D227" t="str">
            <v>0020</v>
          </cell>
          <cell r="E227" t="str">
            <v>Elementary</v>
          </cell>
          <cell r="F227" t="str">
            <v>U</v>
          </cell>
          <cell r="G227" t="str">
            <v>U</v>
          </cell>
          <cell r="H227">
            <v>108</v>
          </cell>
          <cell r="I227">
            <v>89</v>
          </cell>
          <cell r="J227">
            <v>0.82410000000000005</v>
          </cell>
          <cell r="K227">
            <v>0</v>
          </cell>
          <cell r="L227">
            <v>0</v>
          </cell>
          <cell r="M227">
            <v>89</v>
          </cell>
          <cell r="N227">
            <v>0.82410000000000005</v>
          </cell>
        </row>
        <row r="228">
          <cell r="A228" t="str">
            <v>BUCKLAND MILLS ELEM</v>
          </cell>
          <cell r="B228" t="str">
            <v>075</v>
          </cell>
          <cell r="C228" t="e">
            <v>#N/A</v>
          </cell>
          <cell r="D228" t="str">
            <v>0950</v>
          </cell>
          <cell r="E228" t="str">
            <v>Elementary</v>
          </cell>
          <cell r="F228" t="str">
            <v>K</v>
          </cell>
          <cell r="G228" t="str">
            <v>5</v>
          </cell>
          <cell r="H228">
            <v>700</v>
          </cell>
          <cell r="I228">
            <v>117</v>
          </cell>
          <cell r="J228">
            <v>0.1671</v>
          </cell>
          <cell r="K228">
            <v>37</v>
          </cell>
          <cell r="L228">
            <v>5.2900000000000003E-2</v>
          </cell>
          <cell r="M228">
            <v>154</v>
          </cell>
          <cell r="N228">
            <v>0.22</v>
          </cell>
        </row>
        <row r="229">
          <cell r="A229" t="str">
            <v>BUCKNELL ELEM</v>
          </cell>
          <cell r="B229" t="str">
            <v>029</v>
          </cell>
          <cell r="C229" t="e">
            <v>#N/A</v>
          </cell>
          <cell r="D229" t="str">
            <v>0700</v>
          </cell>
          <cell r="E229" t="str">
            <v>Elementary</v>
          </cell>
          <cell r="F229" t="str">
            <v>K</v>
          </cell>
          <cell r="G229" t="str">
            <v>6</v>
          </cell>
          <cell r="H229">
            <v>293</v>
          </cell>
          <cell r="I229">
            <v>147</v>
          </cell>
          <cell r="J229">
            <v>0.50170000000000003</v>
          </cell>
          <cell r="K229">
            <v>38</v>
          </cell>
          <cell r="L229">
            <v>0.12970000000000001</v>
          </cell>
          <cell r="M229">
            <v>185</v>
          </cell>
          <cell r="N229">
            <v>0.63139999999999996</v>
          </cell>
        </row>
        <row r="230">
          <cell r="A230" t="str">
            <v>BUFFALO GAP HIGH</v>
          </cell>
          <cell r="B230" t="str">
            <v>008</v>
          </cell>
          <cell r="C230" t="e">
            <v>#N/A</v>
          </cell>
          <cell r="D230" t="str">
            <v>0660</v>
          </cell>
          <cell r="E230" t="str">
            <v>High</v>
          </cell>
          <cell r="F230" t="str">
            <v>9</v>
          </cell>
          <cell r="G230" t="str">
            <v>12</v>
          </cell>
          <cell r="H230">
            <v>482</v>
          </cell>
          <cell r="I230">
            <v>127</v>
          </cell>
          <cell r="J230">
            <v>0.26350000000000001</v>
          </cell>
          <cell r="K230">
            <v>42</v>
          </cell>
          <cell r="L230">
            <v>8.7099999999999997E-2</v>
          </cell>
          <cell r="M230">
            <v>169</v>
          </cell>
          <cell r="N230">
            <v>0.35060000000000002</v>
          </cell>
        </row>
        <row r="231">
          <cell r="A231" t="str">
            <v>BUFFALO TRAIL ELEM</v>
          </cell>
          <cell r="B231" t="str">
            <v>053</v>
          </cell>
          <cell r="C231" t="e">
            <v>#N/A</v>
          </cell>
          <cell r="D231" t="str">
            <v>0450</v>
          </cell>
          <cell r="E231" t="str">
            <v>Elementary</v>
          </cell>
          <cell r="F231" t="str">
            <v>K</v>
          </cell>
          <cell r="G231" t="str">
            <v>5</v>
          </cell>
          <cell r="H231">
            <v>1163</v>
          </cell>
          <cell r="I231">
            <v>45</v>
          </cell>
          <cell r="J231">
            <v>3.8699999999999998E-2</v>
          </cell>
          <cell r="K231">
            <v>20</v>
          </cell>
          <cell r="L231">
            <v>1.72E-2</v>
          </cell>
          <cell r="M231">
            <v>65</v>
          </cell>
          <cell r="N231">
            <v>5.5899999999999998E-2</v>
          </cell>
        </row>
        <row r="232">
          <cell r="A232" t="str">
            <v>BUFORD MIDDLE</v>
          </cell>
          <cell r="B232" t="str">
            <v>104</v>
          </cell>
          <cell r="C232" t="e">
            <v>#N/A</v>
          </cell>
          <cell r="D232" t="str">
            <v>0100</v>
          </cell>
          <cell r="E232" t="str">
            <v>Middle</v>
          </cell>
          <cell r="F232" t="str">
            <v>7</v>
          </cell>
          <cell r="G232" t="str">
            <v>8</v>
          </cell>
          <cell r="H232">
            <v>566</v>
          </cell>
          <cell r="I232">
            <v>279</v>
          </cell>
          <cell r="J232">
            <v>0.4929</v>
          </cell>
          <cell r="K232">
            <v>23</v>
          </cell>
          <cell r="L232">
            <v>4.0599999999999997E-2</v>
          </cell>
          <cell r="M232">
            <v>302</v>
          </cell>
          <cell r="N232">
            <v>0.53359999999999996</v>
          </cell>
        </row>
        <row r="233">
          <cell r="A233" t="str">
            <v>BULL RUN ELEM</v>
          </cell>
          <cell r="B233" t="str">
            <v>029</v>
          </cell>
          <cell r="C233" t="e">
            <v>#N/A</v>
          </cell>
          <cell r="D233" t="str">
            <v>2225</v>
          </cell>
          <cell r="E233" t="str">
            <v>Elementary</v>
          </cell>
          <cell r="F233" t="str">
            <v>K</v>
          </cell>
          <cell r="G233" t="str">
            <v>6</v>
          </cell>
          <cell r="H233">
            <v>793</v>
          </cell>
          <cell r="I233">
            <v>212</v>
          </cell>
          <cell r="J233">
            <v>0.26729999999999998</v>
          </cell>
          <cell r="K233">
            <v>64</v>
          </cell>
          <cell r="L233">
            <v>8.0699999999999994E-2</v>
          </cell>
          <cell r="M233">
            <v>276</v>
          </cell>
          <cell r="N233">
            <v>0.34799999999999998</v>
          </cell>
        </row>
        <row r="234">
          <cell r="A234" t="str">
            <v>BULL RUN MIDDLE</v>
          </cell>
          <cell r="B234" t="str">
            <v>075</v>
          </cell>
          <cell r="C234" t="e">
            <v>#N/A</v>
          </cell>
          <cell r="D234" t="str">
            <v>0920</v>
          </cell>
          <cell r="E234" t="str">
            <v>Middle</v>
          </cell>
          <cell r="F234" t="str">
            <v>6</v>
          </cell>
          <cell r="G234" t="str">
            <v>8</v>
          </cell>
          <cell r="H234">
            <v>1204</v>
          </cell>
          <cell r="I234">
            <v>311</v>
          </cell>
          <cell r="J234">
            <v>0.25829999999999997</v>
          </cell>
          <cell r="K234">
            <v>60</v>
          </cell>
          <cell r="L234">
            <v>4.9799999999999997E-2</v>
          </cell>
          <cell r="M234">
            <v>371</v>
          </cell>
          <cell r="N234">
            <v>0.30809999999999998</v>
          </cell>
        </row>
        <row r="235">
          <cell r="A235" t="str">
            <v>BURKE CENTER</v>
          </cell>
          <cell r="B235" t="str">
            <v>029</v>
          </cell>
          <cell r="C235" t="e">
            <v>#N/A</v>
          </cell>
          <cell r="D235" t="str">
            <v>0310</v>
          </cell>
          <cell r="E235" t="str">
            <v>cell left blank</v>
          </cell>
          <cell r="F235" t="str">
            <v>cell left blank</v>
          </cell>
          <cell r="G235" t="str">
            <v>cell left blank</v>
          </cell>
          <cell r="H235">
            <v>41</v>
          </cell>
          <cell r="I235">
            <v>17</v>
          </cell>
          <cell r="J235">
            <v>0.41460000000000002</v>
          </cell>
          <cell r="K235">
            <v>3</v>
          </cell>
          <cell r="L235">
            <v>7.3200000000000001E-2</v>
          </cell>
          <cell r="M235">
            <v>20</v>
          </cell>
          <cell r="N235">
            <v>0.48780000000000001</v>
          </cell>
        </row>
        <row r="236">
          <cell r="A236" t="str">
            <v>BURLINGTON ELEM</v>
          </cell>
          <cell r="B236" t="str">
            <v>080</v>
          </cell>
          <cell r="C236" t="e">
            <v>#N/A</v>
          </cell>
          <cell r="D236" t="str">
            <v>0180</v>
          </cell>
          <cell r="E236" t="str">
            <v>Elementary</v>
          </cell>
          <cell r="F236" t="str">
            <v>Pre-K</v>
          </cell>
          <cell r="G236" t="str">
            <v>5</v>
          </cell>
          <cell r="H236">
            <v>456</v>
          </cell>
          <cell r="I236">
            <v>219</v>
          </cell>
          <cell r="J236">
            <v>0.4803</v>
          </cell>
          <cell r="K236">
            <v>50</v>
          </cell>
          <cell r="L236">
            <v>0.1096</v>
          </cell>
          <cell r="M236">
            <v>269</v>
          </cell>
          <cell r="N236">
            <v>0.58989999999999998</v>
          </cell>
        </row>
        <row r="237">
          <cell r="A237" t="str">
            <v>BURNLEY-MORAN ELEM</v>
          </cell>
          <cell r="B237" t="str">
            <v>104</v>
          </cell>
          <cell r="C237" t="e">
            <v>#N/A</v>
          </cell>
          <cell r="D237" t="str">
            <v>0070</v>
          </cell>
          <cell r="E237" t="str">
            <v>Elementary</v>
          </cell>
          <cell r="F237" t="str">
            <v>K</v>
          </cell>
          <cell r="G237" t="str">
            <v>4</v>
          </cell>
          <cell r="H237">
            <v>406</v>
          </cell>
          <cell r="I237">
            <v>160</v>
          </cell>
          <cell r="J237">
            <v>0.39410000000000001</v>
          </cell>
          <cell r="K237">
            <v>12</v>
          </cell>
          <cell r="L237">
            <v>2.9600000000000001E-2</v>
          </cell>
          <cell r="M237">
            <v>172</v>
          </cell>
          <cell r="N237">
            <v>0.42359999999999998</v>
          </cell>
        </row>
        <row r="238">
          <cell r="A238" t="str">
            <v>BURNT CHIMNEY ELEM</v>
          </cell>
          <cell r="B238" t="str">
            <v>033</v>
          </cell>
          <cell r="C238" t="e">
            <v>#N/A</v>
          </cell>
          <cell r="D238" t="str">
            <v>1320</v>
          </cell>
          <cell r="E238" t="str">
            <v>Elementary</v>
          </cell>
          <cell r="F238" t="str">
            <v>Pre-K</v>
          </cell>
          <cell r="G238" t="str">
            <v>5</v>
          </cell>
          <cell r="H238">
            <v>273</v>
          </cell>
          <cell r="I238">
            <v>128</v>
          </cell>
          <cell r="J238">
            <v>0.46889999999999998</v>
          </cell>
          <cell r="K238">
            <v>10</v>
          </cell>
          <cell r="L238">
            <v>3.6600000000000001E-2</v>
          </cell>
          <cell r="M238">
            <v>138</v>
          </cell>
          <cell r="N238">
            <v>0.50549999999999995</v>
          </cell>
        </row>
        <row r="239">
          <cell r="A239" t="str">
            <v>BUSH HILL ELEM</v>
          </cell>
          <cell r="B239" t="str">
            <v>029</v>
          </cell>
          <cell r="C239" t="e">
            <v>#N/A</v>
          </cell>
          <cell r="D239" t="str">
            <v>0680</v>
          </cell>
          <cell r="E239" t="str">
            <v>Elementary</v>
          </cell>
          <cell r="F239" t="str">
            <v>K</v>
          </cell>
          <cell r="G239" t="str">
            <v>6</v>
          </cell>
          <cell r="H239">
            <v>594</v>
          </cell>
          <cell r="I239">
            <v>91</v>
          </cell>
          <cell r="J239">
            <v>0.1532</v>
          </cell>
          <cell r="K239">
            <v>41</v>
          </cell>
          <cell r="L239">
            <v>6.9000000000000006E-2</v>
          </cell>
          <cell r="M239">
            <v>132</v>
          </cell>
          <cell r="N239">
            <v>0.22220000000000001</v>
          </cell>
        </row>
        <row r="240">
          <cell r="A240" t="str">
            <v>BUTTS ROAD INT</v>
          </cell>
          <cell r="B240" t="str">
            <v>136</v>
          </cell>
          <cell r="C240" t="e">
            <v>#N/A</v>
          </cell>
          <cell r="D240" t="str">
            <v>0860</v>
          </cell>
          <cell r="E240" t="str">
            <v>Elementary</v>
          </cell>
          <cell r="F240" t="str">
            <v>3</v>
          </cell>
          <cell r="G240" t="str">
            <v>5</v>
          </cell>
          <cell r="H240">
            <v>750</v>
          </cell>
          <cell r="I240">
            <v>79</v>
          </cell>
          <cell r="J240">
            <v>0.1053</v>
          </cell>
          <cell r="K240">
            <v>14</v>
          </cell>
          <cell r="L240">
            <v>1.8700000000000001E-2</v>
          </cell>
          <cell r="M240">
            <v>93</v>
          </cell>
          <cell r="N240">
            <v>0.124</v>
          </cell>
        </row>
        <row r="241">
          <cell r="A241" t="str">
            <v>BUTTS ROAD PRIMARY</v>
          </cell>
          <cell r="B241" t="str">
            <v>136</v>
          </cell>
          <cell r="C241" t="e">
            <v>#N/A</v>
          </cell>
          <cell r="D241" t="str">
            <v>0770</v>
          </cell>
          <cell r="E241" t="str">
            <v>Elementary</v>
          </cell>
          <cell r="F241" t="str">
            <v>Pre-K</v>
          </cell>
          <cell r="G241" t="str">
            <v>2</v>
          </cell>
          <cell r="H241">
            <v>499</v>
          </cell>
          <cell r="I241">
            <v>48</v>
          </cell>
          <cell r="J241">
            <v>9.6199999999999994E-2</v>
          </cell>
          <cell r="K241">
            <v>8</v>
          </cell>
          <cell r="L241">
            <v>1.6E-2</v>
          </cell>
          <cell r="M241">
            <v>56</v>
          </cell>
          <cell r="N241">
            <v>0.11219999999999999</v>
          </cell>
        </row>
        <row r="242">
          <cell r="A242" t="str">
            <v>BYRD ELEM</v>
          </cell>
          <cell r="B242" t="str">
            <v>037</v>
          </cell>
          <cell r="C242" t="e">
            <v>#N/A</v>
          </cell>
          <cell r="D242" t="str">
            <v>0120</v>
          </cell>
          <cell r="E242" t="str">
            <v>Elementary</v>
          </cell>
          <cell r="F242" t="str">
            <v>H</v>
          </cell>
          <cell r="G242" t="str">
            <v>5</v>
          </cell>
          <cell r="H242">
            <v>328</v>
          </cell>
          <cell r="I242">
            <v>110</v>
          </cell>
          <cell r="J242">
            <v>0.33539999999999998</v>
          </cell>
          <cell r="K242">
            <v>12</v>
          </cell>
          <cell r="L242">
            <v>3.6600000000000001E-2</v>
          </cell>
          <cell r="M242">
            <v>122</v>
          </cell>
          <cell r="N242">
            <v>0.372</v>
          </cell>
        </row>
        <row r="243">
          <cell r="A243" t="str">
            <v>C C WELLS ELEM</v>
          </cell>
          <cell r="B243" t="str">
            <v>021</v>
          </cell>
          <cell r="C243" t="e">
            <v>#N/A</v>
          </cell>
          <cell r="D243" t="str">
            <v>0050</v>
          </cell>
          <cell r="E243" t="str">
            <v>Elementary</v>
          </cell>
          <cell r="F243" t="str">
            <v>K</v>
          </cell>
          <cell r="G243" t="str">
            <v>5</v>
          </cell>
          <cell r="H243">
            <v>651</v>
          </cell>
          <cell r="I243">
            <v>192</v>
          </cell>
          <cell r="J243">
            <v>0.2949</v>
          </cell>
          <cell r="K243">
            <v>37</v>
          </cell>
          <cell r="L243">
            <v>5.6800000000000003E-2</v>
          </cell>
          <cell r="M243">
            <v>229</v>
          </cell>
          <cell r="N243">
            <v>0.3518</v>
          </cell>
        </row>
        <row r="244">
          <cell r="A244" t="str">
            <v>C E CURTIS ELEM</v>
          </cell>
          <cell r="B244" t="str">
            <v>021</v>
          </cell>
          <cell r="C244" t="e">
            <v>#N/A</v>
          </cell>
          <cell r="D244" t="str">
            <v>0492</v>
          </cell>
          <cell r="E244" t="str">
            <v>Elementary</v>
          </cell>
          <cell r="F244" t="str">
            <v>K</v>
          </cell>
          <cell r="G244" t="str">
            <v>5</v>
          </cell>
          <cell r="H244">
            <v>756</v>
          </cell>
          <cell r="I244">
            <v>318</v>
          </cell>
          <cell r="J244">
            <v>0.42059999999999997</v>
          </cell>
          <cell r="K244">
            <v>65</v>
          </cell>
          <cell r="L244">
            <v>8.5999999999999993E-2</v>
          </cell>
          <cell r="M244">
            <v>383</v>
          </cell>
          <cell r="N244">
            <v>0.50660000000000005</v>
          </cell>
        </row>
        <row r="245">
          <cell r="A245" t="str">
            <v>C. ALTON LINDSAY MS (CEP NOTE 2)</v>
          </cell>
          <cell r="B245" t="str">
            <v>112</v>
          </cell>
          <cell r="C245" t="e">
            <v>#N/A</v>
          </cell>
          <cell r="D245" t="str">
            <v>0450</v>
          </cell>
          <cell r="E245" t="str">
            <v>Middle</v>
          </cell>
          <cell r="F245" t="str">
            <v>6</v>
          </cell>
          <cell r="G245" t="str">
            <v>8</v>
          </cell>
          <cell r="H245">
            <v>591</v>
          </cell>
          <cell r="I245">
            <v>538</v>
          </cell>
          <cell r="J245">
            <v>0.9103</v>
          </cell>
          <cell r="K245">
            <v>0</v>
          </cell>
          <cell r="L245">
            <v>0</v>
          </cell>
          <cell r="M245">
            <v>538</v>
          </cell>
          <cell r="N245">
            <v>0.9103</v>
          </cell>
        </row>
        <row r="246">
          <cell r="A246" t="str">
            <v>C. HUNTER RITCHIE ELEM</v>
          </cell>
          <cell r="B246" t="str">
            <v>030</v>
          </cell>
          <cell r="C246" t="e">
            <v>#N/A</v>
          </cell>
          <cell r="D246" t="str">
            <v>0460</v>
          </cell>
          <cell r="E246" t="str">
            <v>Elementary</v>
          </cell>
          <cell r="F246" t="str">
            <v>Pre-K</v>
          </cell>
          <cell r="G246" t="str">
            <v>5</v>
          </cell>
          <cell r="H246">
            <v>496</v>
          </cell>
          <cell r="I246">
            <v>58</v>
          </cell>
          <cell r="J246">
            <v>0.1169</v>
          </cell>
          <cell r="K246">
            <v>13</v>
          </cell>
          <cell r="L246">
            <v>2.6200000000000001E-2</v>
          </cell>
          <cell r="M246">
            <v>71</v>
          </cell>
          <cell r="N246">
            <v>0.1431</v>
          </cell>
        </row>
        <row r="247">
          <cell r="A247" t="str">
            <v>C.A. SINCLAIR ELEM</v>
          </cell>
          <cell r="B247" t="str">
            <v>075</v>
          </cell>
          <cell r="C247" t="e">
            <v>#N/A</v>
          </cell>
          <cell r="D247" t="str">
            <v>0620</v>
          </cell>
          <cell r="E247" t="str">
            <v>Elementary</v>
          </cell>
          <cell r="F247" t="str">
            <v>H</v>
          </cell>
          <cell r="G247" t="str">
            <v>5</v>
          </cell>
          <cell r="H247">
            <v>810</v>
          </cell>
          <cell r="I247">
            <v>571</v>
          </cell>
          <cell r="J247">
            <v>0.70489999999999997</v>
          </cell>
          <cell r="K247">
            <v>103</v>
          </cell>
          <cell r="L247">
            <v>0.12720000000000001</v>
          </cell>
          <cell r="M247">
            <v>674</v>
          </cell>
          <cell r="N247">
            <v>0.83209999999999995</v>
          </cell>
        </row>
        <row r="248">
          <cell r="A248" t="str">
            <v>C.D. HYLTON HIGH</v>
          </cell>
          <cell r="B248" t="str">
            <v>075</v>
          </cell>
          <cell r="C248" t="e">
            <v>#N/A</v>
          </cell>
          <cell r="D248" t="str">
            <v>0710</v>
          </cell>
          <cell r="E248" t="str">
            <v>High</v>
          </cell>
          <cell r="F248" t="str">
            <v>Pre-K</v>
          </cell>
          <cell r="G248" t="str">
            <v>12</v>
          </cell>
          <cell r="H248">
            <v>2197</v>
          </cell>
          <cell r="I248">
            <v>712</v>
          </cell>
          <cell r="J248">
            <v>0.3241</v>
          </cell>
          <cell r="K248">
            <v>252</v>
          </cell>
          <cell r="L248">
            <v>0.1147</v>
          </cell>
          <cell r="M248">
            <v>964</v>
          </cell>
          <cell r="N248">
            <v>0.43880000000000002</v>
          </cell>
        </row>
        <row r="249">
          <cell r="A249" t="str">
            <v>C.M. BRADLEY ELEM</v>
          </cell>
          <cell r="B249" t="str">
            <v>030</v>
          </cell>
          <cell r="C249" t="e">
            <v>#N/A</v>
          </cell>
          <cell r="D249" t="str">
            <v>0730</v>
          </cell>
          <cell r="E249" t="str">
            <v>Elementary</v>
          </cell>
          <cell r="F249" t="str">
            <v>K</v>
          </cell>
          <cell r="G249" t="str">
            <v>5</v>
          </cell>
          <cell r="H249">
            <v>377</v>
          </cell>
          <cell r="I249">
            <v>82</v>
          </cell>
          <cell r="J249">
            <v>0.2175</v>
          </cell>
          <cell r="K249">
            <v>10</v>
          </cell>
          <cell r="L249">
            <v>2.6499999999999999E-2</v>
          </cell>
          <cell r="M249">
            <v>92</v>
          </cell>
          <cell r="N249">
            <v>0.24399999999999999</v>
          </cell>
        </row>
        <row r="250">
          <cell r="A250" t="str">
            <v>CALLAGHAN ELEM</v>
          </cell>
          <cell r="B250" t="str">
            <v>003</v>
          </cell>
          <cell r="C250" t="str">
            <v>Alleghany County Public Schools</v>
          </cell>
          <cell r="D250" t="str">
            <v>0110</v>
          </cell>
          <cell r="E250" t="str">
            <v>Elementary</v>
          </cell>
          <cell r="F250" t="str">
            <v>U</v>
          </cell>
          <cell r="G250" t="str">
            <v>5</v>
          </cell>
          <cell r="H250">
            <v>222</v>
          </cell>
          <cell r="I250">
            <v>89</v>
          </cell>
          <cell r="J250">
            <v>0.40089999999999998</v>
          </cell>
          <cell r="K250">
            <v>27</v>
          </cell>
          <cell r="L250">
            <v>0.1216</v>
          </cell>
          <cell r="M250">
            <v>116</v>
          </cell>
          <cell r="N250">
            <v>0.52249999999999996</v>
          </cell>
        </row>
        <row r="251">
          <cell r="A251" t="str">
            <v>CALLAWAY ELEM</v>
          </cell>
          <cell r="B251" t="str">
            <v>033</v>
          </cell>
          <cell r="C251" t="e">
            <v>#N/A</v>
          </cell>
          <cell r="D251" t="str">
            <v>0350</v>
          </cell>
          <cell r="E251" t="str">
            <v>Elementary</v>
          </cell>
          <cell r="F251" t="str">
            <v>Pre-K</v>
          </cell>
          <cell r="G251" t="str">
            <v>5</v>
          </cell>
          <cell r="H251">
            <v>226</v>
          </cell>
          <cell r="I251">
            <v>110</v>
          </cell>
          <cell r="J251">
            <v>0.48670000000000002</v>
          </cell>
          <cell r="K251">
            <v>22</v>
          </cell>
          <cell r="L251">
            <v>9.7299999999999998E-2</v>
          </cell>
          <cell r="M251">
            <v>132</v>
          </cell>
          <cell r="N251">
            <v>0.58409999999999995</v>
          </cell>
        </row>
        <row r="252">
          <cell r="A252" t="str">
            <v>CALVARY SDA SCHOOL</v>
          </cell>
          <cell r="B252" t="str">
            <v>5804</v>
          </cell>
          <cell r="C252" t="str">
            <v xml:space="preserve">Calvary SDA School </v>
          </cell>
          <cell r="D252" t="str">
            <v>5804</v>
          </cell>
          <cell r="E252" t="str">
            <v>Combined</v>
          </cell>
          <cell r="F252" t="str">
            <v>Pre-K</v>
          </cell>
          <cell r="G252" t="str">
            <v>9</v>
          </cell>
          <cell r="H252">
            <v>44</v>
          </cell>
          <cell r="I252">
            <v>6</v>
          </cell>
          <cell r="J252">
            <v>0.13639999999999999</v>
          </cell>
          <cell r="K252">
            <v>7</v>
          </cell>
          <cell r="L252">
            <v>0.15909999999999999</v>
          </cell>
          <cell r="M252">
            <v>13</v>
          </cell>
          <cell r="N252">
            <v>0.29549999999999998</v>
          </cell>
        </row>
        <row r="253">
          <cell r="A253" t="str">
            <v>CAMELOT ELEM</v>
          </cell>
          <cell r="B253" t="str">
            <v>029</v>
          </cell>
          <cell r="C253" t="e">
            <v>#N/A</v>
          </cell>
          <cell r="D253" t="str">
            <v>1940</v>
          </cell>
          <cell r="E253" t="str">
            <v>Elementary</v>
          </cell>
          <cell r="F253" t="str">
            <v>K</v>
          </cell>
          <cell r="G253" t="str">
            <v>6</v>
          </cell>
          <cell r="H253">
            <v>622</v>
          </cell>
          <cell r="I253">
            <v>173</v>
          </cell>
          <cell r="J253">
            <v>0.27810000000000001</v>
          </cell>
          <cell r="K253">
            <v>43</v>
          </cell>
          <cell r="L253">
            <v>6.9099999999999995E-2</v>
          </cell>
          <cell r="M253">
            <v>216</v>
          </cell>
          <cell r="N253">
            <v>0.3473</v>
          </cell>
        </row>
        <row r="254">
          <cell r="A254" t="str">
            <v>CAMELOT ELEM (CEP NOTE 2)</v>
          </cell>
          <cell r="B254" t="str">
            <v>136</v>
          </cell>
          <cell r="C254" t="e">
            <v>#N/A</v>
          </cell>
          <cell r="D254" t="str">
            <v>0090</v>
          </cell>
          <cell r="E254" t="str">
            <v>Elementary</v>
          </cell>
          <cell r="F254" t="str">
            <v>Pre-K</v>
          </cell>
          <cell r="G254" t="str">
            <v>5</v>
          </cell>
          <cell r="H254">
            <v>513</v>
          </cell>
          <cell r="I254">
            <v>498</v>
          </cell>
          <cell r="J254">
            <v>0.9708</v>
          </cell>
          <cell r="K254">
            <v>0</v>
          </cell>
          <cell r="L254">
            <v>0</v>
          </cell>
          <cell r="M254">
            <v>498</v>
          </cell>
          <cell r="N254">
            <v>0.9708</v>
          </cell>
        </row>
        <row r="255">
          <cell r="A255" t="str">
            <v>CAMERON ELEM</v>
          </cell>
          <cell r="B255" t="str">
            <v>029</v>
          </cell>
          <cell r="C255" t="e">
            <v>#N/A</v>
          </cell>
          <cell r="D255" t="str">
            <v>0620</v>
          </cell>
          <cell r="E255" t="str">
            <v>Elementary</v>
          </cell>
          <cell r="F255" t="str">
            <v>K</v>
          </cell>
          <cell r="G255" t="str">
            <v>6</v>
          </cell>
          <cell r="H255">
            <v>515</v>
          </cell>
          <cell r="I255">
            <v>247</v>
          </cell>
          <cell r="J255">
            <v>0.47960000000000003</v>
          </cell>
          <cell r="K255">
            <v>72</v>
          </cell>
          <cell r="L255">
            <v>0.13980000000000001</v>
          </cell>
          <cell r="M255">
            <v>319</v>
          </cell>
          <cell r="N255">
            <v>0.61939999999999995</v>
          </cell>
        </row>
        <row r="256">
          <cell r="A256" t="str">
            <v>CAMP ALLEN ELEM</v>
          </cell>
          <cell r="B256" t="str">
            <v>118</v>
          </cell>
          <cell r="C256" t="e">
            <v>#N/A</v>
          </cell>
          <cell r="D256" t="str">
            <v>0040</v>
          </cell>
          <cell r="E256" t="str">
            <v>Elementary</v>
          </cell>
          <cell r="F256" t="str">
            <v>K</v>
          </cell>
          <cell r="G256" t="str">
            <v>5</v>
          </cell>
          <cell r="H256">
            <v>372</v>
          </cell>
          <cell r="I256">
            <v>197</v>
          </cell>
          <cell r="J256">
            <v>0.52959999999999996</v>
          </cell>
          <cell r="K256">
            <v>33</v>
          </cell>
          <cell r="L256">
            <v>8.8700000000000001E-2</v>
          </cell>
          <cell r="M256">
            <v>230</v>
          </cell>
          <cell r="N256">
            <v>0.61829999999999996</v>
          </cell>
        </row>
        <row r="257">
          <cell r="A257" t="str">
            <v>CAMPBELL CO TECH  CTR</v>
          </cell>
          <cell r="B257" t="str">
            <v>016</v>
          </cell>
          <cell r="C257" t="e">
            <v>#N/A</v>
          </cell>
          <cell r="D257" t="str">
            <v>0030</v>
          </cell>
          <cell r="E257" t="str">
            <v>Cell Left Blank</v>
          </cell>
          <cell r="F257" t="str">
            <v>K</v>
          </cell>
          <cell r="G257" t="str">
            <v>12</v>
          </cell>
          <cell r="H257">
            <v>232</v>
          </cell>
          <cell r="I257">
            <v>88</v>
          </cell>
          <cell r="J257">
            <v>0.37930000000000003</v>
          </cell>
          <cell r="K257">
            <v>17</v>
          </cell>
          <cell r="L257">
            <v>7.3300000000000004E-2</v>
          </cell>
          <cell r="M257">
            <v>105</v>
          </cell>
          <cell r="N257">
            <v>0.4526</v>
          </cell>
        </row>
        <row r="258">
          <cell r="A258" t="str">
            <v>CAMPBELL COURT EL (CEP NOTE 2)</v>
          </cell>
          <cell r="B258" t="str">
            <v>044</v>
          </cell>
          <cell r="C258" t="e">
            <v>#N/A</v>
          </cell>
          <cell r="D258" t="str">
            <v>0590</v>
          </cell>
          <cell r="E258" t="str">
            <v>Elementary</v>
          </cell>
          <cell r="F258" t="str">
            <v>Pre-K</v>
          </cell>
          <cell r="G258" t="str">
            <v>5</v>
          </cell>
          <cell r="H258">
            <v>329</v>
          </cell>
          <cell r="I258">
            <v>292</v>
          </cell>
          <cell r="J258">
            <v>0.88749999999999996</v>
          </cell>
          <cell r="K258">
            <v>0</v>
          </cell>
          <cell r="L258">
            <v>0</v>
          </cell>
          <cell r="M258">
            <v>292</v>
          </cell>
          <cell r="N258">
            <v>0.88749999999999996</v>
          </cell>
        </row>
        <row r="259">
          <cell r="A259" t="str">
            <v>CAMPBELL ELEM</v>
          </cell>
          <cell r="B259" t="str">
            <v>007</v>
          </cell>
          <cell r="C259" t="str">
            <v>Arlington County Public Schools</v>
          </cell>
          <cell r="D259" t="str">
            <v>0615</v>
          </cell>
          <cell r="E259" t="str">
            <v>Elementary</v>
          </cell>
          <cell r="F259" t="str">
            <v>Pre-K</v>
          </cell>
          <cell r="G259" t="str">
            <v>5</v>
          </cell>
          <cell r="H259">
            <v>448</v>
          </cell>
          <cell r="I259">
            <v>167</v>
          </cell>
          <cell r="J259">
            <v>0.37280000000000002</v>
          </cell>
          <cell r="K259">
            <v>58</v>
          </cell>
          <cell r="L259">
            <v>0.1295</v>
          </cell>
          <cell r="M259">
            <v>225</v>
          </cell>
          <cell r="N259">
            <v>0.50219999999999998</v>
          </cell>
        </row>
        <row r="260">
          <cell r="A260" t="str">
            <v>CAMPUS AT LEE</v>
          </cell>
          <cell r="B260" t="str">
            <v>112</v>
          </cell>
          <cell r="C260" t="e">
            <v>#N/A</v>
          </cell>
          <cell r="D260" t="str">
            <v>0623</v>
          </cell>
          <cell r="E260" t="str">
            <v>Cell Left Blank</v>
          </cell>
          <cell r="F260" t="str">
            <v>3</v>
          </cell>
          <cell r="G260" t="str">
            <v>12</v>
          </cell>
          <cell r="H260">
            <v>297</v>
          </cell>
          <cell r="I260">
            <v>160</v>
          </cell>
          <cell r="J260">
            <v>0.53869999999999996</v>
          </cell>
          <cell r="K260">
            <v>7</v>
          </cell>
          <cell r="L260">
            <v>2.3599999999999999E-2</v>
          </cell>
          <cell r="M260">
            <v>167</v>
          </cell>
          <cell r="N260">
            <v>0.56230000000000002</v>
          </cell>
        </row>
        <row r="261">
          <cell r="A261" t="str">
            <v>CANTERBURY WOODS ELEM</v>
          </cell>
          <cell r="B261" t="str">
            <v>029</v>
          </cell>
          <cell r="C261" t="e">
            <v>#N/A</v>
          </cell>
          <cell r="D261" t="str">
            <v>1590</v>
          </cell>
          <cell r="E261" t="str">
            <v>Elementary</v>
          </cell>
          <cell r="F261" t="str">
            <v>K</v>
          </cell>
          <cell r="G261" t="str">
            <v>6</v>
          </cell>
          <cell r="H261">
            <v>805</v>
          </cell>
          <cell r="I261">
            <v>98</v>
          </cell>
          <cell r="J261">
            <v>0.1217</v>
          </cell>
          <cell r="K261">
            <v>18</v>
          </cell>
          <cell r="L261">
            <v>2.24E-2</v>
          </cell>
          <cell r="M261">
            <v>116</v>
          </cell>
          <cell r="N261">
            <v>0.14410000000000001</v>
          </cell>
        </row>
        <row r="262">
          <cell r="A262" t="str">
            <v>CAPRON ELEM</v>
          </cell>
          <cell r="B262" t="str">
            <v>087</v>
          </cell>
          <cell r="C262" t="e">
            <v>#N/A</v>
          </cell>
          <cell r="D262" t="str">
            <v>0710</v>
          </cell>
          <cell r="E262" t="str">
            <v>Elementary</v>
          </cell>
          <cell r="F262" t="str">
            <v>Pre-K</v>
          </cell>
          <cell r="G262" t="str">
            <v>5</v>
          </cell>
          <cell r="H262">
            <v>198</v>
          </cell>
          <cell r="I262">
            <v>95</v>
          </cell>
          <cell r="J262">
            <v>0.4798</v>
          </cell>
          <cell r="K262">
            <v>11</v>
          </cell>
          <cell r="L262">
            <v>5.5599999999999997E-2</v>
          </cell>
          <cell r="M262">
            <v>106</v>
          </cell>
          <cell r="N262">
            <v>0.53539999999999999</v>
          </cell>
        </row>
        <row r="263">
          <cell r="A263" t="str">
            <v>CAPT JOHN SMITH EL (CEP NOTE 2)</v>
          </cell>
          <cell r="B263" t="str">
            <v>112</v>
          </cell>
          <cell r="C263" t="e">
            <v>#N/A</v>
          </cell>
          <cell r="D263" t="str">
            <v>0460</v>
          </cell>
          <cell r="E263" t="str">
            <v>Elementary</v>
          </cell>
          <cell r="F263" t="str">
            <v>K</v>
          </cell>
          <cell r="G263" t="str">
            <v>5</v>
          </cell>
          <cell r="H263">
            <v>372</v>
          </cell>
          <cell r="I263">
            <v>339</v>
          </cell>
          <cell r="J263">
            <v>0.9113</v>
          </cell>
          <cell r="K263">
            <v>0</v>
          </cell>
          <cell r="L263">
            <v>0</v>
          </cell>
          <cell r="M263">
            <v>339</v>
          </cell>
          <cell r="N263">
            <v>0.9113</v>
          </cell>
        </row>
        <row r="264">
          <cell r="A264" t="str">
            <v>CARDINAL FOREST ELEM</v>
          </cell>
          <cell r="B264" t="str">
            <v>029</v>
          </cell>
          <cell r="C264" t="e">
            <v>#N/A</v>
          </cell>
          <cell r="D264" t="str">
            <v>1690</v>
          </cell>
          <cell r="E264" t="str">
            <v>Elementary</v>
          </cell>
          <cell r="F264" t="str">
            <v>K</v>
          </cell>
          <cell r="G264" t="str">
            <v>6</v>
          </cell>
          <cell r="H264">
            <v>625</v>
          </cell>
          <cell r="I264">
            <v>131</v>
          </cell>
          <cell r="J264">
            <v>0.20960000000000001</v>
          </cell>
          <cell r="K264">
            <v>57</v>
          </cell>
          <cell r="L264">
            <v>9.1200000000000003E-2</v>
          </cell>
          <cell r="M264">
            <v>188</v>
          </cell>
          <cell r="N264">
            <v>0.30080000000000001</v>
          </cell>
        </row>
        <row r="265">
          <cell r="A265" t="str">
            <v>CARDINAL RIDGE ELEM</v>
          </cell>
          <cell r="B265" t="str">
            <v>053</v>
          </cell>
          <cell r="C265" t="e">
            <v>#N/A</v>
          </cell>
          <cell r="D265" t="str">
            <v>0460</v>
          </cell>
          <cell r="E265" t="str">
            <v>Elementary</v>
          </cell>
          <cell r="F265" t="str">
            <v>K</v>
          </cell>
          <cell r="G265" t="str">
            <v>5</v>
          </cell>
          <cell r="H265">
            <v>863</v>
          </cell>
          <cell r="I265">
            <v>64</v>
          </cell>
          <cell r="J265">
            <v>7.4200000000000002E-2</v>
          </cell>
          <cell r="K265">
            <v>22</v>
          </cell>
          <cell r="L265">
            <v>2.5499999999999998E-2</v>
          </cell>
          <cell r="M265">
            <v>86</v>
          </cell>
          <cell r="N265">
            <v>9.9699999999999997E-2</v>
          </cell>
        </row>
        <row r="266">
          <cell r="A266" t="str">
            <v>CARL B. HUTCHERSON (CEP NOTE 2)</v>
          </cell>
          <cell r="B266" t="str">
            <v>115</v>
          </cell>
          <cell r="C266" t="e">
            <v>#N/A</v>
          </cell>
          <cell r="D266" t="str">
            <v>0310</v>
          </cell>
          <cell r="E266" t="str">
            <v>Cell Left Blank</v>
          </cell>
          <cell r="F266" t="str">
            <v>Pre-K</v>
          </cell>
          <cell r="G266" t="str">
            <v>Pre-K</v>
          </cell>
          <cell r="H266">
            <v>195</v>
          </cell>
          <cell r="I266">
            <v>181</v>
          </cell>
          <cell r="J266">
            <v>0.92820000000000003</v>
          </cell>
          <cell r="K266">
            <v>0</v>
          </cell>
          <cell r="L266">
            <v>0</v>
          </cell>
          <cell r="M266">
            <v>181</v>
          </cell>
          <cell r="N266">
            <v>0.92820000000000003</v>
          </cell>
        </row>
        <row r="267">
          <cell r="A267" t="str">
            <v>CARLIN SPRINGS ELEM</v>
          </cell>
          <cell r="B267" t="str">
            <v>007</v>
          </cell>
          <cell r="C267" t="str">
            <v>Arlington County Public Schools</v>
          </cell>
          <cell r="D267" t="str">
            <v>0090</v>
          </cell>
          <cell r="E267" t="str">
            <v>Elementary</v>
          </cell>
          <cell r="F267" t="str">
            <v>Pre-K</v>
          </cell>
          <cell r="G267" t="str">
            <v>5</v>
          </cell>
          <cell r="H267">
            <v>642</v>
          </cell>
          <cell r="I267">
            <v>422</v>
          </cell>
          <cell r="J267">
            <v>0.6573</v>
          </cell>
          <cell r="K267">
            <v>99</v>
          </cell>
          <cell r="L267">
            <v>0.1542</v>
          </cell>
          <cell r="M267">
            <v>521</v>
          </cell>
          <cell r="N267">
            <v>0.8115</v>
          </cell>
        </row>
        <row r="268">
          <cell r="A268" t="str">
            <v>CAROLINE HIGH</v>
          </cell>
          <cell r="B268" t="str">
            <v>017</v>
          </cell>
          <cell r="C268" t="e">
            <v>#N/A</v>
          </cell>
          <cell r="D268" t="str">
            <v>0460</v>
          </cell>
          <cell r="E268" t="str">
            <v>High</v>
          </cell>
          <cell r="F268" t="str">
            <v>9</v>
          </cell>
          <cell r="G268" t="str">
            <v>12</v>
          </cell>
          <cell r="H268">
            <v>1167</v>
          </cell>
          <cell r="I268">
            <v>445</v>
          </cell>
          <cell r="J268">
            <v>0.38129999999999997</v>
          </cell>
          <cell r="K268">
            <v>107</v>
          </cell>
          <cell r="L268">
            <v>9.1700000000000004E-2</v>
          </cell>
          <cell r="M268">
            <v>552</v>
          </cell>
          <cell r="N268">
            <v>0.47299999999999998</v>
          </cell>
        </row>
        <row r="269">
          <cell r="A269" t="str">
            <v>CAROLINE MIDDLE</v>
          </cell>
          <cell r="B269" t="str">
            <v>017</v>
          </cell>
          <cell r="C269" t="e">
            <v>#N/A</v>
          </cell>
          <cell r="D269" t="str">
            <v>0450</v>
          </cell>
          <cell r="E269" t="str">
            <v>Middle</v>
          </cell>
          <cell r="F269" t="str">
            <v>6</v>
          </cell>
          <cell r="G269" t="str">
            <v>8</v>
          </cell>
          <cell r="H269">
            <v>945</v>
          </cell>
          <cell r="I269">
            <v>426</v>
          </cell>
          <cell r="J269">
            <v>0.45079999999999998</v>
          </cell>
          <cell r="K269">
            <v>82</v>
          </cell>
          <cell r="L269">
            <v>8.6800000000000002E-2</v>
          </cell>
          <cell r="M269">
            <v>508</v>
          </cell>
          <cell r="N269">
            <v>0.53759999999999997</v>
          </cell>
        </row>
        <row r="270">
          <cell r="A270" t="str">
            <v>CARROLL COUNTY ED CENTER</v>
          </cell>
          <cell r="B270" t="str">
            <v>018</v>
          </cell>
          <cell r="C270" t="e">
            <v>#N/A</v>
          </cell>
          <cell r="D270" t="str">
            <v>1240</v>
          </cell>
          <cell r="E270" t="str">
            <v>Cell Left Blank</v>
          </cell>
          <cell r="F270" t="str">
            <v>7</v>
          </cell>
          <cell r="G270" t="str">
            <v>12</v>
          </cell>
          <cell r="H270">
            <v>42</v>
          </cell>
          <cell r="I270">
            <v>33</v>
          </cell>
          <cell r="J270">
            <v>0.78569999999999995</v>
          </cell>
          <cell r="K270">
            <v>2</v>
          </cell>
          <cell r="L270">
            <v>4.7600000000000003E-2</v>
          </cell>
          <cell r="M270">
            <v>35</v>
          </cell>
          <cell r="N270">
            <v>0.83330000000000004</v>
          </cell>
        </row>
        <row r="271">
          <cell r="A271" t="str">
            <v>CARROLL COUNTY HIGH</v>
          </cell>
          <cell r="B271" t="str">
            <v>018</v>
          </cell>
          <cell r="C271" t="e">
            <v>#N/A</v>
          </cell>
          <cell r="D271" t="str">
            <v>1230</v>
          </cell>
          <cell r="E271" t="str">
            <v>High</v>
          </cell>
          <cell r="F271" t="str">
            <v>9</v>
          </cell>
          <cell r="G271" t="str">
            <v>12</v>
          </cell>
          <cell r="H271">
            <v>1057</v>
          </cell>
          <cell r="I271">
            <v>425</v>
          </cell>
          <cell r="J271">
            <v>0.40210000000000001</v>
          </cell>
          <cell r="K271">
            <v>88</v>
          </cell>
          <cell r="L271">
            <v>8.3299999999999999E-2</v>
          </cell>
          <cell r="M271">
            <v>513</v>
          </cell>
          <cell r="N271">
            <v>0.48530000000000001</v>
          </cell>
        </row>
        <row r="272">
          <cell r="A272" t="str">
            <v>CARROLL COUNTY MIDDLE</v>
          </cell>
          <cell r="B272" t="str">
            <v>018</v>
          </cell>
          <cell r="C272" t="e">
            <v>#N/A</v>
          </cell>
          <cell r="D272" t="str">
            <v>0450</v>
          </cell>
          <cell r="E272" t="str">
            <v>Middle</v>
          </cell>
          <cell r="F272" t="str">
            <v>6</v>
          </cell>
          <cell r="G272" t="str">
            <v>8</v>
          </cell>
          <cell r="H272">
            <v>805</v>
          </cell>
          <cell r="I272">
            <v>401</v>
          </cell>
          <cell r="J272">
            <v>0.49809999999999999</v>
          </cell>
          <cell r="K272">
            <v>80</v>
          </cell>
          <cell r="L272">
            <v>9.9400000000000002E-2</v>
          </cell>
          <cell r="M272">
            <v>481</v>
          </cell>
          <cell r="N272">
            <v>0.59750000000000003</v>
          </cell>
        </row>
        <row r="273">
          <cell r="A273" t="str">
            <v>CARROLLTON ELEM</v>
          </cell>
          <cell r="B273" t="str">
            <v>046</v>
          </cell>
          <cell r="C273" t="e">
            <v>#N/A</v>
          </cell>
          <cell r="D273" t="str">
            <v>0421</v>
          </cell>
          <cell r="E273" t="str">
            <v>Elementary</v>
          </cell>
          <cell r="F273" t="str">
            <v>Pre-K</v>
          </cell>
          <cell r="G273" t="str">
            <v>3</v>
          </cell>
          <cell r="H273">
            <v>722</v>
          </cell>
          <cell r="I273">
            <v>168</v>
          </cell>
          <cell r="J273">
            <v>0.23269999999999999</v>
          </cell>
          <cell r="K273">
            <v>21</v>
          </cell>
          <cell r="L273">
            <v>2.9100000000000001E-2</v>
          </cell>
          <cell r="M273">
            <v>189</v>
          </cell>
          <cell r="N273">
            <v>0.26179999999999998</v>
          </cell>
        </row>
        <row r="274">
          <cell r="A274" t="str">
            <v>CARRSVILLE ELEM</v>
          </cell>
          <cell r="B274" t="str">
            <v>046</v>
          </cell>
          <cell r="C274" t="e">
            <v>#N/A</v>
          </cell>
          <cell r="D274" t="str">
            <v>0280</v>
          </cell>
          <cell r="E274" t="str">
            <v>Elementary</v>
          </cell>
          <cell r="F274" t="str">
            <v>Pre-K</v>
          </cell>
          <cell r="G274" t="str">
            <v>5</v>
          </cell>
          <cell r="H274">
            <v>249</v>
          </cell>
          <cell r="I274">
            <v>87</v>
          </cell>
          <cell r="J274">
            <v>0.34939999999999999</v>
          </cell>
          <cell r="K274">
            <v>22</v>
          </cell>
          <cell r="L274">
            <v>8.8400000000000006E-2</v>
          </cell>
          <cell r="M274">
            <v>109</v>
          </cell>
          <cell r="N274">
            <v>0.43780000000000002</v>
          </cell>
        </row>
        <row r="275">
          <cell r="A275" t="str">
            <v>CARSON MIDDLE</v>
          </cell>
          <cell r="B275" t="str">
            <v>029</v>
          </cell>
          <cell r="C275" t="e">
            <v>#N/A</v>
          </cell>
          <cell r="D275" t="str">
            <v>2222</v>
          </cell>
          <cell r="E275" t="str">
            <v>Middle</v>
          </cell>
          <cell r="F275" t="str">
            <v>7</v>
          </cell>
          <cell r="G275" t="str">
            <v>8</v>
          </cell>
          <cell r="H275">
            <v>1532</v>
          </cell>
          <cell r="I275">
            <v>139</v>
          </cell>
          <cell r="J275">
            <v>9.0700000000000003E-2</v>
          </cell>
          <cell r="K275">
            <v>41</v>
          </cell>
          <cell r="L275">
            <v>2.6800000000000001E-2</v>
          </cell>
          <cell r="M275">
            <v>180</v>
          </cell>
          <cell r="N275">
            <v>0.11749999999999999</v>
          </cell>
        </row>
        <row r="276">
          <cell r="A276" t="str">
            <v>CARTER PLACE</v>
          </cell>
          <cell r="B276" t="str">
            <v>5789</v>
          </cell>
          <cell r="C276" t="str">
            <v>Grafton/GIHN SNP</v>
          </cell>
          <cell r="D276" t="str">
            <v>0034</v>
          </cell>
          <cell r="E276" t="str">
            <v>Combined</v>
          </cell>
          <cell r="F276" t="str">
            <v>K</v>
          </cell>
          <cell r="G276" t="str">
            <v>12</v>
          </cell>
          <cell r="H276">
            <v>5</v>
          </cell>
          <cell r="I276">
            <v>5</v>
          </cell>
          <cell r="J276">
            <v>1</v>
          </cell>
          <cell r="K276">
            <v>0</v>
          </cell>
          <cell r="L276">
            <v>0</v>
          </cell>
          <cell r="M276">
            <v>5</v>
          </cell>
          <cell r="N276">
            <v>1</v>
          </cell>
        </row>
        <row r="277">
          <cell r="A277" t="str">
            <v>CARVER COLLEGE &amp; CAREER ACAD</v>
          </cell>
          <cell r="B277" t="str">
            <v>021</v>
          </cell>
          <cell r="C277" t="e">
            <v>#N/A</v>
          </cell>
          <cell r="D277" t="str">
            <v>0030</v>
          </cell>
          <cell r="E277" t="str">
            <v>High</v>
          </cell>
          <cell r="F277" t="str">
            <v>9</v>
          </cell>
          <cell r="G277" t="str">
            <v>12</v>
          </cell>
          <cell r="H277">
            <v>283</v>
          </cell>
          <cell r="I277">
            <v>146</v>
          </cell>
          <cell r="J277">
            <v>0.51590000000000003</v>
          </cell>
          <cell r="K277">
            <v>16</v>
          </cell>
          <cell r="L277">
            <v>5.6500000000000002E-2</v>
          </cell>
          <cell r="M277">
            <v>162</v>
          </cell>
          <cell r="N277">
            <v>0.57240000000000002</v>
          </cell>
        </row>
        <row r="278">
          <cell r="A278" t="str">
            <v>CARVER ELEM</v>
          </cell>
          <cell r="B278" t="str">
            <v>043</v>
          </cell>
          <cell r="C278" t="e">
            <v>#N/A</v>
          </cell>
          <cell r="D278" t="str">
            <v>0650</v>
          </cell>
          <cell r="E278" t="str">
            <v>Elementary</v>
          </cell>
          <cell r="F278" t="str">
            <v>K</v>
          </cell>
          <cell r="G278" t="str">
            <v>5</v>
          </cell>
          <cell r="H278">
            <v>471</v>
          </cell>
          <cell r="I278">
            <v>189</v>
          </cell>
          <cell r="J278">
            <v>0.40129999999999999</v>
          </cell>
          <cell r="K278">
            <v>27</v>
          </cell>
          <cell r="L278">
            <v>5.7299999999999997E-2</v>
          </cell>
          <cell r="M278">
            <v>216</v>
          </cell>
          <cell r="N278">
            <v>0.45860000000000001</v>
          </cell>
        </row>
        <row r="279">
          <cell r="A279" t="str">
            <v>CARVER ELEM (CEP NOTE 2)</v>
          </cell>
          <cell r="B279" t="str">
            <v>117</v>
          </cell>
          <cell r="C279" t="e">
            <v>#N/A</v>
          </cell>
          <cell r="D279" t="str">
            <v>1170</v>
          </cell>
          <cell r="E279" t="str">
            <v>Elementary</v>
          </cell>
          <cell r="F279" t="str">
            <v>K</v>
          </cell>
          <cell r="G279" t="str">
            <v>5</v>
          </cell>
          <cell r="H279">
            <v>704</v>
          </cell>
          <cell r="I279">
            <v>538</v>
          </cell>
          <cell r="J279">
            <v>0.76419999999999999</v>
          </cell>
          <cell r="K279">
            <v>0</v>
          </cell>
          <cell r="L279">
            <v>0</v>
          </cell>
          <cell r="M279">
            <v>538</v>
          </cell>
          <cell r="N279">
            <v>0.76419999999999999</v>
          </cell>
        </row>
        <row r="280">
          <cell r="A280" t="str">
            <v>CARVER MIDDLE</v>
          </cell>
          <cell r="B280" t="str">
            <v>021</v>
          </cell>
          <cell r="C280" t="e">
            <v>#N/A</v>
          </cell>
          <cell r="D280" t="str">
            <v>0420</v>
          </cell>
          <cell r="E280" t="str">
            <v>Middle</v>
          </cell>
          <cell r="F280" t="str">
            <v>6</v>
          </cell>
          <cell r="G280" t="str">
            <v>8</v>
          </cell>
          <cell r="H280">
            <v>1011</v>
          </cell>
          <cell r="I280">
            <v>431</v>
          </cell>
          <cell r="J280">
            <v>0.42630000000000001</v>
          </cell>
          <cell r="K280">
            <v>99</v>
          </cell>
          <cell r="L280">
            <v>9.7900000000000001E-2</v>
          </cell>
          <cell r="M280">
            <v>530</v>
          </cell>
          <cell r="N280">
            <v>0.5242</v>
          </cell>
        </row>
        <row r="281">
          <cell r="A281" t="str">
            <v>CARYSBROOK ELEM</v>
          </cell>
          <cell r="B281" t="str">
            <v>032</v>
          </cell>
          <cell r="C281" t="e">
            <v>#N/A</v>
          </cell>
          <cell r="D281" t="str">
            <v>0300</v>
          </cell>
          <cell r="E281" t="str">
            <v>Elementary</v>
          </cell>
          <cell r="F281" t="str">
            <v>3</v>
          </cell>
          <cell r="G281" t="str">
            <v>4</v>
          </cell>
          <cell r="H281">
            <v>472</v>
          </cell>
          <cell r="I281">
            <v>149</v>
          </cell>
          <cell r="J281">
            <v>0.31569999999999998</v>
          </cell>
          <cell r="K281">
            <v>32</v>
          </cell>
          <cell r="L281">
            <v>6.7799999999999999E-2</v>
          </cell>
          <cell r="M281">
            <v>181</v>
          </cell>
          <cell r="N281">
            <v>0.38350000000000001</v>
          </cell>
        </row>
        <row r="282">
          <cell r="A282" t="str">
            <v>CASSELL ELEM</v>
          </cell>
          <cell r="B282" t="str">
            <v>008</v>
          </cell>
          <cell r="C282" t="e">
            <v>#N/A</v>
          </cell>
          <cell r="D282" t="str">
            <v>0030</v>
          </cell>
          <cell r="E282" t="str">
            <v>Elementary</v>
          </cell>
          <cell r="F282" t="str">
            <v>Pre-K</v>
          </cell>
          <cell r="G282" t="str">
            <v>5</v>
          </cell>
          <cell r="H282">
            <v>684</v>
          </cell>
          <cell r="I282">
            <v>265</v>
          </cell>
          <cell r="J282">
            <v>0.38740000000000002</v>
          </cell>
          <cell r="K282">
            <v>60</v>
          </cell>
          <cell r="L282">
            <v>8.77E-2</v>
          </cell>
          <cell r="M282">
            <v>325</v>
          </cell>
          <cell r="N282">
            <v>0.47510000000000002</v>
          </cell>
        </row>
        <row r="283">
          <cell r="A283" t="str">
            <v>CASTLE GLEN GROUP HOME</v>
          </cell>
          <cell r="B283" t="str">
            <v>5789</v>
          </cell>
          <cell r="C283" t="str">
            <v>Grafton/GIHN SNP</v>
          </cell>
          <cell r="D283" t="str">
            <v>0027</v>
          </cell>
          <cell r="E283" t="str">
            <v>Combined</v>
          </cell>
          <cell r="F283" t="str">
            <v>K</v>
          </cell>
          <cell r="G283" t="str">
            <v>12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CASTLEWOOD EL (CEP NOTE 2)</v>
          </cell>
          <cell r="B284" t="str">
            <v>083</v>
          </cell>
          <cell r="C284" t="e">
            <v>#N/A</v>
          </cell>
          <cell r="D284" t="str">
            <v>0792</v>
          </cell>
          <cell r="E284" t="str">
            <v>Elementary</v>
          </cell>
          <cell r="F284" t="str">
            <v>1</v>
          </cell>
          <cell r="G284" t="str">
            <v>7</v>
          </cell>
          <cell r="H284">
            <v>381</v>
          </cell>
          <cell r="I284">
            <v>366</v>
          </cell>
          <cell r="J284">
            <v>0.96060000000000001</v>
          </cell>
          <cell r="K284">
            <v>0</v>
          </cell>
          <cell r="L284">
            <v>0</v>
          </cell>
          <cell r="M284">
            <v>366</v>
          </cell>
          <cell r="N284">
            <v>0.96060000000000001</v>
          </cell>
        </row>
        <row r="285">
          <cell r="A285" t="str">
            <v>CASTLEWOOD HIGH</v>
          </cell>
          <cell r="B285" t="str">
            <v>083</v>
          </cell>
          <cell r="C285" t="e">
            <v>#N/A</v>
          </cell>
          <cell r="D285" t="str">
            <v>0791</v>
          </cell>
          <cell r="E285" t="str">
            <v>High</v>
          </cell>
          <cell r="F285" t="str">
            <v>8</v>
          </cell>
          <cell r="G285" t="str">
            <v>12</v>
          </cell>
          <cell r="H285">
            <v>353</v>
          </cell>
          <cell r="I285">
            <v>210</v>
          </cell>
          <cell r="J285">
            <v>0.59489999999999998</v>
          </cell>
          <cell r="K285">
            <v>24</v>
          </cell>
          <cell r="L285">
            <v>6.8000000000000005E-2</v>
          </cell>
          <cell r="M285">
            <v>234</v>
          </cell>
          <cell r="N285">
            <v>0.66290000000000004</v>
          </cell>
        </row>
        <row r="286">
          <cell r="A286" t="str">
            <v>CATOCTIN ELEM</v>
          </cell>
          <cell r="B286" t="str">
            <v>053</v>
          </cell>
          <cell r="C286" t="e">
            <v>#N/A</v>
          </cell>
          <cell r="D286" t="str">
            <v>0710</v>
          </cell>
          <cell r="E286" t="str">
            <v>Elementary</v>
          </cell>
          <cell r="F286" t="str">
            <v>K</v>
          </cell>
          <cell r="G286" t="str">
            <v>5</v>
          </cell>
          <cell r="H286">
            <v>660</v>
          </cell>
          <cell r="I286">
            <v>154</v>
          </cell>
          <cell r="J286">
            <v>0.23330000000000001</v>
          </cell>
          <cell r="K286">
            <v>23</v>
          </cell>
          <cell r="L286">
            <v>3.4799999999999998E-2</v>
          </cell>
          <cell r="M286">
            <v>177</v>
          </cell>
          <cell r="N286">
            <v>0.26819999999999999</v>
          </cell>
        </row>
        <row r="287">
          <cell r="A287" t="str">
            <v>CAVE SPRING ELEM</v>
          </cell>
          <cell r="B287" t="str">
            <v>080</v>
          </cell>
          <cell r="C287" t="e">
            <v>#N/A</v>
          </cell>
          <cell r="D287" t="str">
            <v>0560</v>
          </cell>
          <cell r="E287" t="str">
            <v>Elementary</v>
          </cell>
          <cell r="F287" t="str">
            <v>Pre-K</v>
          </cell>
          <cell r="G287" t="str">
            <v>5</v>
          </cell>
          <cell r="H287">
            <v>510</v>
          </cell>
          <cell r="I287">
            <v>92</v>
          </cell>
          <cell r="J287">
            <v>0.1804</v>
          </cell>
          <cell r="K287">
            <v>15</v>
          </cell>
          <cell r="L287">
            <v>2.9399999999999999E-2</v>
          </cell>
          <cell r="M287">
            <v>107</v>
          </cell>
          <cell r="N287">
            <v>0.20979999999999999</v>
          </cell>
        </row>
        <row r="288">
          <cell r="A288" t="str">
            <v>CAVE SPRING HIGH</v>
          </cell>
          <cell r="B288" t="str">
            <v>080</v>
          </cell>
          <cell r="C288" t="e">
            <v>#N/A</v>
          </cell>
          <cell r="D288" t="str">
            <v>0470</v>
          </cell>
          <cell r="E288" t="str">
            <v>High</v>
          </cell>
          <cell r="F288" t="str">
            <v>9</v>
          </cell>
          <cell r="G288" t="str">
            <v>12</v>
          </cell>
          <cell r="H288">
            <v>975</v>
          </cell>
          <cell r="I288">
            <v>125</v>
          </cell>
          <cell r="J288">
            <v>0.12820000000000001</v>
          </cell>
          <cell r="K288">
            <v>32</v>
          </cell>
          <cell r="L288">
            <v>3.2800000000000003E-2</v>
          </cell>
          <cell r="M288">
            <v>157</v>
          </cell>
          <cell r="N288">
            <v>0.161</v>
          </cell>
        </row>
        <row r="289">
          <cell r="A289" t="str">
            <v>CAVE SPRING MIDDLE</v>
          </cell>
          <cell r="B289" t="str">
            <v>080</v>
          </cell>
          <cell r="C289" t="e">
            <v>#N/A</v>
          </cell>
          <cell r="D289" t="str">
            <v>0620</v>
          </cell>
          <cell r="E289" t="str">
            <v>Middle</v>
          </cell>
          <cell r="F289" t="str">
            <v>6</v>
          </cell>
          <cell r="G289" t="str">
            <v>8</v>
          </cell>
          <cell r="H289">
            <v>775</v>
          </cell>
          <cell r="I289">
            <v>130</v>
          </cell>
          <cell r="J289">
            <v>0.16769999999999999</v>
          </cell>
          <cell r="K289">
            <v>31</v>
          </cell>
          <cell r="L289">
            <v>0.04</v>
          </cell>
          <cell r="M289">
            <v>161</v>
          </cell>
          <cell r="N289">
            <v>0.2077</v>
          </cell>
        </row>
        <row r="290">
          <cell r="A290" t="str">
            <v>CCCA</v>
          </cell>
          <cell r="B290" t="str">
            <v>959</v>
          </cell>
          <cell r="C290" t="str">
            <v>Commonwealth Ctr for Children &amp; Adolescents</v>
          </cell>
          <cell r="D290" t="str">
            <v>4010</v>
          </cell>
          <cell r="E290" t="str">
            <v>Combined</v>
          </cell>
          <cell r="F290" t="str">
            <v>Pre-K</v>
          </cell>
          <cell r="G290" t="str">
            <v>12</v>
          </cell>
          <cell r="H290">
            <v>45</v>
          </cell>
          <cell r="I290">
            <v>45</v>
          </cell>
          <cell r="J290">
            <v>1</v>
          </cell>
          <cell r="K290">
            <v>0</v>
          </cell>
          <cell r="L290">
            <v>0</v>
          </cell>
          <cell r="M290">
            <v>45</v>
          </cell>
          <cell r="N290">
            <v>1</v>
          </cell>
        </row>
        <row r="291">
          <cell r="A291" t="str">
            <v>CEDAR BLUFF ELEM</v>
          </cell>
          <cell r="B291" t="str">
            <v>092</v>
          </cell>
          <cell r="C291" t="e">
            <v>#N/A</v>
          </cell>
          <cell r="D291" t="str">
            <v>0830</v>
          </cell>
          <cell r="E291" t="str">
            <v>Elementary</v>
          </cell>
          <cell r="F291" t="str">
            <v>U</v>
          </cell>
          <cell r="G291" t="str">
            <v>5</v>
          </cell>
          <cell r="H291">
            <v>406</v>
          </cell>
          <cell r="I291">
            <v>195</v>
          </cell>
          <cell r="J291">
            <v>0.4803</v>
          </cell>
          <cell r="K291">
            <v>33</v>
          </cell>
          <cell r="L291">
            <v>8.1299999999999997E-2</v>
          </cell>
          <cell r="M291">
            <v>228</v>
          </cell>
          <cell r="N291">
            <v>0.56159999999999999</v>
          </cell>
        </row>
        <row r="292">
          <cell r="A292" t="str">
            <v>CEDAR FOREST ELEM</v>
          </cell>
          <cell r="B292" t="str">
            <v>088</v>
          </cell>
          <cell r="C292" t="e">
            <v>#N/A</v>
          </cell>
          <cell r="D292" t="str">
            <v>0511</v>
          </cell>
          <cell r="E292" t="str">
            <v>Elementary</v>
          </cell>
          <cell r="F292" t="str">
            <v>H</v>
          </cell>
          <cell r="G292" t="str">
            <v>5</v>
          </cell>
          <cell r="H292">
            <v>753</v>
          </cell>
          <cell r="I292">
            <v>302</v>
          </cell>
          <cell r="J292">
            <v>0.40110000000000001</v>
          </cell>
          <cell r="K292">
            <v>69</v>
          </cell>
          <cell r="L292">
            <v>9.1600000000000001E-2</v>
          </cell>
          <cell r="M292">
            <v>371</v>
          </cell>
          <cell r="N292">
            <v>0.49270000000000003</v>
          </cell>
        </row>
        <row r="293">
          <cell r="A293" t="str">
            <v>CEDAR LANE CENTER</v>
          </cell>
          <cell r="B293" t="str">
            <v>029</v>
          </cell>
          <cell r="C293" t="e">
            <v>#N/A</v>
          </cell>
          <cell r="D293" t="str">
            <v>0880</v>
          </cell>
          <cell r="E293" t="str">
            <v>cell left blank</v>
          </cell>
          <cell r="F293" t="str">
            <v>cell left blank</v>
          </cell>
          <cell r="G293" t="str">
            <v>cell left blank</v>
          </cell>
          <cell r="H293">
            <v>97</v>
          </cell>
          <cell r="I293">
            <v>40</v>
          </cell>
          <cell r="J293">
            <v>0.41239999999999999</v>
          </cell>
          <cell r="K293">
            <v>3</v>
          </cell>
          <cell r="L293">
            <v>3.09E-2</v>
          </cell>
          <cell r="M293">
            <v>43</v>
          </cell>
          <cell r="N293">
            <v>0.44330000000000003</v>
          </cell>
        </row>
        <row r="294">
          <cell r="A294" t="str">
            <v>CEDAR LANE ELEM</v>
          </cell>
          <cell r="B294" t="str">
            <v>053</v>
          </cell>
          <cell r="C294" t="e">
            <v>#N/A</v>
          </cell>
          <cell r="D294" t="str">
            <v>0840</v>
          </cell>
          <cell r="E294" t="str">
            <v>Elementary</v>
          </cell>
          <cell r="F294" t="str">
            <v>K</v>
          </cell>
          <cell r="G294" t="str">
            <v>5</v>
          </cell>
          <cell r="H294">
            <v>854</v>
          </cell>
          <cell r="I294">
            <v>117</v>
          </cell>
          <cell r="J294">
            <v>0.13700000000000001</v>
          </cell>
          <cell r="K294">
            <v>30</v>
          </cell>
          <cell r="L294">
            <v>3.5099999999999999E-2</v>
          </cell>
          <cell r="M294">
            <v>147</v>
          </cell>
          <cell r="N294">
            <v>0.1721</v>
          </cell>
        </row>
        <row r="295">
          <cell r="A295" t="str">
            <v>CEDAR LEE MIDDLE</v>
          </cell>
          <cell r="B295" t="str">
            <v>030</v>
          </cell>
          <cell r="C295" t="e">
            <v>#N/A</v>
          </cell>
          <cell r="D295" t="str">
            <v>0520</v>
          </cell>
          <cell r="E295" t="str">
            <v>Middle</v>
          </cell>
          <cell r="F295" t="str">
            <v>6</v>
          </cell>
          <cell r="G295" t="str">
            <v>8</v>
          </cell>
          <cell r="H295">
            <v>647</v>
          </cell>
          <cell r="I295">
            <v>257</v>
          </cell>
          <cell r="J295">
            <v>0.3972</v>
          </cell>
          <cell r="K295">
            <v>51</v>
          </cell>
          <cell r="L295">
            <v>7.8799999999999995E-2</v>
          </cell>
          <cell r="M295">
            <v>308</v>
          </cell>
          <cell r="N295">
            <v>0.47599999999999998</v>
          </cell>
        </row>
        <row r="296">
          <cell r="A296" t="str">
            <v>CEDAR POINT ELEM</v>
          </cell>
          <cell r="B296" t="str">
            <v>075</v>
          </cell>
          <cell r="C296" t="e">
            <v>#N/A</v>
          </cell>
          <cell r="D296" t="str">
            <v>0900</v>
          </cell>
          <cell r="E296" t="str">
            <v>Elementary</v>
          </cell>
          <cell r="F296" t="str">
            <v>K</v>
          </cell>
          <cell r="G296" t="str">
            <v>5</v>
          </cell>
          <cell r="H296">
            <v>576</v>
          </cell>
          <cell r="I296">
            <v>73</v>
          </cell>
          <cell r="J296">
            <v>0.12670000000000001</v>
          </cell>
          <cell r="K296">
            <v>26</v>
          </cell>
          <cell r="L296">
            <v>4.5100000000000001E-2</v>
          </cell>
          <cell r="M296">
            <v>99</v>
          </cell>
          <cell r="N296">
            <v>0.1719</v>
          </cell>
        </row>
        <row r="297">
          <cell r="A297" t="str">
            <v>CEDAR ROAD ELEM</v>
          </cell>
          <cell r="B297" t="str">
            <v>136</v>
          </cell>
          <cell r="C297" t="e">
            <v>#N/A</v>
          </cell>
          <cell r="D297" t="str">
            <v>0900</v>
          </cell>
          <cell r="E297" t="str">
            <v>Elementary</v>
          </cell>
          <cell r="F297" t="str">
            <v>Pre-K</v>
          </cell>
          <cell r="G297" t="str">
            <v>5</v>
          </cell>
          <cell r="H297">
            <v>709</v>
          </cell>
          <cell r="I297">
            <v>116</v>
          </cell>
          <cell r="J297">
            <v>0.1636</v>
          </cell>
          <cell r="K297">
            <v>29</v>
          </cell>
          <cell r="L297">
            <v>4.0899999999999999E-2</v>
          </cell>
          <cell r="M297">
            <v>145</v>
          </cell>
          <cell r="N297">
            <v>0.20449999999999999</v>
          </cell>
        </row>
        <row r="298">
          <cell r="A298" t="str">
            <v>CENTERVILLE ELEM</v>
          </cell>
          <cell r="B298" t="str">
            <v>128</v>
          </cell>
          <cell r="C298" t="e">
            <v>#N/A</v>
          </cell>
          <cell r="D298" t="str">
            <v>0040</v>
          </cell>
          <cell r="E298" t="str">
            <v>Elementary</v>
          </cell>
          <cell r="F298" t="str">
            <v>K</v>
          </cell>
          <cell r="G298" t="str">
            <v>5</v>
          </cell>
          <cell r="H298">
            <v>717</v>
          </cell>
          <cell r="I298">
            <v>122</v>
          </cell>
          <cell r="J298">
            <v>0.17019999999999999</v>
          </cell>
          <cell r="K298">
            <v>63</v>
          </cell>
          <cell r="L298">
            <v>8.7900000000000006E-2</v>
          </cell>
          <cell r="M298">
            <v>185</v>
          </cell>
          <cell r="N298">
            <v>0.25800000000000001</v>
          </cell>
        </row>
        <row r="299">
          <cell r="A299" t="str">
            <v>CENTRAL ACADEMY MIDDLE</v>
          </cell>
          <cell r="B299" t="str">
            <v>012</v>
          </cell>
          <cell r="C299" t="e">
            <v>#N/A</v>
          </cell>
          <cell r="D299" t="str">
            <v>0420</v>
          </cell>
          <cell r="E299" t="str">
            <v>Middle</v>
          </cell>
          <cell r="F299" t="str">
            <v>6</v>
          </cell>
          <cell r="G299" t="str">
            <v>8</v>
          </cell>
          <cell r="H299">
            <v>371</v>
          </cell>
          <cell r="I299">
            <v>95</v>
          </cell>
          <cell r="J299">
            <v>0.25609999999999999</v>
          </cell>
          <cell r="K299">
            <v>17</v>
          </cell>
          <cell r="L299">
            <v>4.58E-2</v>
          </cell>
          <cell r="M299">
            <v>112</v>
          </cell>
          <cell r="N299">
            <v>0.3019</v>
          </cell>
        </row>
        <row r="300">
          <cell r="A300" t="str">
            <v>CENTRAL ELEM</v>
          </cell>
          <cell r="B300" t="str">
            <v>032</v>
          </cell>
          <cell r="C300" t="e">
            <v>#N/A</v>
          </cell>
          <cell r="D300" t="str">
            <v>0310</v>
          </cell>
          <cell r="E300" t="str">
            <v>Elementary</v>
          </cell>
          <cell r="F300" t="str">
            <v>Pre-K</v>
          </cell>
          <cell r="G300" t="str">
            <v>2</v>
          </cell>
          <cell r="H300">
            <v>764</v>
          </cell>
          <cell r="I300">
            <v>287</v>
          </cell>
          <cell r="J300">
            <v>0.37569999999999998</v>
          </cell>
          <cell r="K300">
            <v>58</v>
          </cell>
          <cell r="L300">
            <v>7.5899999999999995E-2</v>
          </cell>
          <cell r="M300">
            <v>345</v>
          </cell>
          <cell r="N300">
            <v>0.4516</v>
          </cell>
        </row>
        <row r="301">
          <cell r="A301" t="str">
            <v>CENTRAL ELEM</v>
          </cell>
          <cell r="B301" t="str">
            <v>081</v>
          </cell>
          <cell r="C301" t="e">
            <v>#N/A</v>
          </cell>
          <cell r="D301" t="str">
            <v>0650</v>
          </cell>
          <cell r="E301" t="str">
            <v>Elementary</v>
          </cell>
          <cell r="F301" t="str">
            <v>K</v>
          </cell>
          <cell r="G301" t="str">
            <v>5</v>
          </cell>
          <cell r="H301">
            <v>493</v>
          </cell>
          <cell r="I301">
            <v>203</v>
          </cell>
          <cell r="J301">
            <v>0.4118</v>
          </cell>
          <cell r="K301">
            <v>55</v>
          </cell>
          <cell r="L301">
            <v>0.1116</v>
          </cell>
          <cell r="M301">
            <v>258</v>
          </cell>
          <cell r="N301">
            <v>0.52329999999999999</v>
          </cell>
        </row>
        <row r="302">
          <cell r="A302" t="str">
            <v>CENTRAL ELEM (CEP NOTE 2)</v>
          </cell>
          <cell r="B302" t="str">
            <v>005</v>
          </cell>
          <cell r="C302" t="str">
            <v>Amherst County Public Schools</v>
          </cell>
          <cell r="D302" t="str">
            <v>0770</v>
          </cell>
          <cell r="E302" t="str">
            <v>Elementary</v>
          </cell>
          <cell r="F302" t="str">
            <v>Pre-K</v>
          </cell>
          <cell r="G302" t="str">
            <v>5</v>
          </cell>
          <cell r="H302">
            <v>382</v>
          </cell>
          <cell r="I302">
            <v>344</v>
          </cell>
          <cell r="J302">
            <v>0.90049999999999997</v>
          </cell>
          <cell r="K302">
            <v>0</v>
          </cell>
          <cell r="L302">
            <v>0</v>
          </cell>
          <cell r="M302">
            <v>344</v>
          </cell>
          <cell r="N302">
            <v>0.90049999999999997</v>
          </cell>
        </row>
        <row r="303">
          <cell r="A303" t="str">
            <v>CENTRAL HIGH</v>
          </cell>
          <cell r="B303" t="str">
            <v>049</v>
          </cell>
          <cell r="C303" t="e">
            <v>#N/A</v>
          </cell>
          <cell r="D303" t="str">
            <v>0280</v>
          </cell>
          <cell r="E303" t="str">
            <v>High</v>
          </cell>
          <cell r="F303" t="str">
            <v>8</v>
          </cell>
          <cell r="G303" t="str">
            <v>12</v>
          </cell>
          <cell r="H303">
            <v>205</v>
          </cell>
          <cell r="I303">
            <v>103</v>
          </cell>
          <cell r="J303">
            <v>0.50239999999999996</v>
          </cell>
          <cell r="K303">
            <v>9</v>
          </cell>
          <cell r="L303">
            <v>4.3900000000000002E-2</v>
          </cell>
          <cell r="M303">
            <v>112</v>
          </cell>
          <cell r="N303">
            <v>0.54630000000000001</v>
          </cell>
        </row>
        <row r="304">
          <cell r="A304" t="str">
            <v>CENTRAL HIGH</v>
          </cell>
          <cell r="B304" t="str">
            <v>055</v>
          </cell>
          <cell r="C304" t="e">
            <v>#N/A</v>
          </cell>
          <cell r="D304" t="str">
            <v>0560</v>
          </cell>
          <cell r="E304" t="str">
            <v>High</v>
          </cell>
          <cell r="F304" t="str">
            <v>9</v>
          </cell>
          <cell r="G304" t="str">
            <v>12</v>
          </cell>
          <cell r="H304">
            <v>458</v>
          </cell>
          <cell r="I304">
            <v>238</v>
          </cell>
          <cell r="J304">
            <v>0.51970000000000005</v>
          </cell>
          <cell r="K304">
            <v>33</v>
          </cell>
          <cell r="L304">
            <v>7.2099999999999997E-2</v>
          </cell>
          <cell r="M304">
            <v>271</v>
          </cell>
          <cell r="N304">
            <v>0.5917</v>
          </cell>
        </row>
        <row r="305">
          <cell r="A305" t="str">
            <v>CENTRAL HIGH</v>
          </cell>
          <cell r="B305" t="str">
            <v>085</v>
          </cell>
          <cell r="C305" t="e">
            <v>#N/A</v>
          </cell>
          <cell r="D305" t="str">
            <v>0780</v>
          </cell>
          <cell r="E305" t="str">
            <v>High</v>
          </cell>
          <cell r="F305" t="str">
            <v>9</v>
          </cell>
          <cell r="G305" t="str">
            <v>12</v>
          </cell>
          <cell r="H305">
            <v>749</v>
          </cell>
          <cell r="I305">
            <v>274</v>
          </cell>
          <cell r="J305">
            <v>0.36580000000000001</v>
          </cell>
          <cell r="K305">
            <v>41</v>
          </cell>
          <cell r="L305">
            <v>5.4699999999999999E-2</v>
          </cell>
          <cell r="M305">
            <v>315</v>
          </cell>
          <cell r="N305">
            <v>0.42059999999999997</v>
          </cell>
        </row>
        <row r="306">
          <cell r="A306" t="str">
            <v>CENTRAL HIGH</v>
          </cell>
          <cell r="B306" t="str">
            <v>096</v>
          </cell>
          <cell r="C306" t="e">
            <v>#N/A</v>
          </cell>
          <cell r="D306" t="str">
            <v>1000</v>
          </cell>
          <cell r="E306" t="str">
            <v>High</v>
          </cell>
          <cell r="F306" t="str">
            <v>9</v>
          </cell>
          <cell r="G306" t="str">
            <v>12</v>
          </cell>
          <cell r="H306">
            <v>587</v>
          </cell>
          <cell r="I306">
            <v>239</v>
          </cell>
          <cell r="J306">
            <v>0.40720000000000001</v>
          </cell>
          <cell r="K306">
            <v>30</v>
          </cell>
          <cell r="L306">
            <v>5.11E-2</v>
          </cell>
          <cell r="M306">
            <v>269</v>
          </cell>
          <cell r="N306">
            <v>0.45829999999999999</v>
          </cell>
        </row>
        <row r="307">
          <cell r="A307" t="str">
            <v>CENTRAL MIDDLE</v>
          </cell>
          <cell r="B307" t="str">
            <v>020</v>
          </cell>
          <cell r="C307" t="e">
            <v>#N/A</v>
          </cell>
          <cell r="D307" t="str">
            <v>0210</v>
          </cell>
          <cell r="E307" t="str">
            <v>Middle</v>
          </cell>
          <cell r="F307" t="str">
            <v>6</v>
          </cell>
          <cell r="G307" t="str">
            <v>8</v>
          </cell>
          <cell r="H307">
            <v>379</v>
          </cell>
          <cell r="I307">
            <v>187</v>
          </cell>
          <cell r="J307">
            <v>0.49340000000000001</v>
          </cell>
          <cell r="K307">
            <v>40</v>
          </cell>
          <cell r="L307">
            <v>0.1055</v>
          </cell>
          <cell r="M307">
            <v>227</v>
          </cell>
          <cell r="N307">
            <v>0.59889999999999999</v>
          </cell>
        </row>
        <row r="308">
          <cell r="A308" t="str">
            <v>CENTRE RIDGE ELEM</v>
          </cell>
          <cell r="B308" t="str">
            <v>029</v>
          </cell>
          <cell r="C308" t="e">
            <v>#N/A</v>
          </cell>
          <cell r="D308" t="str">
            <v>2090</v>
          </cell>
          <cell r="E308" t="str">
            <v>Elementary</v>
          </cell>
          <cell r="F308" t="str">
            <v>K</v>
          </cell>
          <cell r="G308" t="str">
            <v>6</v>
          </cell>
          <cell r="H308">
            <v>798</v>
          </cell>
          <cell r="I308">
            <v>386</v>
          </cell>
          <cell r="J308">
            <v>0.48370000000000002</v>
          </cell>
          <cell r="K308">
            <v>70</v>
          </cell>
          <cell r="L308">
            <v>8.77E-2</v>
          </cell>
          <cell r="M308">
            <v>456</v>
          </cell>
          <cell r="N308">
            <v>0.57140000000000002</v>
          </cell>
        </row>
        <row r="309">
          <cell r="A309" t="str">
            <v>CENTREVILLE ELEM</v>
          </cell>
          <cell r="B309" t="str">
            <v>029</v>
          </cell>
          <cell r="C309" t="e">
            <v>#N/A</v>
          </cell>
          <cell r="D309" t="str">
            <v>2205</v>
          </cell>
          <cell r="E309" t="str">
            <v>Elementary</v>
          </cell>
          <cell r="F309" t="str">
            <v>K</v>
          </cell>
          <cell r="G309" t="str">
            <v>6</v>
          </cell>
          <cell r="H309">
            <v>818</v>
          </cell>
          <cell r="I309">
            <v>179</v>
          </cell>
          <cell r="J309">
            <v>0.21879999999999999</v>
          </cell>
          <cell r="K309">
            <v>49</v>
          </cell>
          <cell r="L309">
            <v>5.9900000000000002E-2</v>
          </cell>
          <cell r="M309">
            <v>228</v>
          </cell>
          <cell r="N309">
            <v>0.2787</v>
          </cell>
        </row>
        <row r="310">
          <cell r="A310" t="str">
            <v>CENTREVILLE HIGH</v>
          </cell>
          <cell r="B310" t="str">
            <v>029</v>
          </cell>
          <cell r="C310" t="e">
            <v>#N/A</v>
          </cell>
          <cell r="D310" t="str">
            <v>0200</v>
          </cell>
          <cell r="E310" t="str">
            <v>High</v>
          </cell>
          <cell r="F310" t="str">
            <v>9</v>
          </cell>
          <cell r="G310" t="str">
            <v>12</v>
          </cell>
          <cell r="H310">
            <v>2604</v>
          </cell>
          <cell r="I310">
            <v>558</v>
          </cell>
          <cell r="J310">
            <v>0.21429999999999999</v>
          </cell>
          <cell r="K310">
            <v>189</v>
          </cell>
          <cell r="L310">
            <v>7.2599999999999998E-2</v>
          </cell>
          <cell r="M310">
            <v>747</v>
          </cell>
          <cell r="N310">
            <v>0.28689999999999999</v>
          </cell>
        </row>
        <row r="311">
          <cell r="A311" t="str">
            <v>CESAR TARRANT MID (CEP NOTE 2)</v>
          </cell>
          <cell r="B311" t="str">
            <v>112</v>
          </cell>
          <cell r="C311" t="e">
            <v>#N/A</v>
          </cell>
          <cell r="D311" t="str">
            <v>0300</v>
          </cell>
          <cell r="E311" t="str">
            <v>Middle</v>
          </cell>
          <cell r="F311" t="str">
            <v>6</v>
          </cell>
          <cell r="G311" t="str">
            <v>8</v>
          </cell>
          <cell r="H311">
            <v>533</v>
          </cell>
          <cell r="I311">
            <v>486</v>
          </cell>
          <cell r="J311">
            <v>0.91180000000000005</v>
          </cell>
          <cell r="K311">
            <v>0</v>
          </cell>
          <cell r="L311">
            <v>0</v>
          </cell>
          <cell r="M311">
            <v>486</v>
          </cell>
          <cell r="N311">
            <v>0.91180000000000005</v>
          </cell>
        </row>
        <row r="312">
          <cell r="A312" t="str">
            <v>CG WOODSON MID (CEP NOTE 2)</v>
          </cell>
          <cell r="B312" t="str">
            <v>114</v>
          </cell>
          <cell r="C312" t="e">
            <v>#N/A</v>
          </cell>
          <cell r="D312" t="str">
            <v>0110</v>
          </cell>
          <cell r="E312" t="str">
            <v>Middle</v>
          </cell>
          <cell r="F312" t="str">
            <v>6</v>
          </cell>
          <cell r="G312" t="str">
            <v>8</v>
          </cell>
          <cell r="H312">
            <v>938</v>
          </cell>
          <cell r="I312">
            <v>926</v>
          </cell>
          <cell r="J312">
            <v>0.98719999999999997</v>
          </cell>
          <cell r="K312">
            <v>0</v>
          </cell>
          <cell r="L312">
            <v>0</v>
          </cell>
          <cell r="M312">
            <v>926</v>
          </cell>
          <cell r="N312">
            <v>0.98719999999999997</v>
          </cell>
        </row>
        <row r="313">
          <cell r="A313" t="str">
            <v>CHAMBERLAYNE ELEM</v>
          </cell>
          <cell r="B313" t="str">
            <v>043</v>
          </cell>
          <cell r="C313" t="e">
            <v>#N/A</v>
          </cell>
          <cell r="D313" t="str">
            <v>0590</v>
          </cell>
          <cell r="E313" t="str">
            <v>Elementary</v>
          </cell>
          <cell r="F313" t="str">
            <v>H</v>
          </cell>
          <cell r="G313" t="str">
            <v>5</v>
          </cell>
          <cell r="H313">
            <v>361</v>
          </cell>
          <cell r="I313">
            <v>203</v>
          </cell>
          <cell r="J313">
            <v>0.56230000000000002</v>
          </cell>
          <cell r="K313">
            <v>25</v>
          </cell>
          <cell r="L313">
            <v>6.93E-2</v>
          </cell>
          <cell r="M313">
            <v>228</v>
          </cell>
          <cell r="N313">
            <v>0.63160000000000005</v>
          </cell>
        </row>
        <row r="314">
          <cell r="A314" t="str">
            <v>CHANCELLOR ELEM</v>
          </cell>
          <cell r="B314" t="str">
            <v>088</v>
          </cell>
          <cell r="C314" t="e">
            <v>#N/A</v>
          </cell>
          <cell r="D314" t="str">
            <v>0040</v>
          </cell>
          <cell r="E314" t="str">
            <v>Elementary</v>
          </cell>
          <cell r="F314" t="str">
            <v>K</v>
          </cell>
          <cell r="G314" t="str">
            <v>5</v>
          </cell>
          <cell r="H314">
            <v>470</v>
          </cell>
          <cell r="I314">
            <v>79</v>
          </cell>
          <cell r="J314">
            <v>0.1681</v>
          </cell>
          <cell r="K314">
            <v>15</v>
          </cell>
          <cell r="L314">
            <v>3.1899999999999998E-2</v>
          </cell>
          <cell r="M314">
            <v>94</v>
          </cell>
          <cell r="N314">
            <v>0.2</v>
          </cell>
        </row>
        <row r="315">
          <cell r="A315" t="str">
            <v>CHANCELLOR HIGH</v>
          </cell>
          <cell r="B315" t="str">
            <v>088</v>
          </cell>
          <cell r="C315" t="e">
            <v>#N/A</v>
          </cell>
          <cell r="D315" t="str">
            <v>0381</v>
          </cell>
          <cell r="E315" t="str">
            <v>High</v>
          </cell>
          <cell r="F315" t="str">
            <v>9</v>
          </cell>
          <cell r="G315" t="str">
            <v>12</v>
          </cell>
          <cell r="H315">
            <v>1387</v>
          </cell>
          <cell r="I315">
            <v>487</v>
          </cell>
          <cell r="J315">
            <v>0.35110000000000002</v>
          </cell>
          <cell r="K315">
            <v>71</v>
          </cell>
          <cell r="L315">
            <v>5.1200000000000002E-2</v>
          </cell>
          <cell r="M315">
            <v>558</v>
          </cell>
          <cell r="N315">
            <v>0.40229999999999999</v>
          </cell>
        </row>
        <row r="316">
          <cell r="A316" t="str">
            <v>CHANCELLOR MIDDLE</v>
          </cell>
          <cell r="B316" t="str">
            <v>088</v>
          </cell>
          <cell r="C316" t="e">
            <v>#N/A</v>
          </cell>
          <cell r="D316" t="str">
            <v>0382</v>
          </cell>
          <cell r="E316" t="str">
            <v>Middle</v>
          </cell>
          <cell r="F316" t="str">
            <v>6</v>
          </cell>
          <cell r="G316" t="str">
            <v>8</v>
          </cell>
          <cell r="H316">
            <v>893</v>
          </cell>
          <cell r="I316">
            <v>350</v>
          </cell>
          <cell r="J316">
            <v>0.39190000000000003</v>
          </cell>
          <cell r="K316">
            <v>55</v>
          </cell>
          <cell r="L316">
            <v>6.1600000000000002E-2</v>
          </cell>
          <cell r="M316">
            <v>405</v>
          </cell>
          <cell r="N316">
            <v>0.45350000000000001</v>
          </cell>
        </row>
        <row r="317">
          <cell r="A317" t="str">
            <v>CHANTILLY HIGH</v>
          </cell>
          <cell r="B317" t="str">
            <v>029</v>
          </cell>
          <cell r="C317" t="e">
            <v>#N/A</v>
          </cell>
          <cell r="D317" t="str">
            <v>0131</v>
          </cell>
          <cell r="E317" t="str">
            <v>High</v>
          </cell>
          <cell r="F317" t="str">
            <v>9</v>
          </cell>
          <cell r="G317" t="str">
            <v>12</v>
          </cell>
          <cell r="H317">
            <v>2906</v>
          </cell>
          <cell r="I317">
            <v>410</v>
          </cell>
          <cell r="J317">
            <v>0.1411</v>
          </cell>
          <cell r="K317">
            <v>136</v>
          </cell>
          <cell r="L317">
            <v>4.6800000000000001E-2</v>
          </cell>
          <cell r="M317">
            <v>546</v>
          </cell>
          <cell r="N317">
            <v>0.18790000000000001</v>
          </cell>
        </row>
        <row r="318">
          <cell r="A318" t="str">
            <v>CHAPLIN YOUTH CENTER</v>
          </cell>
          <cell r="B318" t="str">
            <v>917</v>
          </cell>
          <cell r="C318" t="str">
            <v>Department of Juvenile Justice</v>
          </cell>
          <cell r="D318" t="str">
            <v>0107</v>
          </cell>
          <cell r="E318" t="str">
            <v>Combined</v>
          </cell>
          <cell r="F318" t="str">
            <v>6</v>
          </cell>
          <cell r="G318" t="str">
            <v>12</v>
          </cell>
          <cell r="H318">
            <v>4</v>
          </cell>
          <cell r="I318">
            <v>4</v>
          </cell>
          <cell r="J318">
            <v>1</v>
          </cell>
          <cell r="K318">
            <v>0</v>
          </cell>
          <cell r="L318">
            <v>0</v>
          </cell>
          <cell r="M318">
            <v>4</v>
          </cell>
          <cell r="N318">
            <v>1</v>
          </cell>
        </row>
        <row r="319">
          <cell r="A319" t="str">
            <v>CHARLES BARRETT ELEM</v>
          </cell>
          <cell r="B319" t="str">
            <v>101</v>
          </cell>
          <cell r="C319" t="e">
            <v>#N/A</v>
          </cell>
          <cell r="D319" t="str">
            <v>0120</v>
          </cell>
          <cell r="E319" t="str">
            <v>Elementary</v>
          </cell>
          <cell r="F319" t="str">
            <v>Pre-K</v>
          </cell>
          <cell r="G319" t="str">
            <v>5</v>
          </cell>
          <cell r="H319">
            <v>602</v>
          </cell>
          <cell r="I319">
            <v>157</v>
          </cell>
          <cell r="J319">
            <v>0.26079999999999998</v>
          </cell>
          <cell r="K319">
            <v>34</v>
          </cell>
          <cell r="L319">
            <v>5.6500000000000002E-2</v>
          </cell>
          <cell r="M319">
            <v>191</v>
          </cell>
          <cell r="N319">
            <v>0.31730000000000003</v>
          </cell>
        </row>
        <row r="320">
          <cell r="A320" t="str">
            <v>CHARLES CITY CO ELEM</v>
          </cell>
          <cell r="B320" t="str">
            <v>019</v>
          </cell>
          <cell r="C320" t="e">
            <v>#N/A</v>
          </cell>
          <cell r="D320" t="str">
            <v>0080</v>
          </cell>
          <cell r="E320" t="str">
            <v>Elementary</v>
          </cell>
          <cell r="F320" t="str">
            <v>Pre-K</v>
          </cell>
          <cell r="G320" t="str">
            <v>6</v>
          </cell>
          <cell r="H320">
            <v>351</v>
          </cell>
          <cell r="I320">
            <v>166</v>
          </cell>
          <cell r="J320">
            <v>0.47289999999999999</v>
          </cell>
          <cell r="K320">
            <v>29</v>
          </cell>
          <cell r="L320">
            <v>8.2600000000000007E-2</v>
          </cell>
          <cell r="M320">
            <v>195</v>
          </cell>
          <cell r="N320">
            <v>0.55559999999999998</v>
          </cell>
        </row>
        <row r="321">
          <cell r="A321" t="str">
            <v>CHARLES CITY CO HIGH</v>
          </cell>
          <cell r="B321" t="str">
            <v>019</v>
          </cell>
          <cell r="C321" t="e">
            <v>#N/A</v>
          </cell>
          <cell r="D321" t="str">
            <v>0100</v>
          </cell>
          <cell r="E321" t="str">
            <v>Combined</v>
          </cell>
          <cell r="F321" t="str">
            <v>7</v>
          </cell>
          <cell r="G321" t="str">
            <v>12</v>
          </cell>
          <cell r="H321">
            <v>276</v>
          </cell>
          <cell r="I321">
            <v>138</v>
          </cell>
          <cell r="J321">
            <v>0.5</v>
          </cell>
          <cell r="K321">
            <v>17</v>
          </cell>
          <cell r="L321">
            <v>6.1600000000000002E-2</v>
          </cell>
          <cell r="M321">
            <v>155</v>
          </cell>
          <cell r="N321">
            <v>0.56159999999999999</v>
          </cell>
        </row>
        <row r="322">
          <cell r="A322" t="str">
            <v>CHARLES J COLGAN SR HIGH</v>
          </cell>
          <cell r="B322" t="str">
            <v>075</v>
          </cell>
          <cell r="C322" t="e">
            <v>#N/A</v>
          </cell>
          <cell r="D322" t="str">
            <v>5010</v>
          </cell>
          <cell r="E322" t="str">
            <v>High</v>
          </cell>
          <cell r="F322" t="str">
            <v>Pre-K</v>
          </cell>
          <cell r="G322" t="str">
            <v>12</v>
          </cell>
          <cell r="H322">
            <v>2800</v>
          </cell>
          <cell r="I322">
            <v>400</v>
          </cell>
          <cell r="J322">
            <v>0.1429</v>
          </cell>
          <cell r="K322">
            <v>115</v>
          </cell>
          <cell r="L322">
            <v>4.1099999999999998E-2</v>
          </cell>
          <cell r="M322">
            <v>515</v>
          </cell>
          <cell r="N322">
            <v>0.18390000000000001</v>
          </cell>
        </row>
        <row r="323">
          <cell r="A323" t="str">
            <v>CHARLOTTESVILLE HIGH</v>
          </cell>
          <cell r="B323" t="str">
            <v>104</v>
          </cell>
          <cell r="C323" t="e">
            <v>#N/A</v>
          </cell>
          <cell r="D323" t="str">
            <v>0140</v>
          </cell>
          <cell r="E323" t="str">
            <v>High</v>
          </cell>
          <cell r="F323" t="str">
            <v>9</v>
          </cell>
          <cell r="G323" t="str">
            <v>12</v>
          </cell>
          <cell r="H323">
            <v>1319</v>
          </cell>
          <cell r="I323">
            <v>503</v>
          </cell>
          <cell r="J323">
            <v>0.38129999999999997</v>
          </cell>
          <cell r="K323">
            <v>35</v>
          </cell>
          <cell r="L323">
            <v>2.6499999999999999E-2</v>
          </cell>
          <cell r="M323">
            <v>538</v>
          </cell>
          <cell r="N323">
            <v>0.40789999999999998</v>
          </cell>
        </row>
        <row r="324">
          <cell r="A324" t="str">
            <v>CHARTERHOUSE DAY SCHOOL</v>
          </cell>
          <cell r="B324" t="str">
            <v>5791</v>
          </cell>
          <cell r="C324" t="str">
            <v>United Methodist Family Services</v>
          </cell>
          <cell r="D324" t="str">
            <v>0002</v>
          </cell>
          <cell r="E324" t="str">
            <v>Combined</v>
          </cell>
          <cell r="F324" t="str">
            <v>K</v>
          </cell>
          <cell r="G324" t="str">
            <v>12</v>
          </cell>
          <cell r="H324">
            <v>74</v>
          </cell>
          <cell r="I324">
            <v>30</v>
          </cell>
          <cell r="J324">
            <v>0.40539999999999998</v>
          </cell>
          <cell r="K324">
            <v>0</v>
          </cell>
          <cell r="L324">
            <v>0</v>
          </cell>
          <cell r="M324">
            <v>30</v>
          </cell>
          <cell r="N324">
            <v>0.40539999999999998</v>
          </cell>
        </row>
        <row r="325">
          <cell r="A325" t="str">
            <v>CHARTERHOUSE EDINBURG</v>
          </cell>
          <cell r="B325" t="str">
            <v>5791</v>
          </cell>
          <cell r="C325" t="str">
            <v>United Methodist Family Services</v>
          </cell>
          <cell r="D325" t="str">
            <v>0003</v>
          </cell>
          <cell r="E325" t="str">
            <v>Combined</v>
          </cell>
          <cell r="F325" t="str">
            <v>K</v>
          </cell>
          <cell r="G325" t="str">
            <v>12</v>
          </cell>
          <cell r="H325">
            <v>46</v>
          </cell>
          <cell r="I325">
            <v>32</v>
          </cell>
          <cell r="J325">
            <v>0.69569999999999999</v>
          </cell>
          <cell r="K325">
            <v>7</v>
          </cell>
          <cell r="L325">
            <v>0.1522</v>
          </cell>
          <cell r="M325">
            <v>39</v>
          </cell>
          <cell r="N325">
            <v>0.8478</v>
          </cell>
        </row>
        <row r="326">
          <cell r="A326" t="str">
            <v>CHASE CITY ELEM (CEP NOTE 2)</v>
          </cell>
          <cell r="B326" t="str">
            <v>058</v>
          </cell>
          <cell r="C326" t="e">
            <v>#N/A</v>
          </cell>
          <cell r="D326" t="str">
            <v>0910</v>
          </cell>
          <cell r="E326" t="str">
            <v>Elementary</v>
          </cell>
          <cell r="F326" t="str">
            <v>Pre-K</v>
          </cell>
          <cell r="G326" t="str">
            <v>5</v>
          </cell>
          <cell r="H326">
            <v>389</v>
          </cell>
          <cell r="I326">
            <v>327</v>
          </cell>
          <cell r="J326">
            <v>0.84060000000000001</v>
          </cell>
          <cell r="K326">
            <v>0</v>
          </cell>
          <cell r="L326">
            <v>0</v>
          </cell>
          <cell r="M326">
            <v>327</v>
          </cell>
          <cell r="N326">
            <v>0.84060000000000001</v>
          </cell>
        </row>
        <row r="327">
          <cell r="A327" t="str">
            <v>CHATHAM EL (CEP NOTE 2)</v>
          </cell>
          <cell r="B327" t="str">
            <v>071</v>
          </cell>
          <cell r="C327" t="e">
            <v>#N/A</v>
          </cell>
          <cell r="D327" t="str">
            <v>0640</v>
          </cell>
          <cell r="E327" t="str">
            <v>Elementary</v>
          </cell>
          <cell r="F327" t="str">
            <v>Pre-K</v>
          </cell>
          <cell r="G327" t="str">
            <v>5</v>
          </cell>
          <cell r="H327">
            <v>247</v>
          </cell>
          <cell r="I327">
            <v>212</v>
          </cell>
          <cell r="J327">
            <v>0.85829999999999995</v>
          </cell>
          <cell r="K327">
            <v>0</v>
          </cell>
          <cell r="L327">
            <v>0</v>
          </cell>
          <cell r="M327">
            <v>212</v>
          </cell>
          <cell r="N327">
            <v>0.85829999999999995</v>
          </cell>
        </row>
        <row r="328">
          <cell r="A328" t="str">
            <v>CHATHAM HIGH</v>
          </cell>
          <cell r="B328" t="str">
            <v>071</v>
          </cell>
          <cell r="C328" t="e">
            <v>#N/A</v>
          </cell>
          <cell r="D328" t="str">
            <v>1720</v>
          </cell>
          <cell r="E328" t="str">
            <v>High</v>
          </cell>
          <cell r="F328" t="str">
            <v>9</v>
          </cell>
          <cell r="G328" t="str">
            <v>12</v>
          </cell>
          <cell r="H328">
            <v>646</v>
          </cell>
          <cell r="I328">
            <v>274</v>
          </cell>
          <cell r="J328">
            <v>0.42409999999999998</v>
          </cell>
          <cell r="K328">
            <v>44</v>
          </cell>
          <cell r="L328">
            <v>6.8099999999999994E-2</v>
          </cell>
          <cell r="M328">
            <v>318</v>
          </cell>
          <cell r="N328">
            <v>0.49230000000000002</v>
          </cell>
        </row>
        <row r="329">
          <cell r="A329" t="str">
            <v>CHATHAM MIDDLE</v>
          </cell>
          <cell r="B329" t="str">
            <v>071</v>
          </cell>
          <cell r="C329" t="e">
            <v>#N/A</v>
          </cell>
          <cell r="D329" t="str">
            <v>1660</v>
          </cell>
          <cell r="E329" t="str">
            <v>Middle</v>
          </cell>
          <cell r="F329" t="str">
            <v>6</v>
          </cell>
          <cell r="G329" t="str">
            <v>8</v>
          </cell>
          <cell r="H329">
            <v>497</v>
          </cell>
          <cell r="I329">
            <v>241</v>
          </cell>
          <cell r="J329">
            <v>0.4849</v>
          </cell>
          <cell r="K329">
            <v>40</v>
          </cell>
          <cell r="L329">
            <v>8.0500000000000002E-2</v>
          </cell>
          <cell r="M329">
            <v>281</v>
          </cell>
          <cell r="N329">
            <v>0.56540000000000001</v>
          </cell>
        </row>
        <row r="330">
          <cell r="A330" t="str">
            <v>CHECK ELEM</v>
          </cell>
          <cell r="B330" t="str">
            <v>031</v>
          </cell>
          <cell r="C330" t="e">
            <v>#N/A</v>
          </cell>
          <cell r="D330" t="str">
            <v>0090</v>
          </cell>
          <cell r="E330" t="str">
            <v>Elementary</v>
          </cell>
          <cell r="F330" t="str">
            <v>H</v>
          </cell>
          <cell r="G330" t="str">
            <v>7</v>
          </cell>
          <cell r="H330">
            <v>311</v>
          </cell>
          <cell r="I330">
            <v>125</v>
          </cell>
          <cell r="J330">
            <v>0.40189999999999998</v>
          </cell>
          <cell r="K330">
            <v>27</v>
          </cell>
          <cell r="L330">
            <v>8.6800000000000002E-2</v>
          </cell>
          <cell r="M330">
            <v>152</v>
          </cell>
          <cell r="N330">
            <v>0.48870000000000002</v>
          </cell>
        </row>
        <row r="331">
          <cell r="A331" t="str">
            <v>CHELAN GROUP HOME</v>
          </cell>
          <cell r="B331" t="str">
            <v>5789</v>
          </cell>
          <cell r="C331" t="str">
            <v>Grafton/GIHN SNP</v>
          </cell>
          <cell r="D331" t="str">
            <v>0020</v>
          </cell>
          <cell r="E331" t="str">
            <v>Combined</v>
          </cell>
          <cell r="F331" t="str">
            <v>K</v>
          </cell>
          <cell r="G331" t="str">
            <v>12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 t="str">
            <v>CHERRY RUN ELEM</v>
          </cell>
          <cell r="B332" t="str">
            <v>029</v>
          </cell>
          <cell r="C332" t="e">
            <v>#N/A</v>
          </cell>
          <cell r="D332" t="str">
            <v>0480</v>
          </cell>
          <cell r="E332" t="str">
            <v>Elementary</v>
          </cell>
          <cell r="F332" t="str">
            <v>K</v>
          </cell>
          <cell r="G332" t="str">
            <v>6</v>
          </cell>
          <cell r="H332">
            <v>473</v>
          </cell>
          <cell r="I332">
            <v>26</v>
          </cell>
          <cell r="J332">
            <v>5.5E-2</v>
          </cell>
          <cell r="K332">
            <v>4</v>
          </cell>
          <cell r="L332">
            <v>8.5000000000000006E-3</v>
          </cell>
          <cell r="M332">
            <v>30</v>
          </cell>
          <cell r="N332">
            <v>6.3399999999999998E-2</v>
          </cell>
        </row>
        <row r="333">
          <cell r="A333" t="str">
            <v>CHESAPEAKE CTR STUDENT SUCCESS</v>
          </cell>
          <cell r="B333" t="str">
            <v>136</v>
          </cell>
          <cell r="C333" t="e">
            <v>#N/A</v>
          </cell>
          <cell r="D333" t="str">
            <v>0130</v>
          </cell>
          <cell r="E333" t="str">
            <v>Cell Left Blank</v>
          </cell>
          <cell r="F333" t="str">
            <v>U</v>
          </cell>
          <cell r="G333" t="str">
            <v>U</v>
          </cell>
          <cell r="H333">
            <v>87</v>
          </cell>
          <cell r="I333">
            <v>65</v>
          </cell>
          <cell r="J333">
            <v>0.74709999999999999</v>
          </cell>
          <cell r="K333">
            <v>3</v>
          </cell>
          <cell r="L333">
            <v>3.4500000000000003E-2</v>
          </cell>
          <cell r="M333">
            <v>68</v>
          </cell>
          <cell r="N333">
            <v>0.78159999999999996</v>
          </cell>
        </row>
        <row r="334">
          <cell r="A334" t="str">
            <v>CHESAPEAKE SECEP CENTER</v>
          </cell>
          <cell r="B334" t="str">
            <v>136</v>
          </cell>
          <cell r="C334" t="e">
            <v>#N/A</v>
          </cell>
          <cell r="D334" t="str">
            <v>0975</v>
          </cell>
          <cell r="E334" t="str">
            <v>Combined</v>
          </cell>
          <cell r="F334" t="str">
            <v>K</v>
          </cell>
          <cell r="G334" t="str">
            <v>12</v>
          </cell>
          <cell r="H334">
            <v>189</v>
          </cell>
          <cell r="I334">
            <v>104</v>
          </cell>
          <cell r="J334">
            <v>0.55030000000000001</v>
          </cell>
          <cell r="K334">
            <v>12</v>
          </cell>
          <cell r="L334">
            <v>6.3500000000000001E-2</v>
          </cell>
          <cell r="M334">
            <v>116</v>
          </cell>
          <cell r="N334">
            <v>0.61380000000000001</v>
          </cell>
        </row>
        <row r="335">
          <cell r="A335" t="str">
            <v>CHESTERBROOK ELEM</v>
          </cell>
          <cell r="B335" t="str">
            <v>029</v>
          </cell>
          <cell r="C335" t="e">
            <v>#N/A</v>
          </cell>
          <cell r="D335" t="str">
            <v>0100</v>
          </cell>
          <cell r="E335" t="str">
            <v>Elementary</v>
          </cell>
          <cell r="F335" t="str">
            <v>K</v>
          </cell>
          <cell r="G335" t="str">
            <v>6</v>
          </cell>
          <cell r="H335">
            <v>633</v>
          </cell>
          <cell r="I335">
            <v>7</v>
          </cell>
          <cell r="J335">
            <v>1.11E-2</v>
          </cell>
          <cell r="K335">
            <v>4</v>
          </cell>
          <cell r="L335">
            <v>6.3E-3</v>
          </cell>
          <cell r="M335">
            <v>11</v>
          </cell>
          <cell r="N335">
            <v>1.7399999999999999E-2</v>
          </cell>
        </row>
        <row r="336">
          <cell r="A336" t="str">
            <v>CHESTERFIELD ACAD EL (CEP NOTE 2)</v>
          </cell>
          <cell r="B336" t="str">
            <v>118</v>
          </cell>
          <cell r="C336" t="e">
            <v>#N/A</v>
          </cell>
          <cell r="D336" t="str">
            <v>0220</v>
          </cell>
          <cell r="E336" t="str">
            <v>Elementary</v>
          </cell>
          <cell r="F336" t="str">
            <v>Pre-K</v>
          </cell>
          <cell r="G336" t="str">
            <v>5</v>
          </cell>
          <cell r="H336">
            <v>327</v>
          </cell>
          <cell r="I336">
            <v>314</v>
          </cell>
          <cell r="J336">
            <v>0.96020000000000005</v>
          </cell>
          <cell r="K336">
            <v>0</v>
          </cell>
          <cell r="L336">
            <v>0</v>
          </cell>
          <cell r="M336">
            <v>314</v>
          </cell>
          <cell r="N336">
            <v>0.96020000000000005</v>
          </cell>
        </row>
        <row r="337">
          <cell r="A337" t="str">
            <v>CHESTERFIELD CTC AT COURTHOUSE</v>
          </cell>
          <cell r="B337" t="str">
            <v>021</v>
          </cell>
          <cell r="C337" t="e">
            <v>#N/A</v>
          </cell>
          <cell r="D337" t="str">
            <v>0140</v>
          </cell>
          <cell r="E337" t="str">
            <v>Cell Left Blank</v>
          </cell>
          <cell r="F337" t="str">
            <v>9</v>
          </cell>
          <cell r="G337" t="str">
            <v>12</v>
          </cell>
          <cell r="H337">
            <v>1141</v>
          </cell>
          <cell r="I337">
            <v>546</v>
          </cell>
          <cell r="J337">
            <v>0.47849999999999998</v>
          </cell>
          <cell r="K337">
            <v>123</v>
          </cell>
          <cell r="L337">
            <v>0.10780000000000001</v>
          </cell>
          <cell r="M337">
            <v>669</v>
          </cell>
          <cell r="N337">
            <v>0.58630000000000004</v>
          </cell>
        </row>
        <row r="338">
          <cell r="A338" t="str">
            <v>CHESTERFIELD CTC AT HULL</v>
          </cell>
          <cell r="B338" t="str">
            <v>021</v>
          </cell>
          <cell r="C338" t="e">
            <v>#N/A</v>
          </cell>
          <cell r="D338" t="str">
            <v>0089</v>
          </cell>
          <cell r="E338" t="str">
            <v>Cell Left Blank</v>
          </cell>
          <cell r="F338" t="str">
            <v>8</v>
          </cell>
          <cell r="G338" t="str">
            <v>12</v>
          </cell>
          <cell r="H338">
            <v>404</v>
          </cell>
          <cell r="I338">
            <v>174</v>
          </cell>
          <cell r="J338">
            <v>0.43070000000000003</v>
          </cell>
          <cell r="K338">
            <v>52</v>
          </cell>
          <cell r="L338">
            <v>0.12870000000000001</v>
          </cell>
          <cell r="M338">
            <v>226</v>
          </cell>
          <cell r="N338">
            <v>0.55940000000000001</v>
          </cell>
        </row>
        <row r="339">
          <cell r="A339" t="str">
            <v>CHESTERFIELD JUV DET HOME</v>
          </cell>
          <cell r="B339" t="str">
            <v>917</v>
          </cell>
          <cell r="C339" t="str">
            <v>Department of Juvenile Justice</v>
          </cell>
          <cell r="D339" t="str">
            <v>0005</v>
          </cell>
          <cell r="E339" t="str">
            <v>Combined</v>
          </cell>
          <cell r="F339" t="str">
            <v>6</v>
          </cell>
          <cell r="G339" t="str">
            <v>12</v>
          </cell>
          <cell r="H339">
            <v>34</v>
          </cell>
          <cell r="I339">
            <v>34</v>
          </cell>
          <cell r="J339">
            <v>1</v>
          </cell>
          <cell r="K339">
            <v>0</v>
          </cell>
          <cell r="L339">
            <v>0</v>
          </cell>
          <cell r="M339">
            <v>34</v>
          </cell>
          <cell r="N339">
            <v>1</v>
          </cell>
        </row>
        <row r="340">
          <cell r="A340" t="str">
            <v>CHICKAHOMINY MIDDLE</v>
          </cell>
          <cell r="B340" t="str">
            <v>042</v>
          </cell>
          <cell r="C340" t="e">
            <v>#N/A</v>
          </cell>
          <cell r="D340" t="str">
            <v>0061</v>
          </cell>
          <cell r="E340" t="str">
            <v>Middle</v>
          </cell>
          <cell r="F340" t="str">
            <v>6</v>
          </cell>
          <cell r="G340" t="str">
            <v>8</v>
          </cell>
          <cell r="H340">
            <v>1165</v>
          </cell>
          <cell r="I340">
            <v>147</v>
          </cell>
          <cell r="J340">
            <v>0.12620000000000001</v>
          </cell>
          <cell r="K340">
            <v>32</v>
          </cell>
          <cell r="L340">
            <v>2.75E-2</v>
          </cell>
          <cell r="M340">
            <v>179</v>
          </cell>
          <cell r="N340">
            <v>0.15359999999999999</v>
          </cell>
        </row>
        <row r="341">
          <cell r="A341" t="str">
            <v>CHILHOWIE ELEM (CEP NOTE 2)</v>
          </cell>
          <cell r="B341" t="str">
            <v>086</v>
          </cell>
          <cell r="C341" t="e">
            <v>#N/A</v>
          </cell>
          <cell r="D341" t="str">
            <v>0730</v>
          </cell>
          <cell r="E341" t="str">
            <v>Elementary</v>
          </cell>
          <cell r="F341" t="str">
            <v>Pre-K</v>
          </cell>
          <cell r="G341" t="str">
            <v>5</v>
          </cell>
          <cell r="H341">
            <v>531</v>
          </cell>
          <cell r="I341">
            <v>402</v>
          </cell>
          <cell r="J341">
            <v>0.7571</v>
          </cell>
          <cell r="K341">
            <v>0</v>
          </cell>
          <cell r="L341">
            <v>0</v>
          </cell>
          <cell r="M341">
            <v>402</v>
          </cell>
          <cell r="N341">
            <v>0.7571</v>
          </cell>
        </row>
        <row r="342">
          <cell r="A342" t="str">
            <v>CHILHOWIE HIGH (CEP NOTE 2)</v>
          </cell>
          <cell r="B342" t="str">
            <v>086</v>
          </cell>
          <cell r="C342" t="e">
            <v>#N/A</v>
          </cell>
          <cell r="D342" t="str">
            <v>0460</v>
          </cell>
          <cell r="E342" t="str">
            <v>High</v>
          </cell>
          <cell r="F342" t="str">
            <v>9</v>
          </cell>
          <cell r="G342" t="str">
            <v>12</v>
          </cell>
          <cell r="H342">
            <v>394</v>
          </cell>
          <cell r="I342">
            <v>306</v>
          </cell>
          <cell r="J342">
            <v>0.77659999999999996</v>
          </cell>
          <cell r="K342">
            <v>0</v>
          </cell>
          <cell r="L342">
            <v>0</v>
          </cell>
          <cell r="M342">
            <v>306</v>
          </cell>
          <cell r="N342">
            <v>0.77659999999999996</v>
          </cell>
        </row>
        <row r="343">
          <cell r="A343" t="str">
            <v>CHILHOWIE MID (CEP NOTE 2)</v>
          </cell>
          <cell r="B343" t="str">
            <v>086</v>
          </cell>
          <cell r="C343" t="e">
            <v>#N/A</v>
          </cell>
          <cell r="D343" t="str">
            <v>0851</v>
          </cell>
          <cell r="E343" t="str">
            <v>Middle</v>
          </cell>
          <cell r="F343" t="str">
            <v>6</v>
          </cell>
          <cell r="G343" t="str">
            <v>8</v>
          </cell>
          <cell r="H343">
            <v>308</v>
          </cell>
          <cell r="I343">
            <v>240</v>
          </cell>
          <cell r="J343">
            <v>0.7792</v>
          </cell>
          <cell r="K343">
            <v>0</v>
          </cell>
          <cell r="L343">
            <v>0</v>
          </cell>
          <cell r="M343">
            <v>240</v>
          </cell>
          <cell r="N343">
            <v>0.7792</v>
          </cell>
        </row>
        <row r="344">
          <cell r="A344" t="str">
            <v>CHIMBORAZO ELEM (CEP NOTE 2)</v>
          </cell>
          <cell r="B344" t="str">
            <v>123</v>
          </cell>
          <cell r="C344" t="e">
            <v>#N/A</v>
          </cell>
          <cell r="D344" t="str">
            <v>0830</v>
          </cell>
          <cell r="E344" t="str">
            <v>Elementary</v>
          </cell>
          <cell r="F344" t="str">
            <v>H</v>
          </cell>
          <cell r="G344" t="str">
            <v>5</v>
          </cell>
          <cell r="H344">
            <v>392</v>
          </cell>
          <cell r="I344">
            <v>392</v>
          </cell>
          <cell r="J344">
            <v>1</v>
          </cell>
          <cell r="K344">
            <v>0</v>
          </cell>
          <cell r="L344">
            <v>0</v>
          </cell>
          <cell r="M344">
            <v>392</v>
          </cell>
          <cell r="N344">
            <v>1</v>
          </cell>
        </row>
        <row r="345">
          <cell r="A345" t="str">
            <v>CHINCOTEAGUE ELEM (CEP NOTE 2)</v>
          </cell>
          <cell r="B345" t="str">
            <v>001</v>
          </cell>
          <cell r="C345" t="str">
            <v>Accomack County Public Schools</v>
          </cell>
          <cell r="D345" t="str">
            <v>0080</v>
          </cell>
          <cell r="E345" t="str">
            <v>Elementary</v>
          </cell>
          <cell r="F345" t="str">
            <v>Pre-K</v>
          </cell>
          <cell r="G345" t="str">
            <v>5</v>
          </cell>
          <cell r="H345">
            <v>244</v>
          </cell>
          <cell r="I345">
            <v>222</v>
          </cell>
          <cell r="J345">
            <v>0.90980000000000005</v>
          </cell>
          <cell r="K345">
            <v>0</v>
          </cell>
          <cell r="L345">
            <v>0</v>
          </cell>
          <cell r="M345">
            <v>222</v>
          </cell>
          <cell r="N345">
            <v>0.90980000000000005</v>
          </cell>
        </row>
        <row r="346">
          <cell r="A346" t="str">
            <v>CHINCOTEAGUE HIGH (CEP NOTE 2)</v>
          </cell>
          <cell r="B346" t="str">
            <v>001</v>
          </cell>
          <cell r="C346" t="str">
            <v>Accomack County Public Schools</v>
          </cell>
          <cell r="D346" t="str">
            <v>0580</v>
          </cell>
          <cell r="E346" t="str">
            <v>Combined</v>
          </cell>
          <cell r="F346" t="str">
            <v>6</v>
          </cell>
          <cell r="G346" t="str">
            <v>12</v>
          </cell>
          <cell r="H346">
            <v>283</v>
          </cell>
          <cell r="I346">
            <v>258</v>
          </cell>
          <cell r="J346">
            <v>0.91169999999999995</v>
          </cell>
          <cell r="K346">
            <v>0</v>
          </cell>
          <cell r="L346">
            <v>0</v>
          </cell>
          <cell r="M346">
            <v>258</v>
          </cell>
          <cell r="N346">
            <v>0.91169999999999995</v>
          </cell>
        </row>
        <row r="347">
          <cell r="A347" t="str">
            <v>CHRIS YUNG ELEM</v>
          </cell>
          <cell r="B347" t="str">
            <v>075</v>
          </cell>
          <cell r="C347" t="e">
            <v>#N/A</v>
          </cell>
          <cell r="D347" t="str">
            <v>0970</v>
          </cell>
          <cell r="E347" t="str">
            <v>Elementary</v>
          </cell>
          <cell r="F347" t="str">
            <v>H</v>
          </cell>
          <cell r="G347" t="str">
            <v>5</v>
          </cell>
          <cell r="H347">
            <v>765</v>
          </cell>
          <cell r="I347">
            <v>251</v>
          </cell>
          <cell r="J347">
            <v>0.3281</v>
          </cell>
          <cell r="K347">
            <v>66</v>
          </cell>
          <cell r="L347">
            <v>8.6300000000000002E-2</v>
          </cell>
          <cell r="M347">
            <v>317</v>
          </cell>
          <cell r="N347">
            <v>0.41439999999999999</v>
          </cell>
        </row>
        <row r="348">
          <cell r="A348" t="str">
            <v>CHRISTIANSBURG ELEM</v>
          </cell>
          <cell r="B348" t="str">
            <v>060</v>
          </cell>
          <cell r="C348" t="e">
            <v>#N/A</v>
          </cell>
          <cell r="D348" t="str">
            <v>0740</v>
          </cell>
          <cell r="E348" t="str">
            <v>Elementary</v>
          </cell>
          <cell r="F348" t="str">
            <v>3</v>
          </cell>
          <cell r="G348" t="str">
            <v>5</v>
          </cell>
          <cell r="H348">
            <v>387</v>
          </cell>
          <cell r="I348">
            <v>146</v>
          </cell>
          <cell r="J348">
            <v>0.37730000000000002</v>
          </cell>
          <cell r="K348">
            <v>33</v>
          </cell>
          <cell r="L348">
            <v>8.5300000000000001E-2</v>
          </cell>
          <cell r="M348">
            <v>179</v>
          </cell>
          <cell r="N348">
            <v>0.46250000000000002</v>
          </cell>
        </row>
        <row r="349">
          <cell r="A349" t="str">
            <v>CHRISTIANSBURG HIGH</v>
          </cell>
          <cell r="B349" t="str">
            <v>060</v>
          </cell>
          <cell r="C349" t="e">
            <v>#N/A</v>
          </cell>
          <cell r="D349" t="str">
            <v>0770</v>
          </cell>
          <cell r="E349" t="str">
            <v>High</v>
          </cell>
          <cell r="F349" t="str">
            <v>9</v>
          </cell>
          <cell r="G349" t="str">
            <v>12</v>
          </cell>
          <cell r="H349">
            <v>1009</v>
          </cell>
          <cell r="I349">
            <v>297</v>
          </cell>
          <cell r="J349">
            <v>0.2944</v>
          </cell>
          <cell r="K349">
            <v>53</v>
          </cell>
          <cell r="L349">
            <v>5.2499999999999998E-2</v>
          </cell>
          <cell r="M349">
            <v>350</v>
          </cell>
          <cell r="N349">
            <v>0.34689999999999999</v>
          </cell>
        </row>
        <row r="350">
          <cell r="A350" t="str">
            <v>CHRISTIANSBURG MIDDLE</v>
          </cell>
          <cell r="B350" t="str">
            <v>060</v>
          </cell>
          <cell r="C350" t="e">
            <v>#N/A</v>
          </cell>
          <cell r="D350" t="str">
            <v>0671</v>
          </cell>
          <cell r="E350" t="str">
            <v>Middle</v>
          </cell>
          <cell r="F350" t="str">
            <v>6</v>
          </cell>
          <cell r="G350" t="str">
            <v>8</v>
          </cell>
          <cell r="H350">
            <v>829</v>
          </cell>
          <cell r="I350">
            <v>295</v>
          </cell>
          <cell r="J350">
            <v>0.35589999999999999</v>
          </cell>
          <cell r="K350">
            <v>64</v>
          </cell>
          <cell r="L350">
            <v>7.7200000000000005E-2</v>
          </cell>
          <cell r="M350">
            <v>359</v>
          </cell>
          <cell r="N350">
            <v>0.43309999999999998</v>
          </cell>
        </row>
        <row r="351">
          <cell r="A351" t="str">
            <v>CHRISTIANSBURG PRIMARY</v>
          </cell>
          <cell r="B351" t="str">
            <v>060</v>
          </cell>
          <cell r="C351" t="e">
            <v>#N/A</v>
          </cell>
          <cell r="D351" t="str">
            <v>0780</v>
          </cell>
          <cell r="E351" t="str">
            <v>Elementary</v>
          </cell>
          <cell r="F351" t="str">
            <v>Pre-K</v>
          </cell>
          <cell r="G351" t="str">
            <v>2</v>
          </cell>
          <cell r="H351">
            <v>456</v>
          </cell>
          <cell r="I351">
            <v>132</v>
          </cell>
          <cell r="J351">
            <v>0.28949999999999998</v>
          </cell>
          <cell r="K351">
            <v>36</v>
          </cell>
          <cell r="L351">
            <v>7.8899999999999998E-2</v>
          </cell>
          <cell r="M351">
            <v>168</v>
          </cell>
          <cell r="N351">
            <v>0.36840000000000001</v>
          </cell>
        </row>
        <row r="352">
          <cell r="A352" t="str">
            <v>CHRISTOPHER C. KRAFT ELEM</v>
          </cell>
          <cell r="B352" t="str">
            <v>112</v>
          </cell>
          <cell r="C352" t="e">
            <v>#N/A</v>
          </cell>
          <cell r="D352" t="str">
            <v>0420</v>
          </cell>
          <cell r="E352" t="str">
            <v>Elementary</v>
          </cell>
          <cell r="F352" t="str">
            <v>K</v>
          </cell>
          <cell r="G352" t="str">
            <v>5</v>
          </cell>
          <cell r="H352">
            <v>382</v>
          </cell>
          <cell r="I352">
            <v>192</v>
          </cell>
          <cell r="J352">
            <v>0.50260000000000005</v>
          </cell>
          <cell r="K352">
            <v>29</v>
          </cell>
          <cell r="L352">
            <v>7.5899999999999995E-2</v>
          </cell>
          <cell r="M352">
            <v>221</v>
          </cell>
          <cell r="N352">
            <v>0.57850000000000001</v>
          </cell>
        </row>
        <row r="353">
          <cell r="A353" t="str">
            <v>CHRISTOPHER FARMS ELEM</v>
          </cell>
          <cell r="B353" t="str">
            <v>128</v>
          </cell>
          <cell r="C353" t="e">
            <v>#N/A</v>
          </cell>
          <cell r="D353" t="str">
            <v>0990</v>
          </cell>
          <cell r="E353" t="str">
            <v>Elementary</v>
          </cell>
          <cell r="F353" t="str">
            <v>Pre-K</v>
          </cell>
          <cell r="G353" t="str">
            <v>5</v>
          </cell>
          <cell r="H353">
            <v>680</v>
          </cell>
          <cell r="I353">
            <v>150</v>
          </cell>
          <cell r="J353">
            <v>0.22059999999999999</v>
          </cell>
          <cell r="K353">
            <v>54</v>
          </cell>
          <cell r="L353">
            <v>7.9399999999999998E-2</v>
          </cell>
          <cell r="M353">
            <v>204</v>
          </cell>
          <cell r="N353">
            <v>0.3</v>
          </cell>
        </row>
        <row r="354">
          <cell r="A354" t="str">
            <v>CHURCH HILL (CEP NOTE 2)</v>
          </cell>
          <cell r="B354" t="str">
            <v>5840</v>
          </cell>
          <cell r="C354" t="str">
            <v>Church Hill Academy</v>
          </cell>
          <cell r="D354" t="str">
            <v>5840</v>
          </cell>
          <cell r="E354" t="str">
            <v>Combined</v>
          </cell>
          <cell r="F354" t="str">
            <v>9</v>
          </cell>
          <cell r="G354" t="str">
            <v>12</v>
          </cell>
          <cell r="H354">
            <v>43</v>
          </cell>
          <cell r="I354">
            <v>38</v>
          </cell>
          <cell r="J354">
            <v>0.88370000000000004</v>
          </cell>
          <cell r="K354">
            <v>0</v>
          </cell>
          <cell r="L354">
            <v>0</v>
          </cell>
          <cell r="M354">
            <v>38</v>
          </cell>
          <cell r="N354">
            <v>0.88370000000000004</v>
          </cell>
        </row>
        <row r="355">
          <cell r="A355" t="str">
            <v>CHURCHILL ROAD ELEM</v>
          </cell>
          <cell r="B355" t="str">
            <v>029</v>
          </cell>
          <cell r="C355" t="e">
            <v>#N/A</v>
          </cell>
          <cell r="D355" t="str">
            <v>1050</v>
          </cell>
          <cell r="E355" t="str">
            <v>Elementary</v>
          </cell>
          <cell r="F355" t="str">
            <v>K</v>
          </cell>
          <cell r="G355" t="str">
            <v>6</v>
          </cell>
          <cell r="H355">
            <v>762</v>
          </cell>
          <cell r="I355">
            <v>13</v>
          </cell>
          <cell r="J355">
            <v>1.7100000000000001E-2</v>
          </cell>
          <cell r="K355">
            <v>1</v>
          </cell>
          <cell r="L355">
            <v>1.2999999999999999E-3</v>
          </cell>
          <cell r="M355">
            <v>14</v>
          </cell>
          <cell r="N355">
            <v>1.84E-2</v>
          </cell>
        </row>
        <row r="356">
          <cell r="A356" t="str">
            <v>CHURCHLAND ACADEMY ELEM</v>
          </cell>
          <cell r="B356" t="str">
            <v>121</v>
          </cell>
          <cell r="C356" t="e">
            <v>#N/A</v>
          </cell>
          <cell r="D356" t="str">
            <v>0321</v>
          </cell>
          <cell r="E356" t="str">
            <v>Elementary</v>
          </cell>
          <cell r="F356" t="str">
            <v>Pre-K</v>
          </cell>
          <cell r="G356" t="str">
            <v>6</v>
          </cell>
          <cell r="H356">
            <v>969</v>
          </cell>
          <cell r="I356">
            <v>503</v>
          </cell>
          <cell r="J356">
            <v>0.51910000000000001</v>
          </cell>
          <cell r="K356">
            <v>73</v>
          </cell>
          <cell r="L356">
            <v>7.5300000000000006E-2</v>
          </cell>
          <cell r="M356">
            <v>576</v>
          </cell>
          <cell r="N356">
            <v>0.59440000000000004</v>
          </cell>
        </row>
        <row r="357">
          <cell r="A357" t="str">
            <v>CHURCHLAND ELEM</v>
          </cell>
          <cell r="B357" t="str">
            <v>121</v>
          </cell>
          <cell r="C357" t="e">
            <v>#N/A</v>
          </cell>
          <cell r="D357" t="str">
            <v>0650</v>
          </cell>
          <cell r="E357" t="str">
            <v>Elementary</v>
          </cell>
          <cell r="F357" t="str">
            <v>K</v>
          </cell>
          <cell r="G357" t="str">
            <v>6</v>
          </cell>
          <cell r="H357">
            <v>705</v>
          </cell>
          <cell r="I357">
            <v>244</v>
          </cell>
          <cell r="J357">
            <v>0.34610000000000002</v>
          </cell>
          <cell r="K357">
            <v>32</v>
          </cell>
          <cell r="L357">
            <v>4.5400000000000003E-2</v>
          </cell>
          <cell r="M357">
            <v>276</v>
          </cell>
          <cell r="N357">
            <v>0.39150000000000001</v>
          </cell>
        </row>
        <row r="358">
          <cell r="A358" t="str">
            <v>CHURCHLAND HIGH</v>
          </cell>
          <cell r="B358" t="str">
            <v>121</v>
          </cell>
          <cell r="C358" t="e">
            <v>#N/A</v>
          </cell>
          <cell r="D358" t="str">
            <v>0500</v>
          </cell>
          <cell r="E358" t="str">
            <v>High</v>
          </cell>
          <cell r="F358" t="str">
            <v>9</v>
          </cell>
          <cell r="G358" t="str">
            <v>12</v>
          </cell>
          <cell r="H358">
            <v>1427</v>
          </cell>
          <cell r="I358">
            <v>619</v>
          </cell>
          <cell r="J358">
            <v>0.43380000000000002</v>
          </cell>
          <cell r="K358">
            <v>78</v>
          </cell>
          <cell r="L358">
            <v>5.4699999999999999E-2</v>
          </cell>
          <cell r="M358">
            <v>697</v>
          </cell>
          <cell r="N358">
            <v>0.4884</v>
          </cell>
        </row>
        <row r="359">
          <cell r="A359" t="str">
            <v>CHURCHLAND MIDDLE</v>
          </cell>
          <cell r="B359" t="str">
            <v>121</v>
          </cell>
          <cell r="C359" t="e">
            <v>#N/A</v>
          </cell>
          <cell r="D359" t="str">
            <v>0320</v>
          </cell>
          <cell r="E359" t="str">
            <v>Middle</v>
          </cell>
          <cell r="F359" t="str">
            <v>7</v>
          </cell>
          <cell r="G359" t="str">
            <v>8</v>
          </cell>
          <cell r="H359">
            <v>873</v>
          </cell>
          <cell r="I359">
            <v>414</v>
          </cell>
          <cell r="J359">
            <v>0.47420000000000001</v>
          </cell>
          <cell r="K359">
            <v>55</v>
          </cell>
          <cell r="L359">
            <v>6.3E-2</v>
          </cell>
          <cell r="M359">
            <v>469</v>
          </cell>
          <cell r="N359">
            <v>0.53720000000000001</v>
          </cell>
        </row>
        <row r="360">
          <cell r="A360" t="str">
            <v>CHURCHLAND PRIMARY &amp; INT</v>
          </cell>
          <cell r="B360" t="str">
            <v>121</v>
          </cell>
          <cell r="C360" t="e">
            <v>#N/A</v>
          </cell>
          <cell r="D360" t="str">
            <v>0160</v>
          </cell>
          <cell r="E360" t="str">
            <v>Elementary</v>
          </cell>
          <cell r="F360" t="str">
            <v>K</v>
          </cell>
          <cell r="G360" t="str">
            <v>6</v>
          </cell>
          <cell r="H360">
            <v>526</v>
          </cell>
          <cell r="I360">
            <v>237</v>
          </cell>
          <cell r="J360">
            <v>0.4506</v>
          </cell>
          <cell r="K360">
            <v>26</v>
          </cell>
          <cell r="L360">
            <v>4.9399999999999999E-2</v>
          </cell>
          <cell r="M360">
            <v>263</v>
          </cell>
          <cell r="N360">
            <v>0.5</v>
          </cell>
        </row>
        <row r="361">
          <cell r="A361" t="str">
            <v>CHURCHVILLE ELEM</v>
          </cell>
          <cell r="B361" t="str">
            <v>008</v>
          </cell>
          <cell r="C361" t="e">
            <v>#N/A</v>
          </cell>
          <cell r="D361" t="str">
            <v>0140</v>
          </cell>
          <cell r="E361" t="str">
            <v>Elementary</v>
          </cell>
          <cell r="F361" t="str">
            <v>Pre-K</v>
          </cell>
          <cell r="G361" t="str">
            <v>5</v>
          </cell>
          <cell r="H361">
            <v>399</v>
          </cell>
          <cell r="I361">
            <v>124</v>
          </cell>
          <cell r="J361">
            <v>0.31080000000000002</v>
          </cell>
          <cell r="K361">
            <v>24</v>
          </cell>
          <cell r="L361">
            <v>6.0199999999999997E-2</v>
          </cell>
          <cell r="M361">
            <v>148</v>
          </cell>
          <cell r="N361">
            <v>0.37090000000000001</v>
          </cell>
        </row>
        <row r="362">
          <cell r="A362" t="str">
            <v>CLARA BYRD BAKER ELEM</v>
          </cell>
          <cell r="B362" t="str">
            <v>131</v>
          </cell>
          <cell r="C362" t="e">
            <v>#N/A</v>
          </cell>
          <cell r="D362" t="str">
            <v>0040</v>
          </cell>
          <cell r="E362" t="str">
            <v>Elementary</v>
          </cell>
          <cell r="F362" t="str">
            <v>Pre-K</v>
          </cell>
          <cell r="G362" t="str">
            <v>5</v>
          </cell>
          <cell r="H362">
            <v>553</v>
          </cell>
          <cell r="I362">
            <v>167</v>
          </cell>
          <cell r="J362">
            <v>0.30199999999999999</v>
          </cell>
          <cell r="K362">
            <v>40</v>
          </cell>
          <cell r="L362">
            <v>7.2300000000000003E-2</v>
          </cell>
          <cell r="M362">
            <v>207</v>
          </cell>
          <cell r="N362">
            <v>0.37430000000000002</v>
          </cell>
        </row>
        <row r="363">
          <cell r="A363" t="str">
            <v>CLAREMONT IMMERSION</v>
          </cell>
          <cell r="B363" t="str">
            <v>007</v>
          </cell>
          <cell r="C363" t="str">
            <v>Arlington County Public Schools</v>
          </cell>
          <cell r="D363" t="str">
            <v>0622</v>
          </cell>
          <cell r="E363" t="str">
            <v>Elementary</v>
          </cell>
          <cell r="F363" t="str">
            <v>Pre-K</v>
          </cell>
          <cell r="G363" t="str">
            <v>5</v>
          </cell>
          <cell r="H363">
            <v>737</v>
          </cell>
          <cell r="I363">
            <v>181</v>
          </cell>
          <cell r="J363">
            <v>0.24560000000000001</v>
          </cell>
          <cell r="K363">
            <v>45</v>
          </cell>
          <cell r="L363">
            <v>6.1100000000000002E-2</v>
          </cell>
          <cell r="M363">
            <v>226</v>
          </cell>
          <cell r="N363">
            <v>0.30659999999999998</v>
          </cell>
        </row>
        <row r="364">
          <cell r="A364" t="str">
            <v>CLARK ELEM (CEP NOTE 2)</v>
          </cell>
          <cell r="B364" t="str">
            <v>104</v>
          </cell>
          <cell r="C364" t="e">
            <v>#N/A</v>
          </cell>
          <cell r="D364" t="str">
            <v>0050</v>
          </cell>
          <cell r="E364" t="str">
            <v>Elementary</v>
          </cell>
          <cell r="F364" t="str">
            <v>K</v>
          </cell>
          <cell r="G364" t="str">
            <v>4</v>
          </cell>
          <cell r="H364">
            <v>342</v>
          </cell>
          <cell r="I364">
            <v>293</v>
          </cell>
          <cell r="J364">
            <v>0.85670000000000002</v>
          </cell>
          <cell r="K364">
            <v>0</v>
          </cell>
          <cell r="L364">
            <v>0</v>
          </cell>
          <cell r="M364">
            <v>293</v>
          </cell>
          <cell r="N364">
            <v>0.85670000000000002</v>
          </cell>
        </row>
        <row r="365">
          <cell r="A365" t="str">
            <v>CLARKE COUNTY HIGH</v>
          </cell>
          <cell r="B365" t="str">
            <v>022</v>
          </cell>
          <cell r="C365" t="e">
            <v>#N/A</v>
          </cell>
          <cell r="D365" t="str">
            <v>0010</v>
          </cell>
          <cell r="E365" t="str">
            <v>High</v>
          </cell>
          <cell r="F365" t="str">
            <v>9</v>
          </cell>
          <cell r="G365" t="str">
            <v>12</v>
          </cell>
          <cell r="H365">
            <v>664</v>
          </cell>
          <cell r="I365">
            <v>91</v>
          </cell>
          <cell r="J365">
            <v>0.13700000000000001</v>
          </cell>
          <cell r="K365">
            <v>19</v>
          </cell>
          <cell r="L365">
            <v>2.86E-2</v>
          </cell>
          <cell r="M365">
            <v>110</v>
          </cell>
          <cell r="N365">
            <v>0.16569999999999999</v>
          </cell>
        </row>
        <row r="366">
          <cell r="A366" t="str">
            <v>CLARKSVILLE EL (CEP NOTE 2)</v>
          </cell>
          <cell r="B366" t="str">
            <v>058</v>
          </cell>
          <cell r="C366" t="e">
            <v>#N/A</v>
          </cell>
          <cell r="D366" t="str">
            <v>1000</v>
          </cell>
          <cell r="E366" t="str">
            <v>Elementary</v>
          </cell>
          <cell r="F366" t="str">
            <v>Pre-K</v>
          </cell>
          <cell r="G366" t="str">
            <v>5</v>
          </cell>
          <cell r="H366">
            <v>448</v>
          </cell>
          <cell r="I366">
            <v>377</v>
          </cell>
          <cell r="J366">
            <v>0.84150000000000003</v>
          </cell>
          <cell r="K366">
            <v>0</v>
          </cell>
          <cell r="L366">
            <v>0</v>
          </cell>
          <cell r="M366">
            <v>377</v>
          </cell>
          <cell r="N366">
            <v>0.84150000000000003</v>
          </cell>
        </row>
        <row r="367">
          <cell r="A367" t="str">
            <v>CLAUDE THOMPSON ELEM</v>
          </cell>
          <cell r="B367" t="str">
            <v>030</v>
          </cell>
          <cell r="C367" t="e">
            <v>#N/A</v>
          </cell>
          <cell r="D367" t="str">
            <v>0120</v>
          </cell>
          <cell r="E367" t="str">
            <v>Elementary</v>
          </cell>
          <cell r="F367" t="str">
            <v>K</v>
          </cell>
          <cell r="G367" t="str">
            <v>5</v>
          </cell>
          <cell r="H367">
            <v>252</v>
          </cell>
          <cell r="I367">
            <v>122</v>
          </cell>
          <cell r="J367">
            <v>0.48409999999999997</v>
          </cell>
          <cell r="K367">
            <v>32</v>
          </cell>
          <cell r="L367">
            <v>0.127</v>
          </cell>
          <cell r="M367">
            <v>154</v>
          </cell>
          <cell r="N367">
            <v>0.61109999999999998</v>
          </cell>
        </row>
        <row r="368">
          <cell r="A368" t="str">
            <v>CLAYS MILL EL (CEP NOTE 2)</v>
          </cell>
          <cell r="B368" t="str">
            <v>041</v>
          </cell>
          <cell r="C368" t="e">
            <v>#N/A</v>
          </cell>
          <cell r="D368" t="str">
            <v>1560</v>
          </cell>
          <cell r="E368" t="str">
            <v>Elementary</v>
          </cell>
          <cell r="F368" t="str">
            <v>Pre-K</v>
          </cell>
          <cell r="G368" t="str">
            <v>5</v>
          </cell>
          <cell r="H368">
            <v>152</v>
          </cell>
          <cell r="I368">
            <v>129</v>
          </cell>
          <cell r="J368">
            <v>0.84870000000000001</v>
          </cell>
          <cell r="K368">
            <v>0</v>
          </cell>
          <cell r="L368">
            <v>0</v>
          </cell>
          <cell r="M368">
            <v>129</v>
          </cell>
          <cell r="N368">
            <v>0.84870000000000001</v>
          </cell>
        </row>
        <row r="369">
          <cell r="A369" t="str">
            <v>CLEARBROOK ELEM</v>
          </cell>
          <cell r="B369" t="str">
            <v>080</v>
          </cell>
          <cell r="C369" t="e">
            <v>#N/A</v>
          </cell>
          <cell r="D369" t="str">
            <v>0330</v>
          </cell>
          <cell r="E369" t="str">
            <v>Elementary</v>
          </cell>
          <cell r="F369" t="str">
            <v>Pre-K</v>
          </cell>
          <cell r="G369" t="str">
            <v>5</v>
          </cell>
          <cell r="H369">
            <v>336</v>
          </cell>
          <cell r="I369">
            <v>77</v>
          </cell>
          <cell r="J369">
            <v>0.22919999999999999</v>
          </cell>
          <cell r="K369">
            <v>18</v>
          </cell>
          <cell r="L369">
            <v>5.3600000000000002E-2</v>
          </cell>
          <cell r="M369">
            <v>95</v>
          </cell>
          <cell r="N369">
            <v>0.28270000000000001</v>
          </cell>
        </row>
        <row r="370">
          <cell r="A370" t="str">
            <v>CLEARVIEW EC CTR (CEP NOTE 2)</v>
          </cell>
          <cell r="B370" t="str">
            <v>116</v>
          </cell>
          <cell r="C370" t="e">
            <v>#N/A</v>
          </cell>
          <cell r="D370" t="str">
            <v>0224</v>
          </cell>
          <cell r="E370" t="str">
            <v>Elementary</v>
          </cell>
          <cell r="F370" t="str">
            <v>Pre-K</v>
          </cell>
          <cell r="G370" t="str">
            <v>Pre-K</v>
          </cell>
          <cell r="H370">
            <v>137</v>
          </cell>
          <cell r="I370">
            <v>137</v>
          </cell>
          <cell r="J370">
            <v>1</v>
          </cell>
          <cell r="K370">
            <v>0</v>
          </cell>
          <cell r="L370">
            <v>0</v>
          </cell>
          <cell r="M370">
            <v>137</v>
          </cell>
          <cell r="N370">
            <v>1</v>
          </cell>
        </row>
        <row r="371">
          <cell r="A371" t="str">
            <v>CLEARVIEW ELEM</v>
          </cell>
          <cell r="B371" t="str">
            <v>029</v>
          </cell>
          <cell r="C371" t="e">
            <v>#N/A</v>
          </cell>
          <cell r="D371" t="str">
            <v>0260</v>
          </cell>
          <cell r="E371" t="str">
            <v>Elementary</v>
          </cell>
          <cell r="F371" t="str">
            <v>K</v>
          </cell>
          <cell r="G371" t="str">
            <v>6</v>
          </cell>
          <cell r="H371">
            <v>721</v>
          </cell>
          <cell r="I371">
            <v>319</v>
          </cell>
          <cell r="J371">
            <v>0.44240000000000002</v>
          </cell>
          <cell r="K371">
            <v>52</v>
          </cell>
          <cell r="L371">
            <v>7.2099999999999997E-2</v>
          </cell>
          <cell r="M371">
            <v>371</v>
          </cell>
          <cell r="N371">
            <v>0.51459999999999995</v>
          </cell>
        </row>
        <row r="372">
          <cell r="A372" t="str">
            <v>CLERMONT ELEM</v>
          </cell>
          <cell r="B372" t="str">
            <v>029</v>
          </cell>
          <cell r="C372" t="e">
            <v>#N/A</v>
          </cell>
          <cell r="D372" t="str">
            <v>1870</v>
          </cell>
          <cell r="E372" t="str">
            <v>Elementary</v>
          </cell>
          <cell r="F372" t="str">
            <v>K</v>
          </cell>
          <cell r="G372" t="str">
            <v>6</v>
          </cell>
          <cell r="H372">
            <v>607</v>
          </cell>
          <cell r="I372">
            <v>71</v>
          </cell>
          <cell r="J372">
            <v>0.11700000000000001</v>
          </cell>
          <cell r="K372">
            <v>10</v>
          </cell>
          <cell r="L372">
            <v>1.6500000000000001E-2</v>
          </cell>
          <cell r="M372">
            <v>81</v>
          </cell>
          <cell r="N372">
            <v>0.13339999999999999</v>
          </cell>
        </row>
        <row r="373">
          <cell r="A373" t="str">
            <v>CLIFTON MIDDLE</v>
          </cell>
          <cell r="B373" t="str">
            <v>003</v>
          </cell>
          <cell r="C373" t="str">
            <v>Alleghany County Public Schools</v>
          </cell>
          <cell r="D373" t="str">
            <v>1040</v>
          </cell>
          <cell r="E373" t="str">
            <v>Middle</v>
          </cell>
          <cell r="F373" t="str">
            <v>6</v>
          </cell>
          <cell r="G373" t="str">
            <v>8</v>
          </cell>
          <cell r="H373">
            <v>441</v>
          </cell>
          <cell r="I373">
            <v>198</v>
          </cell>
          <cell r="J373">
            <v>0.44900000000000001</v>
          </cell>
          <cell r="K373">
            <v>22</v>
          </cell>
          <cell r="L373">
            <v>4.99E-2</v>
          </cell>
          <cell r="M373">
            <v>220</v>
          </cell>
          <cell r="N373">
            <v>0.49890000000000001</v>
          </cell>
        </row>
        <row r="374">
          <cell r="A374" t="str">
            <v>CLINTWOOD ELEM (CEP NOTE 2)</v>
          </cell>
          <cell r="B374" t="str">
            <v>026</v>
          </cell>
          <cell r="C374" t="e">
            <v>#N/A</v>
          </cell>
          <cell r="D374" t="str">
            <v>0020</v>
          </cell>
          <cell r="E374" t="str">
            <v>Elementary</v>
          </cell>
          <cell r="F374" t="str">
            <v>Pre-K</v>
          </cell>
          <cell r="G374" t="str">
            <v>5</v>
          </cell>
          <cell r="H374">
            <v>437</v>
          </cell>
          <cell r="I374">
            <v>359</v>
          </cell>
          <cell r="J374">
            <v>0.82150000000000001</v>
          </cell>
          <cell r="K374">
            <v>0</v>
          </cell>
          <cell r="L374">
            <v>0</v>
          </cell>
          <cell r="M374">
            <v>359</v>
          </cell>
          <cell r="N374">
            <v>0.82150000000000001</v>
          </cell>
        </row>
        <row r="375">
          <cell r="A375" t="str">
            <v>CLOVER HILL ELEM</v>
          </cell>
          <cell r="B375" t="str">
            <v>021</v>
          </cell>
          <cell r="C375" t="e">
            <v>#N/A</v>
          </cell>
          <cell r="D375" t="str">
            <v>0150</v>
          </cell>
          <cell r="E375" t="str">
            <v>Elementary</v>
          </cell>
          <cell r="F375" t="str">
            <v>K</v>
          </cell>
          <cell r="G375" t="str">
            <v>5</v>
          </cell>
          <cell r="H375">
            <v>772</v>
          </cell>
          <cell r="I375">
            <v>166</v>
          </cell>
          <cell r="J375">
            <v>0.215</v>
          </cell>
          <cell r="K375">
            <v>33</v>
          </cell>
          <cell r="L375">
            <v>4.2700000000000002E-2</v>
          </cell>
          <cell r="M375">
            <v>199</v>
          </cell>
          <cell r="N375">
            <v>0.25779999999999997</v>
          </cell>
        </row>
        <row r="376">
          <cell r="A376" t="str">
            <v>CLOVER HILL HIGH</v>
          </cell>
          <cell r="B376" t="str">
            <v>021</v>
          </cell>
          <cell r="C376" t="e">
            <v>#N/A</v>
          </cell>
          <cell r="D376" t="str">
            <v>0740</v>
          </cell>
          <cell r="E376" t="str">
            <v>High</v>
          </cell>
          <cell r="F376" t="str">
            <v>9</v>
          </cell>
          <cell r="G376" t="str">
            <v>12</v>
          </cell>
          <cell r="H376">
            <v>1750</v>
          </cell>
          <cell r="I376">
            <v>356</v>
          </cell>
          <cell r="J376">
            <v>0.2034</v>
          </cell>
          <cell r="K376">
            <v>80</v>
          </cell>
          <cell r="L376">
            <v>4.5699999999999998E-2</v>
          </cell>
          <cell r="M376">
            <v>436</v>
          </cell>
          <cell r="N376">
            <v>0.24909999999999999</v>
          </cell>
        </row>
        <row r="377">
          <cell r="A377" t="str">
            <v>CLOVERDALE ELEM</v>
          </cell>
          <cell r="B377" t="str">
            <v>012</v>
          </cell>
          <cell r="C377" t="e">
            <v>#N/A</v>
          </cell>
          <cell r="D377" t="str">
            <v>0390</v>
          </cell>
          <cell r="E377" t="str">
            <v>Elementary</v>
          </cell>
          <cell r="F377" t="str">
            <v>K</v>
          </cell>
          <cell r="G377" t="str">
            <v>5</v>
          </cell>
          <cell r="H377">
            <v>293</v>
          </cell>
          <cell r="I377">
            <v>53</v>
          </cell>
          <cell r="J377">
            <v>0.18090000000000001</v>
          </cell>
          <cell r="K377">
            <v>17</v>
          </cell>
          <cell r="L377">
            <v>5.8000000000000003E-2</v>
          </cell>
          <cell r="M377">
            <v>70</v>
          </cell>
          <cell r="N377">
            <v>0.2389</v>
          </cell>
        </row>
        <row r="378">
          <cell r="A378" t="str">
            <v>CLUSTER SPRINGS EL (CEP NOTE 2)</v>
          </cell>
          <cell r="B378" t="str">
            <v>041</v>
          </cell>
          <cell r="C378" t="e">
            <v>#N/A</v>
          </cell>
          <cell r="D378" t="str">
            <v>0020</v>
          </cell>
          <cell r="E378" t="str">
            <v>Elementary</v>
          </cell>
          <cell r="F378" t="str">
            <v>Pre-K</v>
          </cell>
          <cell r="G378" t="str">
            <v>5</v>
          </cell>
          <cell r="H378">
            <v>570</v>
          </cell>
          <cell r="I378">
            <v>482</v>
          </cell>
          <cell r="J378">
            <v>0.84560000000000002</v>
          </cell>
          <cell r="K378">
            <v>0</v>
          </cell>
          <cell r="L378">
            <v>0</v>
          </cell>
          <cell r="M378">
            <v>482</v>
          </cell>
          <cell r="N378">
            <v>0.84560000000000002</v>
          </cell>
        </row>
        <row r="379">
          <cell r="A379" t="str">
            <v>COATES ELEM</v>
          </cell>
          <cell r="B379" t="str">
            <v>029</v>
          </cell>
          <cell r="C379" t="e">
            <v>#N/A</v>
          </cell>
          <cell r="D379" t="str">
            <v>2347</v>
          </cell>
          <cell r="E379" t="str">
            <v>Elementary</v>
          </cell>
          <cell r="F379" t="str">
            <v>K</v>
          </cell>
          <cell r="G379" t="str">
            <v>6</v>
          </cell>
          <cell r="H379">
            <v>737</v>
          </cell>
          <cell r="I379">
            <v>306</v>
          </cell>
          <cell r="J379">
            <v>0.41520000000000001</v>
          </cell>
          <cell r="K379">
            <v>72</v>
          </cell>
          <cell r="L379">
            <v>9.7699999999999995E-2</v>
          </cell>
          <cell r="M379">
            <v>378</v>
          </cell>
          <cell r="N379">
            <v>0.51290000000000002</v>
          </cell>
        </row>
        <row r="380">
          <cell r="A380" t="str">
            <v>CODERVA REGIONAL HIGH</v>
          </cell>
          <cell r="B380" t="str">
            <v>043</v>
          </cell>
          <cell r="C380" t="e">
            <v>#N/A</v>
          </cell>
          <cell r="D380" t="str">
            <v>0011</v>
          </cell>
          <cell r="E380" t="str">
            <v>Cell Left Blank</v>
          </cell>
          <cell r="F380" t="str">
            <v>9</v>
          </cell>
          <cell r="G380" t="str">
            <v>12</v>
          </cell>
          <cell r="H380">
            <v>256</v>
          </cell>
          <cell r="I380">
            <v>41</v>
          </cell>
          <cell r="J380">
            <v>0.16020000000000001</v>
          </cell>
          <cell r="K380">
            <v>26</v>
          </cell>
          <cell r="L380">
            <v>0.1016</v>
          </cell>
          <cell r="M380">
            <v>67</v>
          </cell>
          <cell r="N380">
            <v>0.26169999999999999</v>
          </cell>
        </row>
        <row r="381">
          <cell r="A381" t="str">
            <v>COEBURN MID (CEP NOTE 2)</v>
          </cell>
          <cell r="B381" t="str">
            <v>096</v>
          </cell>
          <cell r="C381" t="e">
            <v>#N/A</v>
          </cell>
          <cell r="D381" t="str">
            <v>0651</v>
          </cell>
          <cell r="E381" t="str">
            <v>Combined</v>
          </cell>
          <cell r="F381" t="str">
            <v>5</v>
          </cell>
          <cell r="G381" t="str">
            <v>8</v>
          </cell>
          <cell r="H381">
            <v>329</v>
          </cell>
          <cell r="I381">
            <v>288</v>
          </cell>
          <cell r="J381">
            <v>0.87539999999999996</v>
          </cell>
          <cell r="K381">
            <v>0</v>
          </cell>
          <cell r="L381">
            <v>0</v>
          </cell>
          <cell r="M381">
            <v>288</v>
          </cell>
          <cell r="N381">
            <v>0.87539999999999996</v>
          </cell>
        </row>
        <row r="382">
          <cell r="A382" t="str">
            <v>COEBURN PRIM (CEP NOTE 2)</v>
          </cell>
          <cell r="B382" t="str">
            <v>096</v>
          </cell>
          <cell r="C382" t="e">
            <v>#N/A</v>
          </cell>
          <cell r="D382" t="str">
            <v>0653</v>
          </cell>
          <cell r="E382" t="str">
            <v>Elementary</v>
          </cell>
          <cell r="F382" t="str">
            <v>Pre-K</v>
          </cell>
          <cell r="G382" t="str">
            <v>4</v>
          </cell>
          <cell r="H382">
            <v>417</v>
          </cell>
          <cell r="I382">
            <v>366</v>
          </cell>
          <cell r="J382">
            <v>0.87770000000000004</v>
          </cell>
          <cell r="K382">
            <v>0</v>
          </cell>
          <cell r="L382">
            <v>0</v>
          </cell>
          <cell r="M382">
            <v>366</v>
          </cell>
          <cell r="N382">
            <v>0.87770000000000004</v>
          </cell>
        </row>
        <row r="383">
          <cell r="A383" t="str">
            <v>COF CHRISTIAN SCHOOL</v>
          </cell>
          <cell r="B383" t="str">
            <v>5797</v>
          </cell>
          <cell r="C383" t="str">
            <v>Cathedral of Faith Christian Schools</v>
          </cell>
          <cell r="D383" t="str">
            <v>0001</v>
          </cell>
          <cell r="E383" t="str">
            <v>Combined</v>
          </cell>
          <cell r="F383" t="str">
            <v>Pre-K</v>
          </cell>
          <cell r="G383" t="str">
            <v>2</v>
          </cell>
          <cell r="H383">
            <v>25</v>
          </cell>
          <cell r="I383">
            <v>4</v>
          </cell>
          <cell r="J383">
            <v>0.16</v>
          </cell>
          <cell r="K383">
            <v>0</v>
          </cell>
          <cell r="L383">
            <v>0</v>
          </cell>
          <cell r="M383">
            <v>4</v>
          </cell>
          <cell r="N383">
            <v>0.16</v>
          </cell>
        </row>
        <row r="384">
          <cell r="A384" t="str">
            <v>COLD HARBOR ELEM</v>
          </cell>
          <cell r="B384" t="str">
            <v>042</v>
          </cell>
          <cell r="C384" t="e">
            <v>#N/A</v>
          </cell>
          <cell r="D384" t="str">
            <v>0070</v>
          </cell>
          <cell r="E384" t="str">
            <v>Elementary</v>
          </cell>
          <cell r="F384" t="str">
            <v>Pre-K</v>
          </cell>
          <cell r="G384" t="str">
            <v>5</v>
          </cell>
          <cell r="H384">
            <v>565</v>
          </cell>
          <cell r="I384">
            <v>184</v>
          </cell>
          <cell r="J384">
            <v>0.32569999999999999</v>
          </cell>
          <cell r="K384">
            <v>32</v>
          </cell>
          <cell r="L384">
            <v>5.6599999999999998E-2</v>
          </cell>
          <cell r="M384">
            <v>216</v>
          </cell>
          <cell r="N384">
            <v>0.38229999999999997</v>
          </cell>
        </row>
        <row r="385">
          <cell r="A385" t="str">
            <v>COLEMAN PLACE EL (CEP NOTE 2)</v>
          </cell>
          <cell r="B385" t="str">
            <v>118</v>
          </cell>
          <cell r="C385" t="e">
            <v>#N/A</v>
          </cell>
          <cell r="D385" t="str">
            <v>0550</v>
          </cell>
          <cell r="E385" t="str">
            <v>Elementary</v>
          </cell>
          <cell r="F385" t="str">
            <v>Pre-K</v>
          </cell>
          <cell r="G385" t="str">
            <v>5</v>
          </cell>
          <cell r="H385">
            <v>702</v>
          </cell>
          <cell r="I385">
            <v>674</v>
          </cell>
          <cell r="J385">
            <v>0.96009999999999995</v>
          </cell>
          <cell r="K385">
            <v>0</v>
          </cell>
          <cell r="L385">
            <v>0</v>
          </cell>
          <cell r="M385">
            <v>674</v>
          </cell>
          <cell r="N385">
            <v>0.96009999999999995</v>
          </cell>
        </row>
        <row r="386">
          <cell r="A386" t="str">
            <v>COLES ELEM</v>
          </cell>
          <cell r="B386" t="str">
            <v>075</v>
          </cell>
          <cell r="C386" t="e">
            <v>#N/A</v>
          </cell>
          <cell r="D386" t="str">
            <v>0660</v>
          </cell>
          <cell r="E386" t="str">
            <v>Elementary</v>
          </cell>
          <cell r="F386" t="str">
            <v>Pre-K</v>
          </cell>
          <cell r="G386" t="str">
            <v>5</v>
          </cell>
          <cell r="H386">
            <v>417</v>
          </cell>
          <cell r="I386">
            <v>131</v>
          </cell>
          <cell r="J386">
            <v>0.31409999999999999</v>
          </cell>
          <cell r="K386">
            <v>20</v>
          </cell>
          <cell r="L386">
            <v>4.8000000000000001E-2</v>
          </cell>
          <cell r="M386">
            <v>151</v>
          </cell>
          <cell r="N386">
            <v>0.36209999999999998</v>
          </cell>
        </row>
        <row r="387">
          <cell r="A387" t="str">
            <v>COLLEGE PARK ELEM</v>
          </cell>
          <cell r="B387" t="str">
            <v>128</v>
          </cell>
          <cell r="C387" t="e">
            <v>#N/A</v>
          </cell>
          <cell r="D387" t="str">
            <v>0720</v>
          </cell>
          <cell r="E387" t="str">
            <v>Elementary</v>
          </cell>
          <cell r="F387" t="str">
            <v>Pre-K</v>
          </cell>
          <cell r="G387" t="str">
            <v>5</v>
          </cell>
          <cell r="H387">
            <v>524</v>
          </cell>
          <cell r="I387">
            <v>324</v>
          </cell>
          <cell r="J387">
            <v>0.61829999999999996</v>
          </cell>
          <cell r="K387">
            <v>60</v>
          </cell>
          <cell r="L387">
            <v>0.1145</v>
          </cell>
          <cell r="M387">
            <v>384</v>
          </cell>
          <cell r="N387">
            <v>0.73280000000000001</v>
          </cell>
        </row>
        <row r="388">
          <cell r="A388" t="str">
            <v>COLONEL FRED CHERRY MID</v>
          </cell>
          <cell r="B388" t="str">
            <v>127</v>
          </cell>
          <cell r="C388" t="e">
            <v>#N/A</v>
          </cell>
          <cell r="D388" t="str">
            <v>0397</v>
          </cell>
          <cell r="E388" t="str">
            <v>Middle</v>
          </cell>
          <cell r="F388" t="str">
            <v>6</v>
          </cell>
          <cell r="G388" t="str">
            <v>8</v>
          </cell>
          <cell r="H388">
            <v>794</v>
          </cell>
          <cell r="I388">
            <v>231</v>
          </cell>
          <cell r="J388">
            <v>0.29089999999999999</v>
          </cell>
          <cell r="K388">
            <v>41</v>
          </cell>
          <cell r="L388">
            <v>5.16E-2</v>
          </cell>
          <cell r="M388">
            <v>272</v>
          </cell>
          <cell r="N388">
            <v>0.34260000000000002</v>
          </cell>
        </row>
        <row r="389">
          <cell r="A389" t="str">
            <v>COLONIAL BEACH EL (CEP NOTE 2)</v>
          </cell>
          <cell r="B389" t="str">
            <v>202</v>
          </cell>
          <cell r="C389" t="e">
            <v>#N/A</v>
          </cell>
          <cell r="D389" t="str">
            <v>0022</v>
          </cell>
          <cell r="E389" t="str">
            <v>Elementary</v>
          </cell>
          <cell r="F389" t="str">
            <v>Pre-K</v>
          </cell>
          <cell r="G389" t="str">
            <v>7</v>
          </cell>
          <cell r="H389">
            <v>428</v>
          </cell>
          <cell r="I389">
            <v>332</v>
          </cell>
          <cell r="J389">
            <v>0.77569999999999995</v>
          </cell>
          <cell r="K389">
            <v>0</v>
          </cell>
          <cell r="L389">
            <v>0</v>
          </cell>
          <cell r="M389">
            <v>332</v>
          </cell>
          <cell r="N389">
            <v>0.77569999999999995</v>
          </cell>
        </row>
        <row r="390">
          <cell r="A390" t="str">
            <v>COLONIAL BEACH HS (CEP NOTE 2)</v>
          </cell>
          <cell r="B390" t="str">
            <v>202</v>
          </cell>
          <cell r="C390" t="e">
            <v>#N/A</v>
          </cell>
          <cell r="D390" t="str">
            <v>0021</v>
          </cell>
          <cell r="E390" t="str">
            <v>High</v>
          </cell>
          <cell r="F390" t="str">
            <v>8</v>
          </cell>
          <cell r="G390" t="str">
            <v>12</v>
          </cell>
          <cell r="H390">
            <v>231</v>
          </cell>
          <cell r="I390">
            <v>179</v>
          </cell>
          <cell r="J390">
            <v>0.77490000000000003</v>
          </cell>
          <cell r="K390">
            <v>0</v>
          </cell>
          <cell r="L390">
            <v>0</v>
          </cell>
          <cell r="M390">
            <v>179</v>
          </cell>
          <cell r="N390">
            <v>0.77490000000000003</v>
          </cell>
        </row>
        <row r="391">
          <cell r="A391" t="str">
            <v>COLONIAL ELEM</v>
          </cell>
          <cell r="B391" t="str">
            <v>012</v>
          </cell>
          <cell r="C391" t="e">
            <v>#N/A</v>
          </cell>
          <cell r="D391" t="str">
            <v>0400</v>
          </cell>
          <cell r="E391" t="str">
            <v>Elementary</v>
          </cell>
          <cell r="F391" t="str">
            <v>Pre-K</v>
          </cell>
          <cell r="G391" t="str">
            <v>5</v>
          </cell>
          <cell r="H391">
            <v>409</v>
          </cell>
          <cell r="I391">
            <v>99</v>
          </cell>
          <cell r="J391">
            <v>0.24210000000000001</v>
          </cell>
          <cell r="K391">
            <v>15</v>
          </cell>
          <cell r="L391">
            <v>3.6700000000000003E-2</v>
          </cell>
          <cell r="M391">
            <v>114</v>
          </cell>
          <cell r="N391">
            <v>0.2787</v>
          </cell>
        </row>
        <row r="392">
          <cell r="A392" t="str">
            <v>COLONIAL FORGE HIGH</v>
          </cell>
          <cell r="B392" t="str">
            <v>089</v>
          </cell>
          <cell r="C392" t="e">
            <v>#N/A</v>
          </cell>
          <cell r="D392" t="str">
            <v>0424</v>
          </cell>
          <cell r="E392" t="str">
            <v>High</v>
          </cell>
          <cell r="F392" t="str">
            <v>9</v>
          </cell>
          <cell r="G392" t="str">
            <v>12</v>
          </cell>
          <cell r="H392">
            <v>1985</v>
          </cell>
          <cell r="I392">
            <v>322</v>
          </cell>
          <cell r="J392">
            <v>0.16220000000000001</v>
          </cell>
          <cell r="K392">
            <v>82</v>
          </cell>
          <cell r="L392">
            <v>4.1300000000000003E-2</v>
          </cell>
          <cell r="M392">
            <v>404</v>
          </cell>
          <cell r="N392">
            <v>0.20349999999999999</v>
          </cell>
        </row>
        <row r="393">
          <cell r="A393" t="str">
            <v>COLONIAL HEIGHTS HIGH</v>
          </cell>
          <cell r="B393" t="str">
            <v>106</v>
          </cell>
          <cell r="C393" t="e">
            <v>#N/A</v>
          </cell>
          <cell r="D393" t="str">
            <v>0040</v>
          </cell>
          <cell r="E393" t="str">
            <v>High</v>
          </cell>
          <cell r="F393" t="str">
            <v>9</v>
          </cell>
          <cell r="G393" t="str">
            <v>12</v>
          </cell>
          <cell r="H393">
            <v>869</v>
          </cell>
          <cell r="I393">
            <v>348</v>
          </cell>
          <cell r="J393">
            <v>0.40050000000000002</v>
          </cell>
          <cell r="K393">
            <v>63</v>
          </cell>
          <cell r="L393">
            <v>7.2499999999999995E-2</v>
          </cell>
          <cell r="M393">
            <v>411</v>
          </cell>
          <cell r="N393">
            <v>0.47299999999999998</v>
          </cell>
        </row>
        <row r="394">
          <cell r="A394" t="str">
            <v>COLONIAL HEIGHTS MIDDLE</v>
          </cell>
          <cell r="B394" t="str">
            <v>106</v>
          </cell>
          <cell r="C394" t="e">
            <v>#N/A</v>
          </cell>
          <cell r="D394" t="str">
            <v>0020</v>
          </cell>
          <cell r="E394" t="str">
            <v>Middle</v>
          </cell>
          <cell r="F394" t="str">
            <v>6</v>
          </cell>
          <cell r="G394" t="str">
            <v>8</v>
          </cell>
          <cell r="H394">
            <v>646</v>
          </cell>
          <cell r="I394">
            <v>332</v>
          </cell>
          <cell r="J394">
            <v>0.51390000000000002</v>
          </cell>
          <cell r="K394">
            <v>64</v>
          </cell>
          <cell r="L394">
            <v>9.9099999999999994E-2</v>
          </cell>
          <cell r="M394">
            <v>396</v>
          </cell>
          <cell r="N394">
            <v>0.61299999999999999</v>
          </cell>
        </row>
        <row r="395">
          <cell r="A395" t="str">
            <v>COLONIAL TRAIL ELEM</v>
          </cell>
          <cell r="B395" t="str">
            <v>043</v>
          </cell>
          <cell r="C395" t="e">
            <v>#N/A</v>
          </cell>
          <cell r="D395" t="str">
            <v>0093</v>
          </cell>
          <cell r="E395" t="str">
            <v>Elementary</v>
          </cell>
          <cell r="F395" t="str">
            <v>K</v>
          </cell>
          <cell r="G395" t="str">
            <v>5</v>
          </cell>
          <cell r="H395">
            <v>706</v>
          </cell>
          <cell r="I395">
            <v>63</v>
          </cell>
          <cell r="J395">
            <v>8.9200000000000002E-2</v>
          </cell>
          <cell r="K395">
            <v>15</v>
          </cell>
          <cell r="L395">
            <v>2.12E-2</v>
          </cell>
          <cell r="M395">
            <v>78</v>
          </cell>
          <cell r="N395">
            <v>0.1105</v>
          </cell>
        </row>
        <row r="396">
          <cell r="A396" t="str">
            <v>COLUMBIA ELEM</v>
          </cell>
          <cell r="B396" t="str">
            <v>029</v>
          </cell>
          <cell r="C396" t="e">
            <v>#N/A</v>
          </cell>
          <cell r="D396" t="str">
            <v>1510</v>
          </cell>
          <cell r="E396" t="str">
            <v>Elementary</v>
          </cell>
          <cell r="F396" t="str">
            <v>K</v>
          </cell>
          <cell r="G396" t="str">
            <v>5</v>
          </cell>
          <cell r="H396">
            <v>466</v>
          </cell>
          <cell r="I396">
            <v>147</v>
          </cell>
          <cell r="J396">
            <v>0.3155</v>
          </cell>
          <cell r="K396">
            <v>30</v>
          </cell>
          <cell r="L396">
            <v>6.4399999999999999E-2</v>
          </cell>
          <cell r="M396">
            <v>177</v>
          </cell>
          <cell r="N396">
            <v>0.37980000000000003</v>
          </cell>
        </row>
        <row r="397">
          <cell r="A397" t="str">
            <v>COLVIN RUN ELEM</v>
          </cell>
          <cell r="B397" t="str">
            <v>029</v>
          </cell>
          <cell r="C397" t="e">
            <v>#N/A</v>
          </cell>
          <cell r="D397" t="str">
            <v>2234</v>
          </cell>
          <cell r="E397" t="str">
            <v>Elementary</v>
          </cell>
          <cell r="F397" t="str">
            <v>K</v>
          </cell>
          <cell r="G397" t="str">
            <v>6</v>
          </cell>
          <cell r="H397">
            <v>786</v>
          </cell>
          <cell r="I397">
            <v>6</v>
          </cell>
          <cell r="J397">
            <v>7.6E-3</v>
          </cell>
          <cell r="K397">
            <v>7</v>
          </cell>
          <cell r="L397">
            <v>8.8999999999999999E-3</v>
          </cell>
          <cell r="M397">
            <v>13</v>
          </cell>
          <cell r="N397">
            <v>1.6500000000000001E-2</v>
          </cell>
        </row>
        <row r="398">
          <cell r="A398" t="str">
            <v>COMMONWEALTH CHALLENGE</v>
          </cell>
          <cell r="B398" t="str">
            <v>944</v>
          </cell>
          <cell r="C398" t="str">
            <v>Va Dept Of Military Affairs</v>
          </cell>
          <cell r="D398" t="str">
            <v>0010</v>
          </cell>
          <cell r="E398" t="str">
            <v>Combined</v>
          </cell>
          <cell r="F398" t="str">
            <v>9</v>
          </cell>
          <cell r="G398" t="str">
            <v>12</v>
          </cell>
          <cell r="H398">
            <v>157</v>
          </cell>
          <cell r="I398">
            <v>157</v>
          </cell>
          <cell r="J398">
            <v>1</v>
          </cell>
          <cell r="K398">
            <v>0</v>
          </cell>
          <cell r="L398">
            <v>0</v>
          </cell>
          <cell r="M398">
            <v>157</v>
          </cell>
          <cell r="N398">
            <v>1</v>
          </cell>
        </row>
        <row r="399">
          <cell r="A399" t="str">
            <v>CONCORD ELEM</v>
          </cell>
          <cell r="B399" t="str">
            <v>016</v>
          </cell>
          <cell r="C399" t="e">
            <v>#N/A</v>
          </cell>
          <cell r="D399" t="str">
            <v>0130</v>
          </cell>
          <cell r="E399" t="str">
            <v>Elementary</v>
          </cell>
          <cell r="F399" t="str">
            <v>Pre-K</v>
          </cell>
          <cell r="G399" t="str">
            <v>5</v>
          </cell>
          <cell r="H399">
            <v>406</v>
          </cell>
          <cell r="I399">
            <v>154</v>
          </cell>
          <cell r="J399">
            <v>0.37930000000000003</v>
          </cell>
          <cell r="K399">
            <v>40</v>
          </cell>
          <cell r="L399">
            <v>9.8500000000000004E-2</v>
          </cell>
          <cell r="M399">
            <v>194</v>
          </cell>
          <cell r="N399">
            <v>0.4778</v>
          </cell>
        </row>
        <row r="400">
          <cell r="A400" t="str">
            <v>CONWAY ELEM</v>
          </cell>
          <cell r="B400" t="str">
            <v>089</v>
          </cell>
          <cell r="C400" t="e">
            <v>#N/A</v>
          </cell>
          <cell r="D400" t="str">
            <v>0431</v>
          </cell>
          <cell r="E400" t="str">
            <v>Elementary</v>
          </cell>
          <cell r="F400" t="str">
            <v>K</v>
          </cell>
          <cell r="G400" t="str">
            <v>5</v>
          </cell>
          <cell r="H400">
            <v>868</v>
          </cell>
          <cell r="I400">
            <v>301</v>
          </cell>
          <cell r="J400">
            <v>0.3468</v>
          </cell>
          <cell r="K400">
            <v>52</v>
          </cell>
          <cell r="L400">
            <v>5.9900000000000002E-2</v>
          </cell>
          <cell r="M400">
            <v>353</v>
          </cell>
          <cell r="N400">
            <v>0.40670000000000001</v>
          </cell>
        </row>
        <row r="401">
          <cell r="A401" t="str">
            <v>COOL SPRING EL (CEP NOTE 2)</v>
          </cell>
          <cell r="B401" t="str">
            <v>120</v>
          </cell>
          <cell r="C401" t="e">
            <v>#N/A</v>
          </cell>
          <cell r="D401" t="str">
            <v>0110</v>
          </cell>
          <cell r="E401" t="str">
            <v>Elementary</v>
          </cell>
          <cell r="F401" t="str">
            <v>K</v>
          </cell>
          <cell r="G401" t="str">
            <v>5</v>
          </cell>
          <cell r="H401">
            <v>564</v>
          </cell>
          <cell r="I401">
            <v>564</v>
          </cell>
          <cell r="J401">
            <v>1</v>
          </cell>
          <cell r="K401">
            <v>0</v>
          </cell>
          <cell r="L401">
            <v>0</v>
          </cell>
          <cell r="M401">
            <v>564</v>
          </cell>
          <cell r="N401">
            <v>1</v>
          </cell>
        </row>
        <row r="402">
          <cell r="A402" t="str">
            <v>COOL SPRING ELEM</v>
          </cell>
          <cell r="B402" t="str">
            <v>042</v>
          </cell>
          <cell r="C402" t="e">
            <v>#N/A</v>
          </cell>
          <cell r="D402" t="str">
            <v>0551</v>
          </cell>
          <cell r="E402" t="str">
            <v>Elementary</v>
          </cell>
          <cell r="F402" t="str">
            <v>K</v>
          </cell>
          <cell r="G402" t="str">
            <v>5</v>
          </cell>
          <cell r="H402">
            <v>674</v>
          </cell>
          <cell r="I402">
            <v>51</v>
          </cell>
          <cell r="J402">
            <v>7.5700000000000003E-2</v>
          </cell>
          <cell r="K402">
            <v>11</v>
          </cell>
          <cell r="L402">
            <v>1.6299999999999999E-2</v>
          </cell>
          <cell r="M402">
            <v>62</v>
          </cell>
          <cell r="N402">
            <v>9.1999999999999998E-2</v>
          </cell>
        </row>
        <row r="403">
          <cell r="A403" t="str">
            <v>COOL SPRING ELEM</v>
          </cell>
          <cell r="B403" t="str">
            <v>053</v>
          </cell>
          <cell r="C403" t="e">
            <v>#N/A</v>
          </cell>
          <cell r="D403" t="str">
            <v>0160</v>
          </cell>
          <cell r="E403" t="str">
            <v>Elementary</v>
          </cell>
          <cell r="F403" t="str">
            <v>K</v>
          </cell>
          <cell r="G403" t="str">
            <v>5</v>
          </cell>
          <cell r="H403">
            <v>636</v>
          </cell>
          <cell r="I403">
            <v>209</v>
          </cell>
          <cell r="J403">
            <v>0.3286</v>
          </cell>
          <cell r="K403">
            <v>29</v>
          </cell>
          <cell r="L403">
            <v>4.5600000000000002E-2</v>
          </cell>
          <cell r="M403">
            <v>238</v>
          </cell>
          <cell r="N403">
            <v>0.37419999999999998</v>
          </cell>
        </row>
        <row r="404">
          <cell r="A404" t="str">
            <v>COOL SPRING PRIMARY</v>
          </cell>
          <cell r="B404" t="str">
            <v>050</v>
          </cell>
          <cell r="C404" t="e">
            <v>#N/A</v>
          </cell>
          <cell r="D404" t="str">
            <v>0190</v>
          </cell>
          <cell r="E404" t="str">
            <v>Elementary</v>
          </cell>
          <cell r="F404" t="str">
            <v>Pre-K</v>
          </cell>
          <cell r="G404" t="str">
            <v>2</v>
          </cell>
          <cell r="H404">
            <v>474</v>
          </cell>
          <cell r="I404">
            <v>124</v>
          </cell>
          <cell r="J404">
            <v>0.2616</v>
          </cell>
          <cell r="K404">
            <v>14</v>
          </cell>
          <cell r="L404">
            <v>2.9499999999999998E-2</v>
          </cell>
          <cell r="M404">
            <v>138</v>
          </cell>
          <cell r="N404">
            <v>0.29110000000000003</v>
          </cell>
        </row>
        <row r="405">
          <cell r="A405" t="str">
            <v>COOPER MIDDLE</v>
          </cell>
          <cell r="B405" t="str">
            <v>029</v>
          </cell>
          <cell r="C405" t="e">
            <v>#N/A</v>
          </cell>
          <cell r="D405" t="str">
            <v>1190</v>
          </cell>
          <cell r="E405" t="str">
            <v>Middle</v>
          </cell>
          <cell r="F405" t="str">
            <v>7</v>
          </cell>
          <cell r="G405" t="str">
            <v>8</v>
          </cell>
          <cell r="H405">
            <v>993</v>
          </cell>
          <cell r="I405">
            <v>13</v>
          </cell>
          <cell r="J405">
            <v>1.3100000000000001E-2</v>
          </cell>
          <cell r="K405">
            <v>4</v>
          </cell>
          <cell r="L405">
            <v>4.0000000000000001E-3</v>
          </cell>
          <cell r="M405">
            <v>17</v>
          </cell>
          <cell r="N405">
            <v>1.7100000000000001E-2</v>
          </cell>
        </row>
        <row r="406">
          <cell r="A406" t="str">
            <v>COPLE ELEM (CEP NOTE 2)</v>
          </cell>
          <cell r="B406" t="str">
            <v>095</v>
          </cell>
          <cell r="C406" t="e">
            <v>#N/A</v>
          </cell>
          <cell r="D406" t="str">
            <v>0210</v>
          </cell>
          <cell r="E406" t="str">
            <v>Elementary</v>
          </cell>
          <cell r="F406" t="str">
            <v>Pre-K</v>
          </cell>
          <cell r="G406" t="str">
            <v>5</v>
          </cell>
          <cell r="H406">
            <v>395</v>
          </cell>
          <cell r="I406">
            <v>385</v>
          </cell>
          <cell r="J406">
            <v>0.97470000000000001</v>
          </cell>
          <cell r="K406">
            <v>0</v>
          </cell>
          <cell r="L406">
            <v>0</v>
          </cell>
          <cell r="M406">
            <v>385</v>
          </cell>
          <cell r="N406">
            <v>0.97470000000000001</v>
          </cell>
        </row>
        <row r="407">
          <cell r="A407" t="str">
            <v>COPPER CREEK EL (CEP NOTE 2)</v>
          </cell>
          <cell r="B407" t="str">
            <v>083</v>
          </cell>
          <cell r="C407" t="e">
            <v>#N/A</v>
          </cell>
          <cell r="D407" t="str">
            <v>0820</v>
          </cell>
          <cell r="E407" t="str">
            <v>Elementary</v>
          </cell>
          <cell r="F407" t="str">
            <v>Pre-K</v>
          </cell>
          <cell r="G407" t="str">
            <v>K</v>
          </cell>
          <cell r="H407">
            <v>100</v>
          </cell>
          <cell r="I407">
            <v>96</v>
          </cell>
          <cell r="J407">
            <v>0.96</v>
          </cell>
          <cell r="K407">
            <v>0</v>
          </cell>
          <cell r="L407">
            <v>0</v>
          </cell>
          <cell r="M407">
            <v>96</v>
          </cell>
          <cell r="N407">
            <v>0.96</v>
          </cell>
        </row>
        <row r="408">
          <cell r="A408" t="str">
            <v>CORA KELLY ELEM (CEP NOTE 2)</v>
          </cell>
          <cell r="B408" t="str">
            <v>101</v>
          </cell>
          <cell r="C408" t="e">
            <v>#N/A</v>
          </cell>
          <cell r="D408" t="str">
            <v>0160</v>
          </cell>
          <cell r="E408" t="str">
            <v>Elementary</v>
          </cell>
          <cell r="F408" t="str">
            <v>Pre-K</v>
          </cell>
          <cell r="G408" t="str">
            <v>5</v>
          </cell>
          <cell r="H408">
            <v>339</v>
          </cell>
          <cell r="I408">
            <v>296</v>
          </cell>
          <cell r="J408">
            <v>0.87319999999999998</v>
          </cell>
          <cell r="K408">
            <v>0</v>
          </cell>
          <cell r="L408">
            <v>0</v>
          </cell>
          <cell r="M408">
            <v>296</v>
          </cell>
          <cell r="N408">
            <v>0.87319999999999998</v>
          </cell>
        </row>
        <row r="409">
          <cell r="A409" t="str">
            <v>CORPORATE LANDING ELEM</v>
          </cell>
          <cell r="B409" t="str">
            <v>128</v>
          </cell>
          <cell r="C409" t="e">
            <v>#N/A</v>
          </cell>
          <cell r="D409" t="str">
            <v>1041</v>
          </cell>
          <cell r="E409" t="str">
            <v>Elementary</v>
          </cell>
          <cell r="F409" t="str">
            <v>K</v>
          </cell>
          <cell r="G409" t="str">
            <v>5</v>
          </cell>
          <cell r="H409">
            <v>480</v>
          </cell>
          <cell r="I409">
            <v>178</v>
          </cell>
          <cell r="J409">
            <v>0.37080000000000002</v>
          </cell>
          <cell r="K409">
            <v>47</v>
          </cell>
          <cell r="L409">
            <v>9.7900000000000001E-2</v>
          </cell>
          <cell r="M409">
            <v>225</v>
          </cell>
          <cell r="N409">
            <v>0.46879999999999999</v>
          </cell>
        </row>
        <row r="410">
          <cell r="A410" t="str">
            <v>CORPORATE LANDING MIDDLE</v>
          </cell>
          <cell r="B410" t="str">
            <v>128</v>
          </cell>
          <cell r="C410" t="e">
            <v>#N/A</v>
          </cell>
          <cell r="D410" t="str">
            <v>0980</v>
          </cell>
          <cell r="E410" t="str">
            <v>Middle</v>
          </cell>
          <cell r="F410" t="str">
            <v>6</v>
          </cell>
          <cell r="G410" t="str">
            <v>8</v>
          </cell>
          <cell r="H410">
            <v>1184</v>
          </cell>
          <cell r="I410">
            <v>437</v>
          </cell>
          <cell r="J410">
            <v>0.36909999999999998</v>
          </cell>
          <cell r="K410">
            <v>106</v>
          </cell>
          <cell r="L410">
            <v>8.9499999999999996E-2</v>
          </cell>
          <cell r="M410">
            <v>543</v>
          </cell>
          <cell r="N410">
            <v>0.45860000000000001</v>
          </cell>
        </row>
        <row r="411">
          <cell r="A411" t="str">
            <v>COSBY HIGH</v>
          </cell>
          <cell r="B411" t="str">
            <v>021</v>
          </cell>
          <cell r="C411" t="e">
            <v>#N/A</v>
          </cell>
          <cell r="D411" t="str">
            <v>0840</v>
          </cell>
          <cell r="E411" t="str">
            <v>High</v>
          </cell>
          <cell r="F411" t="str">
            <v>9</v>
          </cell>
          <cell r="G411" t="str">
            <v>12</v>
          </cell>
          <cell r="H411">
            <v>2152</v>
          </cell>
          <cell r="I411">
            <v>221</v>
          </cell>
          <cell r="J411">
            <v>0.1027</v>
          </cell>
          <cell r="K411">
            <v>42</v>
          </cell>
          <cell r="L411">
            <v>1.95E-2</v>
          </cell>
          <cell r="M411">
            <v>263</v>
          </cell>
          <cell r="N411">
            <v>0.1222</v>
          </cell>
        </row>
        <row r="412">
          <cell r="A412" t="str">
            <v>COUGAR ELEM</v>
          </cell>
          <cell r="B412" t="str">
            <v>144</v>
          </cell>
          <cell r="C412" t="e">
            <v>#N/A</v>
          </cell>
          <cell r="D412" t="str">
            <v>0522</v>
          </cell>
          <cell r="E412" t="str">
            <v>Elementary</v>
          </cell>
          <cell r="F412" t="str">
            <v>H</v>
          </cell>
          <cell r="G412" t="str">
            <v>2</v>
          </cell>
          <cell r="H412">
            <v>872</v>
          </cell>
          <cell r="I412">
            <v>541</v>
          </cell>
          <cell r="J412">
            <v>0.62039999999999995</v>
          </cell>
          <cell r="K412">
            <v>82</v>
          </cell>
          <cell r="L412">
            <v>9.4E-2</v>
          </cell>
          <cell r="M412">
            <v>623</v>
          </cell>
          <cell r="N412">
            <v>0.71440000000000003</v>
          </cell>
        </row>
        <row r="413">
          <cell r="A413" t="str">
            <v>COUNCIL EL/MID (CEP NOTE 2)</v>
          </cell>
          <cell r="B413" t="str">
            <v>014</v>
          </cell>
          <cell r="C413" t="e">
            <v>#N/A</v>
          </cell>
          <cell r="D413" t="str">
            <v>0090</v>
          </cell>
          <cell r="E413" t="str">
            <v>Elementary</v>
          </cell>
          <cell r="F413" t="str">
            <v>Pre-K</v>
          </cell>
          <cell r="G413" t="str">
            <v>7</v>
          </cell>
          <cell r="H413">
            <v>198</v>
          </cell>
          <cell r="I413">
            <v>167</v>
          </cell>
          <cell r="J413">
            <v>0.84340000000000004</v>
          </cell>
          <cell r="K413">
            <v>0</v>
          </cell>
          <cell r="L413">
            <v>0</v>
          </cell>
          <cell r="M413">
            <v>167</v>
          </cell>
          <cell r="N413">
            <v>0.84340000000000004</v>
          </cell>
        </row>
        <row r="414">
          <cell r="A414" t="str">
            <v>COUNCIL HIGH (CEP NOTE 2)</v>
          </cell>
          <cell r="B414" t="str">
            <v>014</v>
          </cell>
          <cell r="C414" t="e">
            <v>#N/A</v>
          </cell>
          <cell r="D414" t="str">
            <v>1000</v>
          </cell>
          <cell r="E414" t="str">
            <v>High</v>
          </cell>
          <cell r="F414" t="str">
            <v>8</v>
          </cell>
          <cell r="G414" t="str">
            <v>12</v>
          </cell>
          <cell r="H414">
            <v>124</v>
          </cell>
          <cell r="I414">
            <v>104</v>
          </cell>
          <cell r="J414">
            <v>0.8387</v>
          </cell>
          <cell r="K414">
            <v>0</v>
          </cell>
          <cell r="L414">
            <v>0</v>
          </cell>
          <cell r="M414">
            <v>104</v>
          </cell>
          <cell r="N414">
            <v>0.8387</v>
          </cell>
        </row>
        <row r="415">
          <cell r="A415" t="str">
            <v>COUNTRYSIDE ELEM</v>
          </cell>
          <cell r="B415" t="str">
            <v>053</v>
          </cell>
          <cell r="C415" t="e">
            <v>#N/A</v>
          </cell>
          <cell r="D415" t="str">
            <v>0890</v>
          </cell>
          <cell r="E415" t="str">
            <v>Elementary</v>
          </cell>
          <cell r="F415" t="str">
            <v>K</v>
          </cell>
          <cell r="G415" t="str">
            <v>5</v>
          </cell>
          <cell r="H415">
            <v>734</v>
          </cell>
          <cell r="I415">
            <v>206</v>
          </cell>
          <cell r="J415">
            <v>0.28070000000000001</v>
          </cell>
          <cell r="K415">
            <v>43</v>
          </cell>
          <cell r="L415">
            <v>5.8599999999999999E-2</v>
          </cell>
          <cell r="M415">
            <v>249</v>
          </cell>
          <cell r="N415">
            <v>0.3392</v>
          </cell>
        </row>
        <row r="416">
          <cell r="A416" t="str">
            <v>COURTHOUSE RD ELEM</v>
          </cell>
          <cell r="B416" t="str">
            <v>088</v>
          </cell>
          <cell r="C416" t="e">
            <v>#N/A</v>
          </cell>
          <cell r="D416" t="str">
            <v>0501</v>
          </cell>
          <cell r="E416" t="str">
            <v>Elementary</v>
          </cell>
          <cell r="F416" t="str">
            <v>K</v>
          </cell>
          <cell r="G416" t="str">
            <v>5</v>
          </cell>
          <cell r="H416">
            <v>857</v>
          </cell>
          <cell r="I416">
            <v>236</v>
          </cell>
          <cell r="J416">
            <v>0.27539999999999998</v>
          </cell>
          <cell r="K416">
            <v>52</v>
          </cell>
          <cell r="L416">
            <v>6.0699999999999997E-2</v>
          </cell>
          <cell r="M416">
            <v>288</v>
          </cell>
          <cell r="N416">
            <v>0.33610000000000001</v>
          </cell>
        </row>
        <row r="417">
          <cell r="A417" t="str">
            <v>COURTLAND ELEM</v>
          </cell>
          <cell r="B417" t="str">
            <v>088</v>
          </cell>
          <cell r="C417" t="e">
            <v>#N/A</v>
          </cell>
          <cell r="D417" t="str">
            <v>0022</v>
          </cell>
          <cell r="E417" t="str">
            <v>Elementary</v>
          </cell>
          <cell r="F417" t="str">
            <v>K</v>
          </cell>
          <cell r="G417" t="str">
            <v>5</v>
          </cell>
          <cell r="H417">
            <v>579</v>
          </cell>
          <cell r="I417">
            <v>177</v>
          </cell>
          <cell r="J417">
            <v>0.30570000000000003</v>
          </cell>
          <cell r="K417">
            <v>20</v>
          </cell>
          <cell r="L417">
            <v>3.4500000000000003E-2</v>
          </cell>
          <cell r="M417">
            <v>197</v>
          </cell>
          <cell r="N417">
            <v>0.3402</v>
          </cell>
        </row>
        <row r="418">
          <cell r="A418" t="str">
            <v>COURTLAND HIGH</v>
          </cell>
          <cell r="B418" t="str">
            <v>088</v>
          </cell>
          <cell r="C418" t="e">
            <v>#N/A</v>
          </cell>
          <cell r="D418" t="str">
            <v>0020</v>
          </cell>
          <cell r="E418" t="str">
            <v>High</v>
          </cell>
          <cell r="F418" t="str">
            <v>9</v>
          </cell>
          <cell r="G418" t="str">
            <v>12</v>
          </cell>
          <cell r="H418">
            <v>2452</v>
          </cell>
          <cell r="I418">
            <v>344</v>
          </cell>
          <cell r="J418">
            <v>0.14030000000000001</v>
          </cell>
          <cell r="K418">
            <v>86</v>
          </cell>
          <cell r="L418">
            <v>3.5099999999999999E-2</v>
          </cell>
          <cell r="M418">
            <v>430</v>
          </cell>
          <cell r="N418">
            <v>0.1754</v>
          </cell>
        </row>
        <row r="419">
          <cell r="A419" t="str">
            <v>COVENTRY ELEM</v>
          </cell>
          <cell r="B419" t="str">
            <v>098</v>
          </cell>
          <cell r="C419" t="e">
            <v>#N/A</v>
          </cell>
          <cell r="D419" t="str">
            <v>0090</v>
          </cell>
          <cell r="E419" t="str">
            <v>Elementary</v>
          </cell>
          <cell r="F419" t="str">
            <v>K</v>
          </cell>
          <cell r="G419" t="str">
            <v>5</v>
          </cell>
          <cell r="H419">
            <v>751</v>
          </cell>
          <cell r="I419">
            <v>77</v>
          </cell>
          <cell r="J419">
            <v>0.10249999999999999</v>
          </cell>
          <cell r="K419">
            <v>45</v>
          </cell>
          <cell r="L419">
            <v>5.9900000000000002E-2</v>
          </cell>
          <cell r="M419">
            <v>122</v>
          </cell>
          <cell r="N419">
            <v>0.16250000000000001</v>
          </cell>
        </row>
        <row r="420">
          <cell r="A420" t="str">
            <v>COVINGTON HS (CEP NOTE 2)</v>
          </cell>
          <cell r="B420" t="str">
            <v>107</v>
          </cell>
          <cell r="C420" t="e">
            <v>#N/A</v>
          </cell>
          <cell r="D420" t="str">
            <v>0350</v>
          </cell>
          <cell r="E420" t="str">
            <v>High</v>
          </cell>
          <cell r="F420" t="str">
            <v>8</v>
          </cell>
          <cell r="G420" t="str">
            <v>12</v>
          </cell>
          <cell r="H420">
            <v>355</v>
          </cell>
          <cell r="I420">
            <v>229</v>
          </cell>
          <cell r="J420">
            <v>0.64510000000000001</v>
          </cell>
          <cell r="K420">
            <v>0</v>
          </cell>
          <cell r="L420">
            <v>0</v>
          </cell>
          <cell r="M420">
            <v>229</v>
          </cell>
          <cell r="N420">
            <v>0.64510000000000001</v>
          </cell>
        </row>
        <row r="421">
          <cell r="A421" t="str">
            <v>COVINGTON-HARPER ELEMENTARY SCHOOL</v>
          </cell>
          <cell r="B421" t="str">
            <v>075</v>
          </cell>
          <cell r="C421" t="e">
            <v>#N/A</v>
          </cell>
          <cell r="D421" t="str">
            <v>0309</v>
          </cell>
          <cell r="E421" t="str">
            <v>Elementary</v>
          </cell>
          <cell r="F421" t="str">
            <v>K</v>
          </cell>
          <cell r="G421" t="str">
            <v>5</v>
          </cell>
          <cell r="H421">
            <v>713</v>
          </cell>
          <cell r="I421">
            <v>246</v>
          </cell>
          <cell r="J421">
            <v>0.34499999999999997</v>
          </cell>
          <cell r="K421">
            <v>57</v>
          </cell>
          <cell r="L421">
            <v>7.9899999999999999E-2</v>
          </cell>
          <cell r="M421">
            <v>303</v>
          </cell>
          <cell r="N421">
            <v>0.42499999999999999</v>
          </cell>
        </row>
        <row r="422">
          <cell r="A422" t="str">
            <v>CRADOCK MID (CEP NOTE 2)</v>
          </cell>
          <cell r="B422" t="str">
            <v>121</v>
          </cell>
          <cell r="C422" t="e">
            <v>#N/A</v>
          </cell>
          <cell r="D422" t="str">
            <v>1130</v>
          </cell>
          <cell r="E422" t="str">
            <v>Middle</v>
          </cell>
          <cell r="F422" t="str">
            <v>7</v>
          </cell>
          <cell r="G422" t="str">
            <v>8</v>
          </cell>
          <cell r="H422">
            <v>501</v>
          </cell>
          <cell r="I422">
            <v>501</v>
          </cell>
          <cell r="J422">
            <v>1</v>
          </cell>
          <cell r="K422">
            <v>0</v>
          </cell>
          <cell r="L422">
            <v>0</v>
          </cell>
          <cell r="M422">
            <v>501</v>
          </cell>
          <cell r="N422">
            <v>1</v>
          </cell>
        </row>
        <row r="423">
          <cell r="A423" t="str">
            <v>CRAIG COUNTY HIGH</v>
          </cell>
          <cell r="B423" t="str">
            <v>023</v>
          </cell>
          <cell r="C423" t="e">
            <v>#N/A</v>
          </cell>
          <cell r="D423" t="str">
            <v>0011</v>
          </cell>
          <cell r="E423" t="str">
            <v>Combined</v>
          </cell>
          <cell r="F423" t="str">
            <v>9</v>
          </cell>
          <cell r="G423" t="str">
            <v>12</v>
          </cell>
          <cell r="H423">
            <v>334</v>
          </cell>
          <cell r="I423">
            <v>134</v>
          </cell>
          <cell r="J423">
            <v>0.4012</v>
          </cell>
          <cell r="K423">
            <v>25</v>
          </cell>
          <cell r="L423">
            <v>7.4899999999999994E-2</v>
          </cell>
          <cell r="M423">
            <v>159</v>
          </cell>
          <cell r="N423">
            <v>0.47599999999999998</v>
          </cell>
        </row>
        <row r="424">
          <cell r="A424" t="str">
            <v>CRAIGSVILLE ELEM (CEP NOTE 2)</v>
          </cell>
          <cell r="B424" t="str">
            <v>008</v>
          </cell>
          <cell r="C424" t="e">
            <v>#N/A</v>
          </cell>
          <cell r="D424" t="str">
            <v>0370</v>
          </cell>
          <cell r="E424" t="str">
            <v>Elementary</v>
          </cell>
          <cell r="F424" t="str">
            <v>Pre-K</v>
          </cell>
          <cell r="G424" t="str">
            <v>5</v>
          </cell>
          <cell r="H424">
            <v>156</v>
          </cell>
          <cell r="I424">
            <v>130</v>
          </cell>
          <cell r="J424">
            <v>0.83330000000000004</v>
          </cell>
          <cell r="K424">
            <v>0</v>
          </cell>
          <cell r="L424">
            <v>0</v>
          </cell>
          <cell r="M424">
            <v>130</v>
          </cell>
          <cell r="N424">
            <v>0.83330000000000004</v>
          </cell>
        </row>
        <row r="425">
          <cell r="A425" t="str">
            <v>CRATER  JUV DET HOME</v>
          </cell>
          <cell r="B425" t="str">
            <v>917</v>
          </cell>
          <cell r="C425" t="str">
            <v>Department of Juvenile Justice</v>
          </cell>
          <cell r="D425" t="str">
            <v>0019</v>
          </cell>
          <cell r="E425" t="str">
            <v>Combined</v>
          </cell>
          <cell r="F425" t="str">
            <v>6</v>
          </cell>
          <cell r="G425" t="str">
            <v>12</v>
          </cell>
          <cell r="H425">
            <v>20</v>
          </cell>
          <cell r="I425">
            <v>20</v>
          </cell>
          <cell r="J425">
            <v>1</v>
          </cell>
          <cell r="K425">
            <v>0</v>
          </cell>
          <cell r="L425">
            <v>0</v>
          </cell>
          <cell r="M425">
            <v>20</v>
          </cell>
          <cell r="N425">
            <v>1</v>
          </cell>
        </row>
        <row r="426">
          <cell r="A426" t="str">
            <v>CREEDS ELEM</v>
          </cell>
          <cell r="B426" t="str">
            <v>128</v>
          </cell>
          <cell r="C426" t="e">
            <v>#N/A</v>
          </cell>
          <cell r="D426" t="str">
            <v>0230</v>
          </cell>
          <cell r="E426" t="str">
            <v>Elementary</v>
          </cell>
          <cell r="F426" t="str">
            <v>K</v>
          </cell>
          <cell r="G426" t="str">
            <v>5</v>
          </cell>
          <cell r="H426">
            <v>329</v>
          </cell>
          <cell r="I426">
            <v>61</v>
          </cell>
          <cell r="J426">
            <v>0.18540000000000001</v>
          </cell>
          <cell r="K426">
            <v>19</v>
          </cell>
          <cell r="L426">
            <v>5.7799999999999997E-2</v>
          </cell>
          <cell r="M426">
            <v>80</v>
          </cell>
          <cell r="N426">
            <v>0.2432</v>
          </cell>
        </row>
        <row r="427">
          <cell r="A427" t="str">
            <v>CREEKSIDE ELEM</v>
          </cell>
          <cell r="B427" t="str">
            <v>127</v>
          </cell>
          <cell r="C427" t="e">
            <v>#N/A</v>
          </cell>
          <cell r="D427" t="str">
            <v>0440</v>
          </cell>
          <cell r="E427" t="str">
            <v>Elementary</v>
          </cell>
          <cell r="F427" t="str">
            <v>Pre-K</v>
          </cell>
          <cell r="G427" t="str">
            <v>5</v>
          </cell>
          <cell r="H427">
            <v>759</v>
          </cell>
          <cell r="I427">
            <v>267</v>
          </cell>
          <cell r="J427">
            <v>0.3518</v>
          </cell>
          <cell r="K427">
            <v>60</v>
          </cell>
          <cell r="L427">
            <v>7.9100000000000004E-2</v>
          </cell>
          <cell r="M427">
            <v>327</v>
          </cell>
          <cell r="N427">
            <v>0.43080000000000002</v>
          </cell>
        </row>
        <row r="428">
          <cell r="A428" t="str">
            <v>CREIGHTON'S CORNER ELEM</v>
          </cell>
          <cell r="B428" t="str">
            <v>053</v>
          </cell>
          <cell r="C428" t="e">
            <v>#N/A</v>
          </cell>
          <cell r="D428" t="str">
            <v>0540</v>
          </cell>
          <cell r="E428" t="str">
            <v>Elementary</v>
          </cell>
          <cell r="F428" t="str">
            <v>K</v>
          </cell>
          <cell r="G428" t="str">
            <v>5</v>
          </cell>
          <cell r="H428">
            <v>1034</v>
          </cell>
          <cell r="I428">
            <v>91</v>
          </cell>
          <cell r="J428">
            <v>8.7999999999999995E-2</v>
          </cell>
          <cell r="K428">
            <v>38</v>
          </cell>
          <cell r="L428">
            <v>3.6799999999999999E-2</v>
          </cell>
          <cell r="M428">
            <v>129</v>
          </cell>
          <cell r="N428">
            <v>0.12479999999999999</v>
          </cell>
        </row>
        <row r="429">
          <cell r="A429" t="str">
            <v>CRESTVIEW ELEM</v>
          </cell>
          <cell r="B429" t="str">
            <v>043</v>
          </cell>
          <cell r="C429" t="e">
            <v>#N/A</v>
          </cell>
          <cell r="D429" t="str">
            <v>0400</v>
          </cell>
          <cell r="E429" t="str">
            <v>Elementary</v>
          </cell>
          <cell r="F429" t="str">
            <v>H</v>
          </cell>
          <cell r="G429" t="str">
            <v>5</v>
          </cell>
          <cell r="H429">
            <v>388</v>
          </cell>
          <cell r="I429">
            <v>163</v>
          </cell>
          <cell r="J429">
            <v>0.42009999999999997</v>
          </cell>
          <cell r="K429">
            <v>22</v>
          </cell>
          <cell r="L429">
            <v>5.67E-2</v>
          </cell>
          <cell r="M429">
            <v>185</v>
          </cell>
          <cell r="N429">
            <v>0.4768</v>
          </cell>
        </row>
        <row r="430">
          <cell r="A430" t="str">
            <v>CRESTWOOD ELEM</v>
          </cell>
          <cell r="B430" t="str">
            <v>021</v>
          </cell>
          <cell r="C430" t="e">
            <v>#N/A</v>
          </cell>
          <cell r="D430" t="str">
            <v>0560</v>
          </cell>
          <cell r="E430" t="str">
            <v>Elementary</v>
          </cell>
          <cell r="F430" t="str">
            <v>Pre-K</v>
          </cell>
          <cell r="G430" t="str">
            <v>5</v>
          </cell>
          <cell r="H430">
            <v>591</v>
          </cell>
          <cell r="I430">
            <v>261</v>
          </cell>
          <cell r="J430">
            <v>0.44159999999999999</v>
          </cell>
          <cell r="K430">
            <v>52</v>
          </cell>
          <cell r="L430">
            <v>8.7999999999999995E-2</v>
          </cell>
          <cell r="M430">
            <v>313</v>
          </cell>
          <cell r="N430">
            <v>0.52959999999999996</v>
          </cell>
        </row>
        <row r="431">
          <cell r="A431" t="str">
            <v>CRESTWOOD ELEM (CEP NOTE 2)</v>
          </cell>
          <cell r="B431" t="str">
            <v>029</v>
          </cell>
          <cell r="C431" t="e">
            <v>#N/A</v>
          </cell>
          <cell r="D431" t="str">
            <v>0870</v>
          </cell>
          <cell r="E431" t="str">
            <v>Elementary</v>
          </cell>
          <cell r="F431" t="str">
            <v>K</v>
          </cell>
          <cell r="G431" t="str">
            <v>6</v>
          </cell>
          <cell r="H431">
            <v>626</v>
          </cell>
          <cell r="I431">
            <v>517</v>
          </cell>
          <cell r="J431">
            <v>0.82589999999999997</v>
          </cell>
          <cell r="K431">
            <v>0</v>
          </cell>
          <cell r="L431">
            <v>0</v>
          </cell>
          <cell r="M431">
            <v>517</v>
          </cell>
          <cell r="N431">
            <v>0.82589999999999997</v>
          </cell>
        </row>
        <row r="432">
          <cell r="A432" t="str">
            <v>CRESTWOOD INTERMEDIATE</v>
          </cell>
          <cell r="B432" t="str">
            <v>136</v>
          </cell>
          <cell r="C432" t="e">
            <v>#N/A</v>
          </cell>
          <cell r="D432" t="str">
            <v>0700</v>
          </cell>
          <cell r="E432" t="str">
            <v>Elementary</v>
          </cell>
          <cell r="F432" t="str">
            <v>3</v>
          </cell>
          <cell r="G432" t="str">
            <v>5</v>
          </cell>
          <cell r="H432">
            <v>731</v>
          </cell>
          <cell r="I432">
            <v>338</v>
          </cell>
          <cell r="J432">
            <v>0.46239999999999998</v>
          </cell>
          <cell r="K432">
            <v>65</v>
          </cell>
          <cell r="L432">
            <v>8.8900000000000007E-2</v>
          </cell>
          <cell r="M432">
            <v>403</v>
          </cell>
          <cell r="N432">
            <v>0.55130000000000001</v>
          </cell>
        </row>
        <row r="433">
          <cell r="A433" t="str">
            <v>CRESTWOOD MIDDLE</v>
          </cell>
          <cell r="B433" t="str">
            <v>136</v>
          </cell>
          <cell r="C433" t="e">
            <v>#N/A</v>
          </cell>
          <cell r="D433" t="str">
            <v>0560</v>
          </cell>
          <cell r="E433" t="str">
            <v>Middle</v>
          </cell>
          <cell r="F433" t="str">
            <v>6</v>
          </cell>
          <cell r="G433" t="str">
            <v>8</v>
          </cell>
          <cell r="H433">
            <v>570</v>
          </cell>
          <cell r="I433">
            <v>247</v>
          </cell>
          <cell r="J433">
            <v>0.43330000000000002</v>
          </cell>
          <cell r="K433">
            <v>39</v>
          </cell>
          <cell r="L433">
            <v>6.8400000000000002E-2</v>
          </cell>
          <cell r="M433">
            <v>286</v>
          </cell>
          <cell r="N433">
            <v>0.50180000000000002</v>
          </cell>
        </row>
        <row r="434">
          <cell r="A434" t="str">
            <v>CREWE PRIMARY (CEP NOTE 2)</v>
          </cell>
          <cell r="B434" t="str">
            <v>067</v>
          </cell>
          <cell r="C434" t="e">
            <v>#N/A</v>
          </cell>
          <cell r="D434" t="str">
            <v>0330</v>
          </cell>
          <cell r="E434" t="str">
            <v>Elementary</v>
          </cell>
          <cell r="F434" t="str">
            <v>Pre-K</v>
          </cell>
          <cell r="G434" t="str">
            <v>4</v>
          </cell>
          <cell r="H434">
            <v>373</v>
          </cell>
          <cell r="I434">
            <v>339</v>
          </cell>
          <cell r="J434">
            <v>0.90880000000000005</v>
          </cell>
          <cell r="K434">
            <v>0</v>
          </cell>
          <cell r="L434">
            <v>0</v>
          </cell>
          <cell r="M434">
            <v>339</v>
          </cell>
          <cell r="N434">
            <v>0.90880000000000005</v>
          </cell>
        </row>
        <row r="435">
          <cell r="A435" t="str">
            <v>CRISIS INTERVENTION CENTER</v>
          </cell>
          <cell r="B435" t="str">
            <v>917</v>
          </cell>
          <cell r="C435" t="str">
            <v>Department of Juvenile Justice</v>
          </cell>
          <cell r="D435" t="str">
            <v>0110</v>
          </cell>
          <cell r="E435" t="str">
            <v>Combined</v>
          </cell>
          <cell r="F435" t="str">
            <v>6</v>
          </cell>
          <cell r="G435" t="str">
            <v>12</v>
          </cell>
          <cell r="H435">
            <v>12</v>
          </cell>
          <cell r="I435">
            <v>12</v>
          </cell>
          <cell r="J435">
            <v>1</v>
          </cell>
          <cell r="K435">
            <v>0</v>
          </cell>
          <cell r="L435">
            <v>0</v>
          </cell>
          <cell r="M435">
            <v>12</v>
          </cell>
          <cell r="N435">
            <v>1</v>
          </cell>
        </row>
        <row r="436">
          <cell r="A436" t="str">
            <v>CRITTENDEN MID (CEP NOTE 2)</v>
          </cell>
          <cell r="B436" t="str">
            <v>117</v>
          </cell>
          <cell r="C436" t="e">
            <v>#N/A</v>
          </cell>
          <cell r="D436" t="str">
            <v>1393</v>
          </cell>
          <cell r="E436" t="str">
            <v>Middle</v>
          </cell>
          <cell r="F436" t="str">
            <v>6</v>
          </cell>
          <cell r="G436" t="str">
            <v>8</v>
          </cell>
          <cell r="H436">
            <v>1083</v>
          </cell>
          <cell r="I436">
            <v>828</v>
          </cell>
          <cell r="J436">
            <v>0.76449999999999996</v>
          </cell>
          <cell r="K436">
            <v>0</v>
          </cell>
          <cell r="L436">
            <v>0</v>
          </cell>
          <cell r="M436">
            <v>828</v>
          </cell>
          <cell r="N436">
            <v>0.76449999999999996</v>
          </cell>
        </row>
        <row r="437">
          <cell r="A437" t="str">
            <v>CRITZER ELEM (CEP NOTE 2)</v>
          </cell>
          <cell r="B437" t="str">
            <v>077</v>
          </cell>
          <cell r="C437" t="e">
            <v>#N/A</v>
          </cell>
          <cell r="D437" t="str">
            <v>0020</v>
          </cell>
          <cell r="E437" t="str">
            <v>Elementary</v>
          </cell>
          <cell r="F437" t="str">
            <v>Pre-K</v>
          </cell>
          <cell r="G437" t="str">
            <v>5</v>
          </cell>
          <cell r="H437">
            <v>412</v>
          </cell>
          <cell r="I437">
            <v>326</v>
          </cell>
          <cell r="J437">
            <v>0.7913</v>
          </cell>
          <cell r="K437">
            <v>0</v>
          </cell>
          <cell r="L437">
            <v>0</v>
          </cell>
          <cell r="M437">
            <v>326</v>
          </cell>
          <cell r="N437">
            <v>0.7913</v>
          </cell>
        </row>
        <row r="438">
          <cell r="A438" t="str">
            <v>CROSSFIELD ELEM</v>
          </cell>
          <cell r="B438" t="str">
            <v>029</v>
          </cell>
          <cell r="C438" t="e">
            <v>#N/A</v>
          </cell>
          <cell r="D438" t="str">
            <v>2020</v>
          </cell>
          <cell r="E438" t="str">
            <v>Elementary</v>
          </cell>
          <cell r="F438" t="str">
            <v>K</v>
          </cell>
          <cell r="G438" t="str">
            <v>6</v>
          </cell>
          <cell r="H438">
            <v>613</v>
          </cell>
          <cell r="I438">
            <v>21</v>
          </cell>
          <cell r="J438">
            <v>3.4299999999999997E-2</v>
          </cell>
          <cell r="K438">
            <v>8</v>
          </cell>
          <cell r="L438">
            <v>1.3100000000000001E-2</v>
          </cell>
          <cell r="M438">
            <v>29</v>
          </cell>
          <cell r="N438">
            <v>4.7300000000000002E-2</v>
          </cell>
        </row>
        <row r="439">
          <cell r="A439" t="str">
            <v>CROSSROADS COMM YOUTH</v>
          </cell>
          <cell r="B439" t="str">
            <v>917</v>
          </cell>
          <cell r="C439" t="str">
            <v>Department of Juvenile Justice</v>
          </cell>
          <cell r="D439" t="str">
            <v>0111</v>
          </cell>
          <cell r="E439" t="str">
            <v>Combined</v>
          </cell>
          <cell r="F439" t="str">
            <v>6</v>
          </cell>
          <cell r="G439" t="str">
            <v>12</v>
          </cell>
          <cell r="H439">
            <v>5</v>
          </cell>
          <cell r="I439">
            <v>5</v>
          </cell>
          <cell r="J439">
            <v>1</v>
          </cell>
          <cell r="K439">
            <v>0</v>
          </cell>
          <cell r="L439">
            <v>0</v>
          </cell>
          <cell r="M439">
            <v>5</v>
          </cell>
          <cell r="N439">
            <v>1</v>
          </cell>
        </row>
        <row r="440">
          <cell r="A440" t="str">
            <v>CROSSROADS ELEM</v>
          </cell>
          <cell r="B440" t="str">
            <v>118</v>
          </cell>
          <cell r="C440" t="e">
            <v>#N/A</v>
          </cell>
          <cell r="D440" t="str">
            <v>0560</v>
          </cell>
          <cell r="E440" t="str">
            <v>Combined</v>
          </cell>
          <cell r="F440" t="str">
            <v>Pre-K</v>
          </cell>
          <cell r="G440" t="str">
            <v>8</v>
          </cell>
          <cell r="H440">
            <v>859</v>
          </cell>
          <cell r="I440">
            <v>460</v>
          </cell>
          <cell r="J440">
            <v>0.53549999999999998</v>
          </cell>
          <cell r="K440">
            <v>67</v>
          </cell>
          <cell r="L440">
            <v>7.8E-2</v>
          </cell>
          <cell r="M440">
            <v>527</v>
          </cell>
          <cell r="N440">
            <v>0.61350000000000005</v>
          </cell>
        </row>
        <row r="441">
          <cell r="A441" t="str">
            <v>CROSSROADS ELEMENTARY</v>
          </cell>
          <cell r="B441" t="str">
            <v>5788</v>
          </cell>
          <cell r="C441" t="str">
            <v>Virginia Domestic Dependents</v>
          </cell>
          <cell r="D441" t="str">
            <v>0005</v>
          </cell>
          <cell r="E441" t="str">
            <v>Elementary</v>
          </cell>
          <cell r="F441" t="str">
            <v>Pre-K</v>
          </cell>
          <cell r="G441" t="str">
            <v>5</v>
          </cell>
          <cell r="H441">
            <v>863</v>
          </cell>
          <cell r="I441">
            <v>77</v>
          </cell>
          <cell r="J441">
            <v>8.9200000000000002E-2</v>
          </cell>
          <cell r="K441">
            <v>122</v>
          </cell>
          <cell r="L441">
            <v>0.1414</v>
          </cell>
          <cell r="M441">
            <v>199</v>
          </cell>
          <cell r="N441">
            <v>0.2306</v>
          </cell>
        </row>
        <row r="442">
          <cell r="A442" t="str">
            <v>CROZET ELEM</v>
          </cell>
          <cell r="B442" t="str">
            <v>002</v>
          </cell>
          <cell r="C442" t="str">
            <v>Albemarle County Public Schools</v>
          </cell>
          <cell r="D442" t="str">
            <v>0340</v>
          </cell>
          <cell r="E442" t="str">
            <v>Elementary</v>
          </cell>
          <cell r="F442" t="str">
            <v>K</v>
          </cell>
          <cell r="G442" t="str">
            <v>5</v>
          </cell>
          <cell r="H442">
            <v>339</v>
          </cell>
          <cell r="I442">
            <v>72</v>
          </cell>
          <cell r="J442">
            <v>0.21240000000000001</v>
          </cell>
          <cell r="K442">
            <v>16</v>
          </cell>
          <cell r="L442">
            <v>4.7199999999999999E-2</v>
          </cell>
          <cell r="M442">
            <v>88</v>
          </cell>
          <cell r="N442">
            <v>0.2596</v>
          </cell>
        </row>
        <row r="443">
          <cell r="A443" t="str">
            <v>CRYSTAL SPRING ELEM</v>
          </cell>
          <cell r="B443" t="str">
            <v>124</v>
          </cell>
          <cell r="C443" t="e">
            <v>#N/A</v>
          </cell>
          <cell r="D443" t="str">
            <v>0020</v>
          </cell>
          <cell r="E443" t="str">
            <v>Elementary</v>
          </cell>
          <cell r="F443" t="str">
            <v>U</v>
          </cell>
          <cell r="G443" t="str">
            <v>5</v>
          </cell>
          <cell r="H443">
            <v>360</v>
          </cell>
          <cell r="I443">
            <v>75</v>
          </cell>
          <cell r="J443">
            <v>0.20830000000000001</v>
          </cell>
          <cell r="K443">
            <v>13</v>
          </cell>
          <cell r="L443">
            <v>3.61E-2</v>
          </cell>
          <cell r="M443">
            <v>88</v>
          </cell>
          <cell r="N443">
            <v>0.24440000000000001</v>
          </cell>
        </row>
        <row r="444">
          <cell r="A444" t="str">
            <v>CUB RUN ELEM</v>
          </cell>
          <cell r="B444" t="str">
            <v>029</v>
          </cell>
          <cell r="C444" t="e">
            <v>#N/A</v>
          </cell>
          <cell r="D444" t="str">
            <v>1600</v>
          </cell>
          <cell r="E444" t="str">
            <v>Elementary</v>
          </cell>
          <cell r="F444" t="str">
            <v>K</v>
          </cell>
          <cell r="G444" t="str">
            <v>6</v>
          </cell>
          <cell r="H444">
            <v>546</v>
          </cell>
          <cell r="I444">
            <v>66</v>
          </cell>
          <cell r="J444">
            <v>0.12089999999999999</v>
          </cell>
          <cell r="K444">
            <v>17</v>
          </cell>
          <cell r="L444">
            <v>3.1099999999999999E-2</v>
          </cell>
          <cell r="M444">
            <v>83</v>
          </cell>
          <cell r="N444">
            <v>0.152</v>
          </cell>
        </row>
        <row r="445">
          <cell r="A445" t="str">
            <v>CUB RUN ELEM1</v>
          </cell>
          <cell r="B445" t="str">
            <v>082</v>
          </cell>
          <cell r="C445" t="e">
            <v>#N/A</v>
          </cell>
          <cell r="D445" t="str">
            <v>0861</v>
          </cell>
          <cell r="E445" t="str">
            <v>Elementary</v>
          </cell>
          <cell r="F445" t="str">
            <v>Pre-K</v>
          </cell>
          <cell r="G445" t="str">
            <v>5</v>
          </cell>
          <cell r="H445">
            <v>677</v>
          </cell>
          <cell r="I445">
            <v>270</v>
          </cell>
          <cell r="J445">
            <v>0.39879999999999999</v>
          </cell>
          <cell r="K445">
            <v>44</v>
          </cell>
          <cell r="L445">
            <v>6.5000000000000002E-2</v>
          </cell>
          <cell r="M445">
            <v>314</v>
          </cell>
          <cell r="N445">
            <v>0.46379999999999999</v>
          </cell>
        </row>
        <row r="446">
          <cell r="A446" t="str">
            <v>CULPEPER COUNTY HIGH</v>
          </cell>
          <cell r="B446" t="str">
            <v>024</v>
          </cell>
          <cell r="C446" t="e">
            <v>#N/A</v>
          </cell>
          <cell r="D446" t="str">
            <v>0480</v>
          </cell>
          <cell r="E446" t="str">
            <v>High</v>
          </cell>
          <cell r="F446" t="str">
            <v>9</v>
          </cell>
          <cell r="G446" t="str">
            <v>12</v>
          </cell>
          <cell r="H446">
            <v>1159</v>
          </cell>
          <cell r="I446">
            <v>341</v>
          </cell>
          <cell r="J446">
            <v>0.29420000000000002</v>
          </cell>
          <cell r="K446">
            <v>74</v>
          </cell>
          <cell r="L446">
            <v>6.3799999999999996E-2</v>
          </cell>
          <cell r="M446">
            <v>415</v>
          </cell>
          <cell r="N446">
            <v>0.35809999999999997</v>
          </cell>
        </row>
        <row r="447">
          <cell r="A447" t="str">
            <v>CULPEPER MIDDLE</v>
          </cell>
          <cell r="B447" t="str">
            <v>024</v>
          </cell>
          <cell r="C447" t="e">
            <v>#N/A</v>
          </cell>
          <cell r="D447" t="str">
            <v>0020</v>
          </cell>
          <cell r="E447" t="str">
            <v>Middle</v>
          </cell>
          <cell r="F447" t="str">
            <v>6</v>
          </cell>
          <cell r="G447" t="str">
            <v>8</v>
          </cell>
          <cell r="H447">
            <v>1130</v>
          </cell>
          <cell r="I447">
            <v>464</v>
          </cell>
          <cell r="J447">
            <v>0.41060000000000002</v>
          </cell>
          <cell r="K447">
            <v>74</v>
          </cell>
          <cell r="L447">
            <v>6.5500000000000003E-2</v>
          </cell>
          <cell r="M447">
            <v>538</v>
          </cell>
          <cell r="N447">
            <v>0.47610000000000002</v>
          </cell>
        </row>
        <row r="448">
          <cell r="A448" t="str">
            <v>CUMBERLAND ELEM</v>
          </cell>
          <cell r="B448" t="str">
            <v>025</v>
          </cell>
          <cell r="C448" t="e">
            <v>#N/A</v>
          </cell>
          <cell r="D448" t="str">
            <v>0140</v>
          </cell>
          <cell r="E448" t="str">
            <v>Elementary</v>
          </cell>
          <cell r="F448" t="str">
            <v>H</v>
          </cell>
          <cell r="G448" t="str">
            <v>4</v>
          </cell>
          <cell r="H448">
            <v>535</v>
          </cell>
          <cell r="I448">
            <v>459</v>
          </cell>
          <cell r="J448">
            <v>0.8579</v>
          </cell>
          <cell r="K448">
            <v>0</v>
          </cell>
          <cell r="L448"/>
          <cell r="M448">
            <v>459</v>
          </cell>
          <cell r="N448">
            <v>0.8579</v>
          </cell>
        </row>
        <row r="449">
          <cell r="A449" t="str">
            <v>CUMBERLAND HIGH</v>
          </cell>
          <cell r="B449" t="str">
            <v>025</v>
          </cell>
          <cell r="C449" t="e">
            <v>#N/A</v>
          </cell>
          <cell r="D449" t="str">
            <v>0151</v>
          </cell>
          <cell r="E449" t="str">
            <v>High</v>
          </cell>
          <cell r="F449" t="str">
            <v>9</v>
          </cell>
          <cell r="G449" t="str">
            <v>12</v>
          </cell>
          <cell r="H449">
            <v>411</v>
          </cell>
          <cell r="I449">
            <v>247</v>
          </cell>
          <cell r="J449">
            <v>0.60099999999999998</v>
          </cell>
          <cell r="K449">
            <v>45</v>
          </cell>
          <cell r="L449">
            <v>0.1095</v>
          </cell>
          <cell r="M449">
            <v>292</v>
          </cell>
          <cell r="N449">
            <v>0.71050000000000002</v>
          </cell>
        </row>
        <row r="450">
          <cell r="A450" t="str">
            <v>CUMBERLAND MIDDLE</v>
          </cell>
          <cell r="B450" t="str">
            <v>025</v>
          </cell>
          <cell r="C450" t="e">
            <v>#N/A</v>
          </cell>
          <cell r="D450" t="str">
            <v>0152</v>
          </cell>
          <cell r="E450" t="str">
            <v>Combined</v>
          </cell>
          <cell r="F450" t="str">
            <v>5</v>
          </cell>
          <cell r="G450" t="str">
            <v>8</v>
          </cell>
          <cell r="H450">
            <v>377</v>
          </cell>
          <cell r="I450">
            <v>312</v>
          </cell>
          <cell r="J450">
            <v>0.8276</v>
          </cell>
          <cell r="K450">
            <v>0</v>
          </cell>
          <cell r="L450"/>
          <cell r="M450">
            <v>312</v>
          </cell>
          <cell r="N450">
            <v>0.8276</v>
          </cell>
        </row>
        <row r="451">
          <cell r="A451" t="str">
            <v>CUNNINGHAM PARK ELEM</v>
          </cell>
          <cell r="B451" t="str">
            <v>029</v>
          </cell>
          <cell r="C451" t="e">
            <v>#N/A</v>
          </cell>
          <cell r="D451" t="str">
            <v>1700</v>
          </cell>
          <cell r="E451" t="str">
            <v>Elementary</v>
          </cell>
          <cell r="F451" t="str">
            <v>K</v>
          </cell>
          <cell r="G451" t="str">
            <v>6</v>
          </cell>
          <cell r="H451">
            <v>468</v>
          </cell>
          <cell r="I451">
            <v>138</v>
          </cell>
          <cell r="J451">
            <v>0.2949</v>
          </cell>
          <cell r="K451">
            <v>11</v>
          </cell>
          <cell r="L451">
            <v>2.35E-2</v>
          </cell>
          <cell r="M451">
            <v>149</v>
          </cell>
          <cell r="N451">
            <v>0.31840000000000002</v>
          </cell>
        </row>
        <row r="452">
          <cell r="A452" t="str">
            <v>D G COOLEY ELEM</v>
          </cell>
          <cell r="B452" t="str">
            <v>022</v>
          </cell>
          <cell r="C452" t="e">
            <v>#N/A</v>
          </cell>
          <cell r="D452" t="str">
            <v>0290</v>
          </cell>
          <cell r="E452" t="str">
            <v>Elementary</v>
          </cell>
          <cell r="F452" t="str">
            <v>K</v>
          </cell>
          <cell r="G452" t="str">
            <v>5</v>
          </cell>
          <cell r="H452">
            <v>466</v>
          </cell>
          <cell r="I452">
            <v>102</v>
          </cell>
          <cell r="J452">
            <v>0.21890000000000001</v>
          </cell>
          <cell r="K452">
            <v>15</v>
          </cell>
          <cell r="L452">
            <v>3.2199999999999999E-2</v>
          </cell>
          <cell r="M452">
            <v>117</v>
          </cell>
          <cell r="N452">
            <v>0.25109999999999999</v>
          </cell>
        </row>
        <row r="453">
          <cell r="A453" t="str">
            <v>D. B. DIXON-L. R. SMITH MIDDLE</v>
          </cell>
          <cell r="B453" t="str">
            <v>089</v>
          </cell>
          <cell r="C453" t="e">
            <v>#N/A</v>
          </cell>
          <cell r="D453" t="str">
            <v>0432</v>
          </cell>
          <cell r="E453" t="str">
            <v>Middle</v>
          </cell>
          <cell r="F453" t="str">
            <v>6</v>
          </cell>
          <cell r="G453" t="str">
            <v>8</v>
          </cell>
          <cell r="H453">
            <v>802</v>
          </cell>
          <cell r="I453">
            <v>212</v>
          </cell>
          <cell r="J453">
            <v>0.26429999999999998</v>
          </cell>
          <cell r="K453">
            <v>39</v>
          </cell>
          <cell r="L453">
            <v>4.8599999999999997E-2</v>
          </cell>
          <cell r="M453">
            <v>251</v>
          </cell>
          <cell r="N453">
            <v>0.313</v>
          </cell>
        </row>
        <row r="454">
          <cell r="A454" t="str">
            <v>D.J. MONTAGUE ELEM</v>
          </cell>
          <cell r="B454" t="str">
            <v>131</v>
          </cell>
          <cell r="C454" t="e">
            <v>#N/A</v>
          </cell>
          <cell r="D454" t="str">
            <v>0080</v>
          </cell>
          <cell r="E454" t="str">
            <v>Elementary</v>
          </cell>
          <cell r="F454" t="str">
            <v>K</v>
          </cell>
          <cell r="G454" t="str">
            <v>5</v>
          </cell>
          <cell r="H454">
            <v>533</v>
          </cell>
          <cell r="I454">
            <v>136</v>
          </cell>
          <cell r="J454">
            <v>0.25519999999999998</v>
          </cell>
          <cell r="K454">
            <v>37</v>
          </cell>
          <cell r="L454">
            <v>6.9400000000000003E-2</v>
          </cell>
          <cell r="M454">
            <v>173</v>
          </cell>
          <cell r="N454">
            <v>0.3246</v>
          </cell>
        </row>
        <row r="455">
          <cell r="A455" t="str">
            <v>DALE CITY ELEM</v>
          </cell>
          <cell r="B455" t="str">
            <v>075</v>
          </cell>
          <cell r="C455" t="e">
            <v>#N/A</v>
          </cell>
          <cell r="D455" t="str">
            <v>0610</v>
          </cell>
          <cell r="E455" t="str">
            <v>Elementary</v>
          </cell>
          <cell r="F455" t="str">
            <v>Pre-K</v>
          </cell>
          <cell r="G455" t="str">
            <v>5</v>
          </cell>
          <cell r="H455">
            <v>433</v>
          </cell>
          <cell r="I455">
            <v>274</v>
          </cell>
          <cell r="J455">
            <v>0.63280000000000003</v>
          </cell>
          <cell r="K455">
            <v>48</v>
          </cell>
          <cell r="L455">
            <v>0.1109</v>
          </cell>
          <cell r="M455">
            <v>322</v>
          </cell>
          <cell r="N455">
            <v>0.74360000000000004</v>
          </cell>
        </row>
        <row r="456">
          <cell r="A456" t="str">
            <v>DAMASCUS MIDDLE</v>
          </cell>
          <cell r="B456" t="str">
            <v>094</v>
          </cell>
          <cell r="C456" t="e">
            <v>#N/A</v>
          </cell>
          <cell r="D456" t="str">
            <v>0040</v>
          </cell>
          <cell r="E456" t="str">
            <v>Middle</v>
          </cell>
          <cell r="F456" t="str">
            <v>6</v>
          </cell>
          <cell r="G456" t="str">
            <v>8</v>
          </cell>
          <cell r="H456">
            <v>195</v>
          </cell>
          <cell r="I456">
            <v>100</v>
          </cell>
          <cell r="J456">
            <v>0.51280000000000003</v>
          </cell>
          <cell r="K456">
            <v>24</v>
          </cell>
          <cell r="L456">
            <v>0.1231</v>
          </cell>
          <cell r="M456">
            <v>124</v>
          </cell>
          <cell r="N456">
            <v>0.63590000000000002</v>
          </cell>
        </row>
        <row r="457">
          <cell r="A457" t="str">
            <v>DAN RIVER HIGH</v>
          </cell>
          <cell r="B457" t="str">
            <v>071</v>
          </cell>
          <cell r="C457" t="e">
            <v>#N/A</v>
          </cell>
          <cell r="D457" t="str">
            <v>1680</v>
          </cell>
          <cell r="E457" t="str">
            <v>High</v>
          </cell>
          <cell r="F457" t="str">
            <v>9</v>
          </cell>
          <cell r="G457" t="str">
            <v>12</v>
          </cell>
          <cell r="H457">
            <v>673</v>
          </cell>
          <cell r="I457">
            <v>317</v>
          </cell>
          <cell r="J457">
            <v>0.47099999999999997</v>
          </cell>
          <cell r="K457">
            <v>63</v>
          </cell>
          <cell r="L457">
            <v>9.3600000000000003E-2</v>
          </cell>
          <cell r="M457">
            <v>380</v>
          </cell>
          <cell r="N457">
            <v>0.56459999999999999</v>
          </cell>
        </row>
        <row r="458">
          <cell r="A458" t="str">
            <v>DAN RIVER MIDDLE</v>
          </cell>
          <cell r="B458" t="str">
            <v>071</v>
          </cell>
          <cell r="C458" t="e">
            <v>#N/A</v>
          </cell>
          <cell r="D458" t="str">
            <v>1090</v>
          </cell>
          <cell r="E458" t="str">
            <v>Middle</v>
          </cell>
          <cell r="F458" t="str">
            <v>6</v>
          </cell>
          <cell r="G458" t="str">
            <v>8</v>
          </cell>
          <cell r="H458">
            <v>498</v>
          </cell>
          <cell r="I458">
            <v>264</v>
          </cell>
          <cell r="J458">
            <v>0.53010000000000002</v>
          </cell>
          <cell r="K458">
            <v>38</v>
          </cell>
          <cell r="L458">
            <v>7.6300000000000007E-2</v>
          </cell>
          <cell r="M458">
            <v>302</v>
          </cell>
          <cell r="N458">
            <v>0.60640000000000005</v>
          </cell>
        </row>
        <row r="459">
          <cell r="A459" t="str">
            <v>DANIEL MORGAN INTERMEDIATE SCHOOL</v>
          </cell>
          <cell r="B459" t="str">
            <v>132</v>
          </cell>
          <cell r="C459" t="e">
            <v>#N/A</v>
          </cell>
          <cell r="D459" t="str">
            <v>0075</v>
          </cell>
          <cell r="E459" t="str">
            <v>Elementary</v>
          </cell>
          <cell r="F459" t="str">
            <v>5</v>
          </cell>
          <cell r="G459" t="str">
            <v>6</v>
          </cell>
          <cell r="H459">
            <v>637</v>
          </cell>
          <cell r="I459">
            <v>358</v>
          </cell>
          <cell r="J459">
            <v>0.56200000000000006</v>
          </cell>
          <cell r="K459">
            <v>58</v>
          </cell>
          <cell r="L459">
            <v>9.11E-2</v>
          </cell>
          <cell r="M459">
            <v>416</v>
          </cell>
          <cell r="N459">
            <v>0.65310000000000001</v>
          </cell>
        </row>
        <row r="460">
          <cell r="A460" t="str">
            <v>DANIEL MORGAN MIDDLE</v>
          </cell>
          <cell r="B460" t="str">
            <v>132</v>
          </cell>
          <cell r="C460" t="e">
            <v>#N/A</v>
          </cell>
          <cell r="D460" t="str">
            <v>0070</v>
          </cell>
          <cell r="E460" t="str">
            <v>Middle</v>
          </cell>
          <cell r="F460" t="str">
            <v>7</v>
          </cell>
          <cell r="G460" t="str">
            <v>8</v>
          </cell>
          <cell r="H460">
            <v>678</v>
          </cell>
          <cell r="I460">
            <v>379</v>
          </cell>
          <cell r="J460">
            <v>0.55900000000000005</v>
          </cell>
          <cell r="K460">
            <v>49</v>
          </cell>
          <cell r="L460">
            <v>7.2300000000000003E-2</v>
          </cell>
          <cell r="M460">
            <v>428</v>
          </cell>
          <cell r="N460">
            <v>0.63129999999999997</v>
          </cell>
        </row>
        <row r="461">
          <cell r="A461" t="str">
            <v>DANIELS RUN ELEM</v>
          </cell>
          <cell r="B461" t="str">
            <v>029</v>
          </cell>
          <cell r="C461" t="e">
            <v>#N/A</v>
          </cell>
          <cell r="D461" t="str">
            <v>2229</v>
          </cell>
          <cell r="E461" t="str">
            <v>Elementary</v>
          </cell>
          <cell r="F461" t="str">
            <v>K</v>
          </cell>
          <cell r="G461" t="str">
            <v>6</v>
          </cell>
          <cell r="H461">
            <v>762</v>
          </cell>
          <cell r="I461">
            <v>200</v>
          </cell>
          <cell r="J461">
            <v>0.26250000000000001</v>
          </cell>
          <cell r="K461">
            <v>44</v>
          </cell>
          <cell r="L461">
            <v>5.7700000000000001E-2</v>
          </cell>
          <cell r="M461">
            <v>244</v>
          </cell>
          <cell r="N461">
            <v>0.32019999999999998</v>
          </cell>
        </row>
        <row r="462">
          <cell r="A462" t="str">
            <v>DARE ELEM</v>
          </cell>
          <cell r="B462" t="str">
            <v>098</v>
          </cell>
          <cell r="C462" t="e">
            <v>#N/A</v>
          </cell>
          <cell r="D462" t="str">
            <v>0160</v>
          </cell>
          <cell r="E462" t="str">
            <v>Elementary</v>
          </cell>
          <cell r="F462" t="str">
            <v>K</v>
          </cell>
          <cell r="G462" t="str">
            <v>5</v>
          </cell>
          <cell r="H462">
            <v>421</v>
          </cell>
          <cell r="I462">
            <v>102</v>
          </cell>
          <cell r="J462">
            <v>0.24229999999999999</v>
          </cell>
          <cell r="K462">
            <v>16</v>
          </cell>
          <cell r="L462">
            <v>3.7999999999999999E-2</v>
          </cell>
          <cell r="M462">
            <v>118</v>
          </cell>
          <cell r="N462">
            <v>0.28029999999999999</v>
          </cell>
        </row>
        <row r="463">
          <cell r="A463" t="str">
            <v>DAVID A. DUTROW EL (CEP NOTE 2)</v>
          </cell>
          <cell r="B463" t="str">
            <v>117</v>
          </cell>
          <cell r="C463" t="e">
            <v>#N/A</v>
          </cell>
          <cell r="D463" t="str">
            <v>0050</v>
          </cell>
          <cell r="E463" t="str">
            <v>Elementary</v>
          </cell>
          <cell r="F463" t="str">
            <v>K</v>
          </cell>
          <cell r="G463" t="str">
            <v>5</v>
          </cell>
          <cell r="H463">
            <v>506</v>
          </cell>
          <cell r="I463">
            <v>387</v>
          </cell>
          <cell r="J463">
            <v>0.76480000000000004</v>
          </cell>
          <cell r="K463">
            <v>0</v>
          </cell>
          <cell r="L463">
            <v>0</v>
          </cell>
          <cell r="M463">
            <v>387</v>
          </cell>
          <cell r="N463">
            <v>0.76480000000000004</v>
          </cell>
        </row>
        <row r="464">
          <cell r="A464" t="str">
            <v>DAVID A. HARRISON ELEM</v>
          </cell>
          <cell r="B464" t="str">
            <v>074</v>
          </cell>
          <cell r="C464" t="e">
            <v>#N/A</v>
          </cell>
          <cell r="D464" t="str">
            <v>0340</v>
          </cell>
          <cell r="E464" t="str">
            <v>Elementary</v>
          </cell>
          <cell r="F464" t="str">
            <v>Pre-K</v>
          </cell>
          <cell r="G464" t="str">
            <v>5</v>
          </cell>
          <cell r="H464">
            <v>581</v>
          </cell>
          <cell r="I464">
            <v>176</v>
          </cell>
          <cell r="J464">
            <v>0.3029</v>
          </cell>
          <cell r="K464">
            <v>135</v>
          </cell>
          <cell r="L464">
            <v>0.2324</v>
          </cell>
          <cell r="M464">
            <v>311</v>
          </cell>
          <cell r="N464">
            <v>0.5353</v>
          </cell>
        </row>
        <row r="465">
          <cell r="A465" t="str">
            <v>DAVIS ELEM</v>
          </cell>
          <cell r="B465" t="str">
            <v>043</v>
          </cell>
          <cell r="C465" t="e">
            <v>#N/A</v>
          </cell>
          <cell r="D465" t="str">
            <v>0620</v>
          </cell>
          <cell r="E465" t="str">
            <v>Elementary</v>
          </cell>
          <cell r="F465" t="str">
            <v>K</v>
          </cell>
          <cell r="G465" t="str">
            <v>5</v>
          </cell>
          <cell r="H465">
            <v>542</v>
          </cell>
          <cell r="I465">
            <v>156</v>
          </cell>
          <cell r="J465">
            <v>0.2878</v>
          </cell>
          <cell r="K465">
            <v>33</v>
          </cell>
          <cell r="L465">
            <v>6.0900000000000003E-2</v>
          </cell>
          <cell r="M465">
            <v>189</v>
          </cell>
          <cell r="N465">
            <v>0.34870000000000001</v>
          </cell>
        </row>
        <row r="466">
          <cell r="A466" t="str">
            <v>DAVIS VOCATIONAL CENTER</v>
          </cell>
          <cell r="B466" t="str">
            <v>029</v>
          </cell>
          <cell r="C466" t="e">
            <v>#N/A</v>
          </cell>
          <cell r="D466" t="str">
            <v>0450</v>
          </cell>
          <cell r="E466" t="str">
            <v>cell left blank</v>
          </cell>
          <cell r="F466" t="str">
            <v>cell left blank</v>
          </cell>
          <cell r="G466" t="str">
            <v>cell left blank</v>
          </cell>
          <cell r="H466">
            <v>161</v>
          </cell>
          <cell r="I466">
            <v>29</v>
          </cell>
          <cell r="J466">
            <v>0.18010000000000001</v>
          </cell>
          <cell r="K466">
            <v>11</v>
          </cell>
          <cell r="L466">
            <v>6.83E-2</v>
          </cell>
          <cell r="M466">
            <v>40</v>
          </cell>
          <cell r="N466">
            <v>0.24840000000000001</v>
          </cell>
        </row>
        <row r="467">
          <cell r="A467" t="str">
            <v>DEARINGTON EL (CEP NOTE 2)</v>
          </cell>
          <cell r="B467" t="str">
            <v>115</v>
          </cell>
          <cell r="C467" t="e">
            <v>#N/A</v>
          </cell>
          <cell r="D467" t="str">
            <v>0070</v>
          </cell>
          <cell r="E467" t="str">
            <v>Elementary</v>
          </cell>
          <cell r="F467" t="str">
            <v>K</v>
          </cell>
          <cell r="G467" t="str">
            <v>5</v>
          </cell>
          <cell r="H467">
            <v>158</v>
          </cell>
          <cell r="I467">
            <v>147</v>
          </cell>
          <cell r="J467">
            <v>0.9304</v>
          </cell>
          <cell r="K467">
            <v>0</v>
          </cell>
          <cell r="L467">
            <v>0</v>
          </cell>
          <cell r="M467">
            <v>147</v>
          </cell>
          <cell r="N467">
            <v>0.9304</v>
          </cell>
        </row>
        <row r="468">
          <cell r="A468" t="str">
            <v>DEEP CREEK CENTRAL ELEM</v>
          </cell>
          <cell r="B468" t="str">
            <v>136</v>
          </cell>
          <cell r="C468" t="e">
            <v>#N/A</v>
          </cell>
          <cell r="D468" t="str">
            <v>0660</v>
          </cell>
          <cell r="E468" t="str">
            <v>Elementary</v>
          </cell>
          <cell r="F468" t="str">
            <v>Pre-K</v>
          </cell>
          <cell r="G468" t="str">
            <v>5</v>
          </cell>
          <cell r="H468">
            <v>669</v>
          </cell>
          <cell r="I468">
            <v>155</v>
          </cell>
          <cell r="J468">
            <v>0.23169999999999999</v>
          </cell>
          <cell r="K468">
            <v>42</v>
          </cell>
          <cell r="L468">
            <v>6.2799999999999995E-2</v>
          </cell>
          <cell r="M468">
            <v>197</v>
          </cell>
          <cell r="N468">
            <v>0.29449999999999998</v>
          </cell>
        </row>
        <row r="469">
          <cell r="A469" t="str">
            <v>DEEP CREEK ELEM</v>
          </cell>
          <cell r="B469" t="str">
            <v>136</v>
          </cell>
          <cell r="C469" t="e">
            <v>#N/A</v>
          </cell>
          <cell r="D469" t="str">
            <v>0210</v>
          </cell>
          <cell r="E469" t="str">
            <v>Elementary</v>
          </cell>
          <cell r="F469" t="str">
            <v>Pre-K</v>
          </cell>
          <cell r="G469" t="str">
            <v>5</v>
          </cell>
          <cell r="H469">
            <v>752</v>
          </cell>
          <cell r="I469">
            <v>318</v>
          </cell>
          <cell r="J469">
            <v>0.4229</v>
          </cell>
          <cell r="K469">
            <v>42</v>
          </cell>
          <cell r="L469">
            <v>5.5899999999999998E-2</v>
          </cell>
          <cell r="M469">
            <v>360</v>
          </cell>
          <cell r="N469">
            <v>0.47870000000000001</v>
          </cell>
        </row>
        <row r="470">
          <cell r="A470" t="str">
            <v>DEEP CREEK HIGH</v>
          </cell>
          <cell r="B470" t="str">
            <v>136</v>
          </cell>
          <cell r="C470" t="e">
            <v>#N/A</v>
          </cell>
          <cell r="D470" t="str">
            <v>0100</v>
          </cell>
          <cell r="E470" t="str">
            <v>High</v>
          </cell>
          <cell r="F470" t="str">
            <v>9</v>
          </cell>
          <cell r="G470" t="str">
            <v>12</v>
          </cell>
          <cell r="H470">
            <v>1538</v>
          </cell>
          <cell r="I470">
            <v>553</v>
          </cell>
          <cell r="J470">
            <v>0.35959999999999998</v>
          </cell>
          <cell r="K470">
            <v>154</v>
          </cell>
          <cell r="L470">
            <v>0.10009999999999999</v>
          </cell>
          <cell r="M470">
            <v>707</v>
          </cell>
          <cell r="N470">
            <v>0.4597</v>
          </cell>
        </row>
        <row r="471">
          <cell r="A471" t="str">
            <v>DEEP CREEK MIDDLE</v>
          </cell>
          <cell r="B471" t="str">
            <v>136</v>
          </cell>
          <cell r="C471" t="e">
            <v>#N/A</v>
          </cell>
          <cell r="D471" t="str">
            <v>0610</v>
          </cell>
          <cell r="E471" t="str">
            <v>Middle</v>
          </cell>
          <cell r="F471" t="str">
            <v>6</v>
          </cell>
          <cell r="G471" t="str">
            <v>8</v>
          </cell>
          <cell r="H471">
            <v>862</v>
          </cell>
          <cell r="I471">
            <v>350</v>
          </cell>
          <cell r="J471">
            <v>0.40600000000000003</v>
          </cell>
          <cell r="K471">
            <v>65</v>
          </cell>
          <cell r="L471">
            <v>7.5399999999999995E-2</v>
          </cell>
          <cell r="M471">
            <v>415</v>
          </cell>
          <cell r="N471">
            <v>0.48139999999999999</v>
          </cell>
        </row>
        <row r="472">
          <cell r="A472" t="str">
            <v>DEEP RUN HIGH</v>
          </cell>
          <cell r="B472" t="str">
            <v>043</v>
          </cell>
          <cell r="C472" t="e">
            <v>#N/A</v>
          </cell>
          <cell r="D472" t="str">
            <v>0160</v>
          </cell>
          <cell r="E472" t="str">
            <v>High</v>
          </cell>
          <cell r="F472" t="str">
            <v>9</v>
          </cell>
          <cell r="G472" t="str">
            <v>12</v>
          </cell>
          <cell r="H472">
            <v>1767</v>
          </cell>
          <cell r="I472">
            <v>121</v>
          </cell>
          <cell r="J472">
            <v>6.8500000000000005E-2</v>
          </cell>
          <cell r="K472">
            <v>12</v>
          </cell>
          <cell r="L472">
            <v>6.7999999999999996E-3</v>
          </cell>
          <cell r="M472">
            <v>133</v>
          </cell>
          <cell r="N472">
            <v>7.5300000000000006E-2</v>
          </cell>
        </row>
        <row r="473">
          <cell r="A473" t="str">
            <v>DEER PARK ELEM</v>
          </cell>
          <cell r="B473" t="str">
            <v>029</v>
          </cell>
          <cell r="C473" t="e">
            <v>#N/A</v>
          </cell>
          <cell r="D473" t="str">
            <v>2204</v>
          </cell>
          <cell r="E473" t="str">
            <v>Elementary</v>
          </cell>
          <cell r="F473" t="str">
            <v>K</v>
          </cell>
          <cell r="G473" t="str">
            <v>6</v>
          </cell>
          <cell r="H473">
            <v>606</v>
          </cell>
          <cell r="I473">
            <v>141</v>
          </cell>
          <cell r="J473">
            <v>0.23269999999999999</v>
          </cell>
          <cell r="K473">
            <v>39</v>
          </cell>
          <cell r="L473">
            <v>6.4399999999999999E-2</v>
          </cell>
          <cell r="M473">
            <v>180</v>
          </cell>
          <cell r="N473">
            <v>0.29699999999999999</v>
          </cell>
        </row>
        <row r="474">
          <cell r="A474" t="str">
            <v>DEER PARK ELEM (CEP NOTE 2)</v>
          </cell>
          <cell r="B474" t="str">
            <v>117</v>
          </cell>
          <cell r="C474" t="e">
            <v>#N/A</v>
          </cell>
          <cell r="D474" t="str">
            <v>1398</v>
          </cell>
          <cell r="E474" t="str">
            <v>Elementary</v>
          </cell>
          <cell r="F474" t="str">
            <v>K</v>
          </cell>
          <cell r="G474" t="str">
            <v>5</v>
          </cell>
          <cell r="H474">
            <v>574</v>
          </cell>
          <cell r="I474">
            <v>439</v>
          </cell>
          <cell r="J474">
            <v>0.76480000000000004</v>
          </cell>
          <cell r="K474">
            <v>0</v>
          </cell>
          <cell r="L474">
            <v>0</v>
          </cell>
          <cell r="M474">
            <v>439</v>
          </cell>
          <cell r="N474">
            <v>0.76480000000000004</v>
          </cell>
        </row>
        <row r="475">
          <cell r="A475" t="str">
            <v>DEER THICKET GROUP HOME</v>
          </cell>
          <cell r="B475" t="str">
            <v>5789</v>
          </cell>
          <cell r="C475" t="str">
            <v>Grafton/GIHN SNP</v>
          </cell>
          <cell r="D475" t="str">
            <v>0023</v>
          </cell>
          <cell r="E475" t="str">
            <v>Combined</v>
          </cell>
          <cell r="F475" t="str">
            <v>K</v>
          </cell>
          <cell r="G475" t="str">
            <v>12</v>
          </cell>
          <cell r="H475">
            <v>5</v>
          </cell>
          <cell r="I475">
            <v>5</v>
          </cell>
          <cell r="J475">
            <v>1</v>
          </cell>
          <cell r="K475">
            <v>0</v>
          </cell>
          <cell r="L475">
            <v>0</v>
          </cell>
          <cell r="M475">
            <v>5</v>
          </cell>
          <cell r="N475">
            <v>1</v>
          </cell>
        </row>
        <row r="476">
          <cell r="A476" t="str">
            <v>DENBIGH EC CTR (CEP NOTE 2)</v>
          </cell>
          <cell r="B476" t="str">
            <v>117</v>
          </cell>
          <cell r="C476" t="e">
            <v>#N/A</v>
          </cell>
          <cell r="D476" t="str">
            <v>1402</v>
          </cell>
          <cell r="E476" t="str">
            <v>Elementary</v>
          </cell>
          <cell r="F476" t="str">
            <v>Pre-K</v>
          </cell>
          <cell r="G476" t="str">
            <v>Pre-K</v>
          </cell>
          <cell r="H476">
            <v>446</v>
          </cell>
          <cell r="I476">
            <v>341</v>
          </cell>
          <cell r="J476">
            <v>0.76459999999999995</v>
          </cell>
          <cell r="K476">
            <v>0</v>
          </cell>
          <cell r="L476">
            <v>0</v>
          </cell>
          <cell r="M476">
            <v>341</v>
          </cell>
          <cell r="N476">
            <v>0.76459999999999995</v>
          </cell>
        </row>
        <row r="477">
          <cell r="A477" t="str">
            <v>DENBIGH HIGH (CEP NOTE 2)</v>
          </cell>
          <cell r="B477" t="str">
            <v>117</v>
          </cell>
          <cell r="C477" t="e">
            <v>#N/A</v>
          </cell>
          <cell r="D477" t="str">
            <v>0280</v>
          </cell>
          <cell r="E477" t="str">
            <v>High</v>
          </cell>
          <cell r="F477" t="str">
            <v>9</v>
          </cell>
          <cell r="G477" t="str">
            <v>12</v>
          </cell>
          <cell r="H477">
            <v>933</v>
          </cell>
          <cell r="I477">
            <v>713</v>
          </cell>
          <cell r="J477">
            <v>0.76419999999999999</v>
          </cell>
          <cell r="K477">
            <v>0</v>
          </cell>
          <cell r="L477">
            <v>0</v>
          </cell>
          <cell r="M477">
            <v>713</v>
          </cell>
          <cell r="N477">
            <v>0.76419999999999999</v>
          </cell>
        </row>
        <row r="478">
          <cell r="A478" t="str">
            <v>DIAMOND SPRINGS (CEP NOTE 2)</v>
          </cell>
          <cell r="B478" t="str">
            <v>128</v>
          </cell>
          <cell r="C478" t="e">
            <v>#N/A</v>
          </cell>
          <cell r="D478" t="str">
            <v>0106</v>
          </cell>
          <cell r="E478" t="str">
            <v>Elementary</v>
          </cell>
          <cell r="F478" t="str">
            <v>Pre-K</v>
          </cell>
          <cell r="G478" t="str">
            <v>1</v>
          </cell>
          <cell r="H478">
            <v>580</v>
          </cell>
          <cell r="I478">
            <v>490</v>
          </cell>
          <cell r="J478">
            <v>0.8448</v>
          </cell>
          <cell r="K478">
            <v>0</v>
          </cell>
          <cell r="L478">
            <v>0</v>
          </cell>
          <cell r="M478">
            <v>490</v>
          </cell>
          <cell r="N478">
            <v>0.8448</v>
          </cell>
        </row>
        <row r="479">
          <cell r="A479" t="str">
            <v>DINWIDDIE ELEM</v>
          </cell>
          <cell r="B479" t="str">
            <v>027</v>
          </cell>
          <cell r="C479" t="e">
            <v>#N/A</v>
          </cell>
          <cell r="D479" t="str">
            <v>0310</v>
          </cell>
          <cell r="E479" t="str">
            <v>Elementary</v>
          </cell>
          <cell r="F479" t="str">
            <v>K</v>
          </cell>
          <cell r="G479" t="str">
            <v>5</v>
          </cell>
          <cell r="H479">
            <v>337</v>
          </cell>
          <cell r="I479">
            <v>148</v>
          </cell>
          <cell r="J479">
            <v>0.43919999999999998</v>
          </cell>
          <cell r="K479">
            <v>21</v>
          </cell>
          <cell r="L479">
            <v>6.2300000000000001E-2</v>
          </cell>
          <cell r="M479">
            <v>169</v>
          </cell>
          <cell r="N479">
            <v>0.50149999999999995</v>
          </cell>
        </row>
        <row r="480">
          <cell r="A480" t="str">
            <v>DINWIDDIE HIGH</v>
          </cell>
          <cell r="B480" t="str">
            <v>027</v>
          </cell>
          <cell r="C480" t="e">
            <v>#N/A</v>
          </cell>
          <cell r="D480" t="str">
            <v>0500</v>
          </cell>
          <cell r="E480" t="str">
            <v>High</v>
          </cell>
          <cell r="F480" t="str">
            <v>9</v>
          </cell>
          <cell r="G480" t="str">
            <v>12</v>
          </cell>
          <cell r="H480">
            <v>1309</v>
          </cell>
          <cell r="I480">
            <v>495</v>
          </cell>
          <cell r="J480">
            <v>0.37819999999999998</v>
          </cell>
          <cell r="K480">
            <v>64</v>
          </cell>
          <cell r="L480">
            <v>4.8899999999999999E-2</v>
          </cell>
          <cell r="M480">
            <v>559</v>
          </cell>
          <cell r="N480">
            <v>0.42699999999999999</v>
          </cell>
        </row>
        <row r="481">
          <cell r="A481" t="str">
            <v>DINWIDDIE MIDDLE</v>
          </cell>
          <cell r="B481" t="str">
            <v>027</v>
          </cell>
          <cell r="C481" t="e">
            <v>#N/A</v>
          </cell>
          <cell r="D481" t="str">
            <v>0471</v>
          </cell>
          <cell r="E481" t="str">
            <v>Middle</v>
          </cell>
          <cell r="F481" t="str">
            <v>6</v>
          </cell>
          <cell r="G481" t="str">
            <v>8</v>
          </cell>
          <cell r="H481">
            <v>1005</v>
          </cell>
          <cell r="I481">
            <v>474</v>
          </cell>
          <cell r="J481">
            <v>0.47160000000000002</v>
          </cell>
          <cell r="K481">
            <v>69</v>
          </cell>
          <cell r="L481">
            <v>6.8699999999999997E-2</v>
          </cell>
          <cell r="M481">
            <v>543</v>
          </cell>
          <cell r="N481">
            <v>0.5403</v>
          </cell>
        </row>
        <row r="482">
          <cell r="A482" t="str">
            <v>DISCOVERY ELEM</v>
          </cell>
          <cell r="B482" t="str">
            <v>007</v>
          </cell>
          <cell r="C482" t="str">
            <v>Arlington County Public Schools</v>
          </cell>
          <cell r="D482" t="str">
            <v>0626</v>
          </cell>
          <cell r="E482" t="str">
            <v>Elementary</v>
          </cell>
          <cell r="F482" t="str">
            <v>K</v>
          </cell>
          <cell r="G482" t="str">
            <v>5</v>
          </cell>
          <cell r="H482">
            <v>584</v>
          </cell>
          <cell r="I482">
            <v>9</v>
          </cell>
          <cell r="J482">
            <v>1.54E-2</v>
          </cell>
          <cell r="K482">
            <v>11</v>
          </cell>
          <cell r="L482">
            <v>1.8800000000000001E-2</v>
          </cell>
          <cell r="M482">
            <v>20</v>
          </cell>
          <cell r="N482">
            <v>3.4200000000000001E-2</v>
          </cell>
        </row>
        <row r="483">
          <cell r="A483" t="str">
            <v>DISCOVERY ELEM</v>
          </cell>
          <cell r="B483" t="str">
            <v>053</v>
          </cell>
          <cell r="C483" t="e">
            <v>#N/A</v>
          </cell>
          <cell r="D483" t="str">
            <v>1000</v>
          </cell>
          <cell r="E483" t="str">
            <v>Elementary</v>
          </cell>
          <cell r="F483" t="str">
            <v>K</v>
          </cell>
          <cell r="G483" t="str">
            <v>5</v>
          </cell>
          <cell r="H483">
            <v>793</v>
          </cell>
          <cell r="I483">
            <v>125</v>
          </cell>
          <cell r="J483">
            <v>0.15759999999999999</v>
          </cell>
          <cell r="K483">
            <v>36</v>
          </cell>
          <cell r="L483">
            <v>4.5400000000000003E-2</v>
          </cell>
          <cell r="M483">
            <v>161</v>
          </cell>
          <cell r="N483">
            <v>0.20300000000000001</v>
          </cell>
        </row>
        <row r="484">
          <cell r="A484" t="str">
            <v>DISCOVERY STEM ACAD (CEP NOTE 2)</v>
          </cell>
          <cell r="B484" t="str">
            <v>117</v>
          </cell>
          <cell r="C484" t="e">
            <v>#N/A</v>
          </cell>
          <cell r="D484" t="str">
            <v>0130</v>
          </cell>
          <cell r="E484" t="str">
            <v>Elementary</v>
          </cell>
          <cell r="F484" t="str">
            <v>K</v>
          </cell>
          <cell r="G484" t="str">
            <v>4</v>
          </cell>
          <cell r="H484">
            <v>614</v>
          </cell>
          <cell r="I484">
            <v>469</v>
          </cell>
          <cell r="J484">
            <v>0.76380000000000003</v>
          </cell>
          <cell r="K484">
            <v>0</v>
          </cell>
          <cell r="L484">
            <v>0</v>
          </cell>
          <cell r="M484">
            <v>469</v>
          </cell>
          <cell r="N484">
            <v>0.76380000000000003</v>
          </cell>
        </row>
        <row r="485">
          <cell r="A485" t="str">
            <v>DOGWOOD ELEM (CEP NOTE 2)</v>
          </cell>
          <cell r="B485" t="str">
            <v>029</v>
          </cell>
          <cell r="C485" t="e">
            <v>#N/A</v>
          </cell>
          <cell r="D485" t="str">
            <v>0220</v>
          </cell>
          <cell r="E485" t="str">
            <v>Elementary</v>
          </cell>
          <cell r="F485" t="str">
            <v>K</v>
          </cell>
          <cell r="G485" t="str">
            <v>6</v>
          </cell>
          <cell r="H485">
            <v>720</v>
          </cell>
          <cell r="I485">
            <v>595</v>
          </cell>
          <cell r="J485">
            <v>0.82640000000000002</v>
          </cell>
          <cell r="K485">
            <v>0</v>
          </cell>
          <cell r="L485">
            <v>0</v>
          </cell>
          <cell r="M485">
            <v>595</v>
          </cell>
          <cell r="N485">
            <v>0.82640000000000002</v>
          </cell>
        </row>
        <row r="486">
          <cell r="A486" t="str">
            <v>DOMINION HIGH</v>
          </cell>
          <cell r="B486" t="str">
            <v>053</v>
          </cell>
          <cell r="C486" t="e">
            <v>#N/A</v>
          </cell>
          <cell r="D486" t="str">
            <v>0031</v>
          </cell>
          <cell r="E486" t="str">
            <v>Combined</v>
          </cell>
          <cell r="F486" t="str">
            <v>H</v>
          </cell>
          <cell r="G486" t="str">
            <v>12</v>
          </cell>
          <cell r="H486">
            <v>1631</v>
          </cell>
          <cell r="I486">
            <v>396</v>
          </cell>
          <cell r="J486">
            <v>0.24279999999999999</v>
          </cell>
          <cell r="K486">
            <v>96</v>
          </cell>
          <cell r="L486">
            <v>5.8900000000000001E-2</v>
          </cell>
          <cell r="M486">
            <v>492</v>
          </cell>
          <cell r="N486">
            <v>0.30170000000000002</v>
          </cell>
        </row>
        <row r="487">
          <cell r="A487" t="str">
            <v>DOMINION TRAIL ELEM</v>
          </cell>
          <cell r="B487" t="str">
            <v>053</v>
          </cell>
          <cell r="C487" t="e">
            <v>#N/A</v>
          </cell>
          <cell r="D487" t="str">
            <v>0470</v>
          </cell>
          <cell r="E487" t="str">
            <v>Elementary</v>
          </cell>
          <cell r="F487" t="str">
            <v>K</v>
          </cell>
          <cell r="G487" t="str">
            <v>5</v>
          </cell>
          <cell r="H487">
            <v>697</v>
          </cell>
          <cell r="I487">
            <v>167</v>
          </cell>
          <cell r="J487">
            <v>0.23960000000000001</v>
          </cell>
          <cell r="K487">
            <v>39</v>
          </cell>
          <cell r="L487">
            <v>5.6000000000000001E-2</v>
          </cell>
          <cell r="M487">
            <v>206</v>
          </cell>
          <cell r="N487">
            <v>0.29559999999999997</v>
          </cell>
        </row>
        <row r="488">
          <cell r="A488" t="str">
            <v>DONAHOE ELEM (CEP NOTE 2)</v>
          </cell>
          <cell r="B488" t="str">
            <v>043</v>
          </cell>
          <cell r="C488" t="e">
            <v>#N/A</v>
          </cell>
          <cell r="D488" t="str">
            <v>0120</v>
          </cell>
          <cell r="E488" t="str">
            <v>Elementary</v>
          </cell>
          <cell r="F488" t="str">
            <v>H</v>
          </cell>
          <cell r="G488" t="str">
            <v>5</v>
          </cell>
          <cell r="H488">
            <v>528</v>
          </cell>
          <cell r="I488">
            <v>434</v>
          </cell>
          <cell r="J488">
            <v>0.82199999999999995</v>
          </cell>
          <cell r="K488">
            <v>0</v>
          </cell>
          <cell r="L488">
            <v>0</v>
          </cell>
          <cell r="M488">
            <v>434</v>
          </cell>
          <cell r="N488">
            <v>0.82199999999999995</v>
          </cell>
        </row>
        <row r="489">
          <cell r="A489" t="str">
            <v>DOROTHY HAMM MIDDLE</v>
          </cell>
          <cell r="B489" t="str">
            <v>007</v>
          </cell>
          <cell r="C489" t="str">
            <v>Arlington County Public Schools</v>
          </cell>
          <cell r="D489" t="str">
            <v>0628</v>
          </cell>
          <cell r="E489" t="str">
            <v>Middle</v>
          </cell>
          <cell r="F489" t="str">
            <v>6</v>
          </cell>
          <cell r="G489" t="str">
            <v>8</v>
          </cell>
          <cell r="H489">
            <v>735</v>
          </cell>
          <cell r="I489">
            <v>85</v>
          </cell>
          <cell r="J489">
            <v>0.11559999999999999</v>
          </cell>
          <cell r="K489">
            <v>21</v>
          </cell>
          <cell r="L489">
            <v>2.86E-2</v>
          </cell>
          <cell r="M489">
            <v>106</v>
          </cell>
          <cell r="N489">
            <v>0.14419999999999999</v>
          </cell>
        </row>
        <row r="490">
          <cell r="A490" t="str">
            <v>DOUGLAS MACARTHUR ELEM</v>
          </cell>
          <cell r="B490" t="str">
            <v>101</v>
          </cell>
          <cell r="C490" t="e">
            <v>#N/A</v>
          </cell>
          <cell r="D490" t="str">
            <v>0110</v>
          </cell>
          <cell r="E490" t="str">
            <v>Elementary</v>
          </cell>
          <cell r="F490" t="str">
            <v>K</v>
          </cell>
          <cell r="G490" t="str">
            <v>5</v>
          </cell>
          <cell r="H490">
            <v>660</v>
          </cell>
          <cell r="I490">
            <v>190</v>
          </cell>
          <cell r="J490">
            <v>0.28789999999999999</v>
          </cell>
          <cell r="K490">
            <v>50</v>
          </cell>
          <cell r="L490">
            <v>7.5800000000000006E-2</v>
          </cell>
          <cell r="M490">
            <v>240</v>
          </cell>
          <cell r="N490">
            <v>0.36359999999999998</v>
          </cell>
        </row>
        <row r="491">
          <cell r="A491" t="str">
            <v>DOUGLASS PARK EL (CEP NOTE 2)</v>
          </cell>
          <cell r="B491" t="str">
            <v>121</v>
          </cell>
          <cell r="C491" t="e">
            <v>#N/A</v>
          </cell>
          <cell r="D491" t="str">
            <v>0190</v>
          </cell>
          <cell r="E491" t="str">
            <v>Elementary</v>
          </cell>
          <cell r="F491" t="str">
            <v>K</v>
          </cell>
          <cell r="G491" t="str">
            <v>6</v>
          </cell>
          <cell r="H491">
            <v>550</v>
          </cell>
          <cell r="I491">
            <v>550</v>
          </cell>
          <cell r="J491">
            <v>1</v>
          </cell>
          <cell r="K491">
            <v>0</v>
          </cell>
          <cell r="L491">
            <v>0</v>
          </cell>
          <cell r="M491">
            <v>550</v>
          </cell>
          <cell r="N491">
            <v>1</v>
          </cell>
        </row>
        <row r="492">
          <cell r="A492" t="str">
            <v>DOUGLASS SCHOOL</v>
          </cell>
          <cell r="B492" t="str">
            <v>053</v>
          </cell>
          <cell r="C492" t="e">
            <v>#N/A</v>
          </cell>
          <cell r="D492" t="str">
            <v>0620</v>
          </cell>
          <cell r="E492" t="str">
            <v>Cell Left Blank</v>
          </cell>
          <cell r="F492" t="str">
            <v>6</v>
          </cell>
          <cell r="G492" t="str">
            <v>12</v>
          </cell>
          <cell r="H492">
            <v>115</v>
          </cell>
          <cell r="I492">
            <v>43</v>
          </cell>
          <cell r="J492">
            <v>0.37390000000000001</v>
          </cell>
          <cell r="K492">
            <v>7</v>
          </cell>
          <cell r="L492">
            <v>6.0900000000000003E-2</v>
          </cell>
          <cell r="M492">
            <v>50</v>
          </cell>
          <cell r="N492">
            <v>0.43480000000000002</v>
          </cell>
        </row>
        <row r="493">
          <cell r="A493" t="str">
            <v>DR. CHARLES R. DREW ELEMENTARY</v>
          </cell>
          <cell r="B493" t="str">
            <v>007</v>
          </cell>
          <cell r="C493" t="str">
            <v>Arlington County Public Schools</v>
          </cell>
          <cell r="D493" t="str">
            <v>0200</v>
          </cell>
          <cell r="E493" t="str">
            <v>Elementary</v>
          </cell>
          <cell r="F493" t="str">
            <v>Pre-K</v>
          </cell>
          <cell r="G493" t="str">
            <v>5</v>
          </cell>
          <cell r="H493">
            <v>437</v>
          </cell>
          <cell r="I493">
            <v>215</v>
          </cell>
          <cell r="J493">
            <v>0.49199999999999999</v>
          </cell>
          <cell r="K493">
            <v>52</v>
          </cell>
          <cell r="L493">
            <v>0.11899999999999999</v>
          </cell>
          <cell r="M493">
            <v>267</v>
          </cell>
          <cell r="N493">
            <v>0.61099999999999999</v>
          </cell>
        </row>
        <row r="494">
          <cell r="A494" t="str">
            <v>DRANESVILLE ELEM</v>
          </cell>
          <cell r="B494" t="str">
            <v>029</v>
          </cell>
          <cell r="C494" t="e">
            <v>#N/A</v>
          </cell>
          <cell r="D494" t="str">
            <v>2010</v>
          </cell>
          <cell r="E494" t="str">
            <v>Elementary</v>
          </cell>
          <cell r="F494" t="str">
            <v>K</v>
          </cell>
          <cell r="G494" t="str">
            <v>6</v>
          </cell>
          <cell r="H494">
            <v>717</v>
          </cell>
          <cell r="I494">
            <v>274</v>
          </cell>
          <cell r="J494">
            <v>0.3821</v>
          </cell>
          <cell r="K494">
            <v>64</v>
          </cell>
          <cell r="L494">
            <v>8.9300000000000004E-2</v>
          </cell>
          <cell r="M494">
            <v>338</v>
          </cell>
          <cell r="N494">
            <v>0.47139999999999999</v>
          </cell>
        </row>
        <row r="495">
          <cell r="A495" t="str">
            <v>DREWRY MASON EL (CEP NOTE 2)</v>
          </cell>
          <cell r="B495" t="str">
            <v>044</v>
          </cell>
          <cell r="C495" t="e">
            <v>#N/A</v>
          </cell>
          <cell r="D495" t="str">
            <v>0530</v>
          </cell>
          <cell r="E495" t="str">
            <v>Elementary</v>
          </cell>
          <cell r="F495" t="str">
            <v>Pre-K</v>
          </cell>
          <cell r="G495" t="str">
            <v>5</v>
          </cell>
          <cell r="H495">
            <v>434</v>
          </cell>
          <cell r="I495">
            <v>385</v>
          </cell>
          <cell r="J495">
            <v>0.8871</v>
          </cell>
          <cell r="K495">
            <v>0</v>
          </cell>
          <cell r="L495">
            <v>0</v>
          </cell>
          <cell r="M495">
            <v>385</v>
          </cell>
          <cell r="N495">
            <v>0.8871</v>
          </cell>
        </row>
        <row r="496">
          <cell r="A496" t="str">
            <v>DRYDEN ELEM (CEP NOTE 2)</v>
          </cell>
          <cell r="B496" t="str">
            <v>052</v>
          </cell>
          <cell r="C496" t="e">
            <v>#N/A</v>
          </cell>
          <cell r="D496" t="str">
            <v>0160</v>
          </cell>
          <cell r="E496" t="str">
            <v>Elementary</v>
          </cell>
          <cell r="F496" t="str">
            <v>H</v>
          </cell>
          <cell r="G496" t="str">
            <v>4</v>
          </cell>
          <cell r="H496">
            <v>231</v>
          </cell>
          <cell r="I496">
            <v>218</v>
          </cell>
          <cell r="J496">
            <v>0.94369999999999998</v>
          </cell>
          <cell r="K496">
            <v>0</v>
          </cell>
          <cell r="L496">
            <v>0</v>
          </cell>
          <cell r="M496">
            <v>218</v>
          </cell>
          <cell r="N496">
            <v>0.94369999999999998</v>
          </cell>
        </row>
        <row r="497">
          <cell r="A497" t="str">
            <v>DUBLIN ELEM (CEP NOTE 2)</v>
          </cell>
          <cell r="B497" t="str">
            <v>077</v>
          </cell>
          <cell r="C497" t="e">
            <v>#N/A</v>
          </cell>
          <cell r="D497" t="str">
            <v>0540</v>
          </cell>
          <cell r="E497" t="str">
            <v>Elementary</v>
          </cell>
          <cell r="F497" t="str">
            <v>Pre-K</v>
          </cell>
          <cell r="G497" t="str">
            <v>5</v>
          </cell>
          <cell r="H497">
            <v>488</v>
          </cell>
          <cell r="I497">
            <v>386</v>
          </cell>
          <cell r="J497">
            <v>0.79100000000000004</v>
          </cell>
          <cell r="K497">
            <v>0</v>
          </cell>
          <cell r="L497">
            <v>0</v>
          </cell>
          <cell r="M497">
            <v>386</v>
          </cell>
          <cell r="N497">
            <v>0.79100000000000004</v>
          </cell>
        </row>
        <row r="498">
          <cell r="A498" t="str">
            <v>DUBLIN MIDDLE</v>
          </cell>
          <cell r="B498" t="str">
            <v>077</v>
          </cell>
          <cell r="C498" t="e">
            <v>#N/A</v>
          </cell>
          <cell r="D498" t="str">
            <v>0530</v>
          </cell>
          <cell r="E498" t="str">
            <v>Middle</v>
          </cell>
          <cell r="F498" t="str">
            <v>6</v>
          </cell>
          <cell r="G498" t="str">
            <v>8</v>
          </cell>
          <cell r="H498">
            <v>500</v>
          </cell>
          <cell r="I498">
            <v>188</v>
          </cell>
          <cell r="J498">
            <v>0.376</v>
          </cell>
          <cell r="K498">
            <v>40</v>
          </cell>
          <cell r="L498">
            <v>0.08</v>
          </cell>
          <cell r="M498">
            <v>228</v>
          </cell>
          <cell r="N498">
            <v>0.45600000000000002</v>
          </cell>
        </row>
        <row r="499">
          <cell r="A499" t="str">
            <v>DUDLEY ELEM</v>
          </cell>
          <cell r="B499" t="str">
            <v>033</v>
          </cell>
          <cell r="C499" t="e">
            <v>#N/A</v>
          </cell>
          <cell r="D499" t="str">
            <v>0020</v>
          </cell>
          <cell r="E499" t="str">
            <v>Elementary</v>
          </cell>
          <cell r="F499" t="str">
            <v>Pre-K</v>
          </cell>
          <cell r="G499" t="str">
            <v>5</v>
          </cell>
          <cell r="H499">
            <v>264</v>
          </cell>
          <cell r="I499">
            <v>95</v>
          </cell>
          <cell r="J499">
            <v>0.35980000000000001</v>
          </cell>
          <cell r="K499">
            <v>26</v>
          </cell>
          <cell r="L499">
            <v>9.8500000000000004E-2</v>
          </cell>
          <cell r="M499">
            <v>121</v>
          </cell>
          <cell r="N499">
            <v>0.45829999999999999</v>
          </cell>
        </row>
        <row r="500">
          <cell r="A500" t="str">
            <v>DUDLEY PRIMARY</v>
          </cell>
          <cell r="B500" t="str">
            <v>092</v>
          </cell>
          <cell r="C500" t="e">
            <v>#N/A</v>
          </cell>
          <cell r="D500" t="str">
            <v>0750</v>
          </cell>
          <cell r="E500" t="str">
            <v>Elementary</v>
          </cell>
          <cell r="F500" t="str">
            <v>U</v>
          </cell>
          <cell r="G500" t="str">
            <v>2</v>
          </cell>
          <cell r="H500">
            <v>310</v>
          </cell>
          <cell r="I500">
            <v>167</v>
          </cell>
          <cell r="J500">
            <v>0.53869999999999996</v>
          </cell>
          <cell r="K500">
            <v>20</v>
          </cell>
          <cell r="L500">
            <v>6.4500000000000002E-2</v>
          </cell>
          <cell r="M500">
            <v>187</v>
          </cell>
          <cell r="N500">
            <v>0.60319999999999996</v>
          </cell>
        </row>
        <row r="501">
          <cell r="A501" t="str">
            <v>DUFFIELD-PATTONSVLLE (CEP NOTE 2)</v>
          </cell>
          <cell r="B501" t="str">
            <v>084</v>
          </cell>
          <cell r="C501" t="e">
            <v>#N/A</v>
          </cell>
          <cell r="D501" t="str">
            <v>0750</v>
          </cell>
          <cell r="E501" t="str">
            <v>Elementary</v>
          </cell>
          <cell r="F501" t="str">
            <v>Pre-K</v>
          </cell>
          <cell r="G501" t="str">
            <v>4</v>
          </cell>
          <cell r="H501">
            <v>284</v>
          </cell>
          <cell r="I501">
            <v>258</v>
          </cell>
          <cell r="J501">
            <v>0.90849999999999997</v>
          </cell>
          <cell r="K501">
            <v>0</v>
          </cell>
          <cell r="L501">
            <v>0</v>
          </cell>
          <cell r="M501">
            <v>258</v>
          </cell>
          <cell r="N501">
            <v>0.90849999999999997</v>
          </cell>
        </row>
        <row r="502">
          <cell r="A502" t="str">
            <v>DUMBARTON ELEM</v>
          </cell>
          <cell r="B502" t="str">
            <v>043</v>
          </cell>
          <cell r="C502" t="e">
            <v>#N/A</v>
          </cell>
          <cell r="D502" t="str">
            <v>0700</v>
          </cell>
          <cell r="E502" t="str">
            <v>Elementary</v>
          </cell>
          <cell r="F502" t="str">
            <v>H</v>
          </cell>
          <cell r="G502" t="str">
            <v>5</v>
          </cell>
          <cell r="H502">
            <v>675</v>
          </cell>
          <cell r="I502">
            <v>482</v>
          </cell>
          <cell r="J502">
            <v>0.71409999999999996</v>
          </cell>
          <cell r="K502">
            <v>60</v>
          </cell>
          <cell r="L502">
            <v>8.8900000000000007E-2</v>
          </cell>
          <cell r="M502">
            <v>542</v>
          </cell>
          <cell r="N502">
            <v>0.80300000000000005</v>
          </cell>
        </row>
        <row r="503">
          <cell r="A503" t="str">
            <v>DUMFRIES ELEM</v>
          </cell>
          <cell r="B503" t="str">
            <v>075</v>
          </cell>
          <cell r="C503" t="e">
            <v>#N/A</v>
          </cell>
          <cell r="D503" t="str">
            <v>0280</v>
          </cell>
          <cell r="E503" t="str">
            <v>Elementary</v>
          </cell>
          <cell r="F503" t="str">
            <v>H</v>
          </cell>
          <cell r="G503" t="str">
            <v>5</v>
          </cell>
          <cell r="H503">
            <v>467</v>
          </cell>
          <cell r="I503">
            <v>297</v>
          </cell>
          <cell r="J503">
            <v>0.63600000000000001</v>
          </cell>
          <cell r="K503">
            <v>64</v>
          </cell>
          <cell r="L503">
            <v>0.13700000000000001</v>
          </cell>
          <cell r="M503">
            <v>361</v>
          </cell>
          <cell r="N503">
            <v>0.77300000000000002</v>
          </cell>
        </row>
        <row r="504">
          <cell r="A504" t="str">
            <v>DUNGANNON INT (CEP NOTE 2)</v>
          </cell>
          <cell r="B504" t="str">
            <v>084</v>
          </cell>
          <cell r="C504" t="e">
            <v>#N/A</v>
          </cell>
          <cell r="D504" t="str">
            <v>0042</v>
          </cell>
          <cell r="E504" t="str">
            <v>Elementary</v>
          </cell>
          <cell r="F504" t="str">
            <v>4</v>
          </cell>
          <cell r="G504" t="str">
            <v>7</v>
          </cell>
          <cell r="H504">
            <v>69</v>
          </cell>
          <cell r="I504">
            <v>54</v>
          </cell>
          <cell r="J504">
            <v>0.78259999999999996</v>
          </cell>
          <cell r="K504">
            <v>0</v>
          </cell>
          <cell r="L504">
            <v>0</v>
          </cell>
          <cell r="M504">
            <v>54</v>
          </cell>
          <cell r="N504">
            <v>0.78259999999999996</v>
          </cell>
        </row>
        <row r="505">
          <cell r="A505" t="str">
            <v>DUPONT EL (CEP NOTE 2)</v>
          </cell>
          <cell r="B505" t="str">
            <v>114</v>
          </cell>
          <cell r="C505" t="e">
            <v>#N/A</v>
          </cell>
          <cell r="D505" t="str">
            <v>0040</v>
          </cell>
          <cell r="E505" t="str">
            <v>Elementary</v>
          </cell>
          <cell r="F505" t="str">
            <v>K</v>
          </cell>
          <cell r="G505" t="str">
            <v>5</v>
          </cell>
          <cell r="H505">
            <v>625</v>
          </cell>
          <cell r="I505">
            <v>617</v>
          </cell>
          <cell r="J505">
            <v>0.98719999999999997</v>
          </cell>
          <cell r="K505">
            <v>0</v>
          </cell>
          <cell r="L505">
            <v>0</v>
          </cell>
          <cell r="M505">
            <v>617</v>
          </cell>
          <cell r="N505">
            <v>0.98719999999999997</v>
          </cell>
        </row>
        <row r="506">
          <cell r="A506" t="str">
            <v>DWNTWN HAMPTON CDC (CEP NOTE 2)</v>
          </cell>
          <cell r="B506" t="str">
            <v>112</v>
          </cell>
          <cell r="C506" t="e">
            <v>#N/A</v>
          </cell>
          <cell r="D506" t="str">
            <v>0615</v>
          </cell>
          <cell r="E506" t="str">
            <v>Cell Left Blank</v>
          </cell>
          <cell r="F506" t="str">
            <v>H</v>
          </cell>
          <cell r="G506" t="str">
            <v>Pre-K</v>
          </cell>
          <cell r="H506">
            <v>15</v>
          </cell>
          <cell r="I506">
            <v>14</v>
          </cell>
          <cell r="J506">
            <v>0.93330000000000002</v>
          </cell>
          <cell r="K506">
            <v>0</v>
          </cell>
          <cell r="L506">
            <v>0</v>
          </cell>
          <cell r="M506">
            <v>14</v>
          </cell>
          <cell r="N506">
            <v>0.93330000000000002</v>
          </cell>
        </row>
        <row r="507">
          <cell r="A507" t="str">
            <v>E M GILDERSLEEVE MID (CEP NOTE 2)</v>
          </cell>
          <cell r="B507" t="str">
            <v>117</v>
          </cell>
          <cell r="C507" t="e">
            <v>#N/A</v>
          </cell>
          <cell r="D507" t="str">
            <v>1260</v>
          </cell>
          <cell r="E507" t="str">
            <v>Middle</v>
          </cell>
          <cell r="F507" t="str">
            <v>6</v>
          </cell>
          <cell r="G507" t="str">
            <v>8</v>
          </cell>
          <cell r="H507">
            <v>1172</v>
          </cell>
          <cell r="I507">
            <v>896</v>
          </cell>
          <cell r="J507">
            <v>0.76449999999999996</v>
          </cell>
          <cell r="K507">
            <v>0</v>
          </cell>
          <cell r="L507">
            <v>0</v>
          </cell>
          <cell r="M507">
            <v>896</v>
          </cell>
          <cell r="N507">
            <v>0.76449999999999996</v>
          </cell>
        </row>
        <row r="508">
          <cell r="A508" t="str">
            <v>E W WYATT MID (CEP NOTE 2)</v>
          </cell>
          <cell r="B508" t="str">
            <v>040</v>
          </cell>
          <cell r="C508" t="e">
            <v>#N/A</v>
          </cell>
          <cell r="D508" t="str">
            <v>0190</v>
          </cell>
          <cell r="E508" t="str">
            <v>Combined</v>
          </cell>
          <cell r="F508" t="str">
            <v>6</v>
          </cell>
          <cell r="G508" t="str">
            <v>8</v>
          </cell>
          <cell r="H508">
            <v>539</v>
          </cell>
          <cell r="I508">
            <v>533</v>
          </cell>
          <cell r="J508">
            <v>0.9889</v>
          </cell>
          <cell r="K508">
            <v>0</v>
          </cell>
          <cell r="L508">
            <v>0</v>
          </cell>
          <cell r="M508">
            <v>533</v>
          </cell>
          <cell r="N508">
            <v>0.9889</v>
          </cell>
        </row>
        <row r="509">
          <cell r="A509" t="str">
            <v>E. A. GIBSON EL (CEP NOTE 2)</v>
          </cell>
          <cell r="B509" t="str">
            <v>108</v>
          </cell>
          <cell r="C509" t="e">
            <v>#N/A</v>
          </cell>
          <cell r="D509" t="str">
            <v>0490</v>
          </cell>
          <cell r="E509" t="str">
            <v>Elementary</v>
          </cell>
          <cell r="F509" t="str">
            <v>K</v>
          </cell>
          <cell r="G509" t="str">
            <v>5</v>
          </cell>
          <cell r="H509">
            <v>604</v>
          </cell>
          <cell r="I509">
            <v>604</v>
          </cell>
          <cell r="J509">
            <v>1</v>
          </cell>
          <cell r="K509">
            <v>0</v>
          </cell>
          <cell r="L509">
            <v>0</v>
          </cell>
          <cell r="M509">
            <v>604</v>
          </cell>
          <cell r="N509">
            <v>1</v>
          </cell>
        </row>
        <row r="510">
          <cell r="A510" t="str">
            <v>E. WILSON MORRISON EL (CEP NOTE 2)</v>
          </cell>
          <cell r="B510" t="str">
            <v>093</v>
          </cell>
          <cell r="C510" t="e">
            <v>#N/A</v>
          </cell>
          <cell r="D510" t="str">
            <v>0140</v>
          </cell>
          <cell r="E510" t="str">
            <v>Elementary</v>
          </cell>
          <cell r="F510" t="str">
            <v>H</v>
          </cell>
          <cell r="G510" t="str">
            <v>5</v>
          </cell>
          <cell r="H510">
            <v>472</v>
          </cell>
          <cell r="I510">
            <v>429</v>
          </cell>
          <cell r="J510">
            <v>0.90890000000000004</v>
          </cell>
          <cell r="K510">
            <v>0</v>
          </cell>
          <cell r="L510">
            <v>0</v>
          </cell>
          <cell r="M510">
            <v>429</v>
          </cell>
          <cell r="N510">
            <v>0.90890000000000004</v>
          </cell>
        </row>
        <row r="511">
          <cell r="A511" t="str">
            <v>E.B. STANLEY MIDDLE</v>
          </cell>
          <cell r="B511" t="str">
            <v>094</v>
          </cell>
          <cell r="C511" t="e">
            <v>#N/A</v>
          </cell>
          <cell r="D511" t="str">
            <v>1110</v>
          </cell>
          <cell r="E511" t="str">
            <v>Middle</v>
          </cell>
          <cell r="F511" t="str">
            <v>6</v>
          </cell>
          <cell r="G511" t="str">
            <v>8</v>
          </cell>
          <cell r="H511">
            <v>711</v>
          </cell>
          <cell r="I511">
            <v>300</v>
          </cell>
          <cell r="J511">
            <v>0.4219</v>
          </cell>
          <cell r="K511">
            <v>32</v>
          </cell>
          <cell r="L511">
            <v>4.4999999999999998E-2</v>
          </cell>
          <cell r="M511">
            <v>332</v>
          </cell>
          <cell r="N511">
            <v>0.46689999999999998</v>
          </cell>
        </row>
        <row r="512">
          <cell r="A512" t="str">
            <v>E.C. GLASS HIGH</v>
          </cell>
          <cell r="B512" t="str">
            <v>115</v>
          </cell>
          <cell r="C512" t="e">
            <v>#N/A</v>
          </cell>
          <cell r="D512" t="str">
            <v>0260</v>
          </cell>
          <cell r="E512" t="str">
            <v>High</v>
          </cell>
          <cell r="F512" t="str">
            <v>9</v>
          </cell>
          <cell r="G512" t="str">
            <v>12</v>
          </cell>
          <cell r="H512">
            <v>1351</v>
          </cell>
          <cell r="I512">
            <v>600</v>
          </cell>
          <cell r="J512">
            <v>0.44409999999999999</v>
          </cell>
          <cell r="K512">
            <v>79</v>
          </cell>
          <cell r="L512">
            <v>5.8500000000000003E-2</v>
          </cell>
          <cell r="M512">
            <v>679</v>
          </cell>
          <cell r="N512">
            <v>0.50260000000000005</v>
          </cell>
        </row>
        <row r="513">
          <cell r="A513" t="str">
            <v>E.H. MARSTELLER MIDDLE</v>
          </cell>
          <cell r="B513" t="str">
            <v>075</v>
          </cell>
          <cell r="C513" t="e">
            <v>#N/A</v>
          </cell>
          <cell r="D513" t="str">
            <v>0490</v>
          </cell>
          <cell r="E513" t="str">
            <v>Middle</v>
          </cell>
          <cell r="F513" t="str">
            <v>6</v>
          </cell>
          <cell r="G513" t="str">
            <v>8</v>
          </cell>
          <cell r="H513">
            <v>1285</v>
          </cell>
          <cell r="I513">
            <v>183</v>
          </cell>
          <cell r="J513">
            <v>0.1424</v>
          </cell>
          <cell r="K513">
            <v>47</v>
          </cell>
          <cell r="L513">
            <v>3.6600000000000001E-2</v>
          </cell>
          <cell r="M513">
            <v>230</v>
          </cell>
          <cell r="N513">
            <v>0.17899999999999999</v>
          </cell>
        </row>
        <row r="514">
          <cell r="A514" t="str">
            <v>E.S.H. GREENE EL (CEP NOTE 2)</v>
          </cell>
          <cell r="B514" t="str">
            <v>123</v>
          </cell>
          <cell r="C514" t="e">
            <v>#N/A</v>
          </cell>
          <cell r="D514" t="str">
            <v>1440</v>
          </cell>
          <cell r="E514" t="str">
            <v>Elementary</v>
          </cell>
          <cell r="F514" t="str">
            <v>K</v>
          </cell>
          <cell r="G514" t="str">
            <v>5</v>
          </cell>
          <cell r="H514">
            <v>735</v>
          </cell>
          <cell r="I514">
            <v>735</v>
          </cell>
          <cell r="J514">
            <v>1</v>
          </cell>
          <cell r="K514">
            <v>0</v>
          </cell>
          <cell r="L514">
            <v>0</v>
          </cell>
          <cell r="M514">
            <v>735</v>
          </cell>
          <cell r="N514">
            <v>1</v>
          </cell>
        </row>
        <row r="515">
          <cell r="A515" t="str">
            <v>EAGLE RIDGE MIDDLE</v>
          </cell>
          <cell r="B515" t="str">
            <v>053</v>
          </cell>
          <cell r="C515" t="e">
            <v>#N/A</v>
          </cell>
          <cell r="D515" t="str">
            <v>0880</v>
          </cell>
          <cell r="E515" t="str">
            <v>Middle</v>
          </cell>
          <cell r="F515" t="str">
            <v>6</v>
          </cell>
          <cell r="G515" t="str">
            <v>8</v>
          </cell>
          <cell r="H515">
            <v>1302</v>
          </cell>
          <cell r="I515">
            <v>49</v>
          </cell>
          <cell r="J515">
            <v>3.7600000000000001E-2</v>
          </cell>
          <cell r="K515">
            <v>25</v>
          </cell>
          <cell r="L515">
            <v>1.9199999999999998E-2</v>
          </cell>
          <cell r="M515">
            <v>74</v>
          </cell>
          <cell r="N515">
            <v>5.6800000000000003E-2</v>
          </cell>
        </row>
        <row r="516">
          <cell r="A516" t="str">
            <v>EAGLE ROCK ELEM</v>
          </cell>
          <cell r="B516" t="str">
            <v>012</v>
          </cell>
          <cell r="C516" t="e">
            <v>#N/A</v>
          </cell>
          <cell r="D516" t="str">
            <v>0030</v>
          </cell>
          <cell r="E516" t="str">
            <v>Elementary</v>
          </cell>
          <cell r="F516" t="str">
            <v>Pre-K</v>
          </cell>
          <cell r="G516" t="str">
            <v>5</v>
          </cell>
          <cell r="H516">
            <v>147</v>
          </cell>
          <cell r="I516">
            <v>77</v>
          </cell>
          <cell r="J516">
            <v>0.52380000000000004</v>
          </cell>
          <cell r="K516">
            <v>12</v>
          </cell>
          <cell r="L516">
            <v>8.1600000000000006E-2</v>
          </cell>
          <cell r="M516">
            <v>89</v>
          </cell>
          <cell r="N516">
            <v>0.60540000000000005</v>
          </cell>
        </row>
        <row r="517">
          <cell r="A517" t="str">
            <v>EAGLE VIEW ELEM</v>
          </cell>
          <cell r="B517" t="str">
            <v>029</v>
          </cell>
          <cell r="C517" t="e">
            <v>#N/A</v>
          </cell>
          <cell r="D517" t="str">
            <v>2243</v>
          </cell>
          <cell r="E517" t="str">
            <v>Elementary</v>
          </cell>
          <cell r="F517" t="str">
            <v>K</v>
          </cell>
          <cell r="G517" t="str">
            <v>6</v>
          </cell>
          <cell r="H517">
            <v>639</v>
          </cell>
          <cell r="I517">
            <v>145</v>
          </cell>
          <cell r="J517">
            <v>0.22689999999999999</v>
          </cell>
          <cell r="K517">
            <v>35</v>
          </cell>
          <cell r="L517">
            <v>5.4800000000000001E-2</v>
          </cell>
          <cell r="M517">
            <v>180</v>
          </cell>
          <cell r="N517">
            <v>0.28170000000000001</v>
          </cell>
        </row>
        <row r="518">
          <cell r="A518" t="str">
            <v>EAST ROCKINGHAM HIGH</v>
          </cell>
          <cell r="B518" t="str">
            <v>082</v>
          </cell>
          <cell r="C518" t="e">
            <v>#N/A</v>
          </cell>
          <cell r="D518" t="str">
            <v>0391</v>
          </cell>
          <cell r="E518" t="str">
            <v>High</v>
          </cell>
          <cell r="F518" t="str">
            <v>9</v>
          </cell>
          <cell r="G518" t="str">
            <v>12</v>
          </cell>
          <cell r="H518">
            <v>671</v>
          </cell>
          <cell r="I518">
            <v>192</v>
          </cell>
          <cell r="J518">
            <v>0.28610000000000002</v>
          </cell>
          <cell r="K518">
            <v>44</v>
          </cell>
          <cell r="L518">
            <v>6.5600000000000006E-2</v>
          </cell>
          <cell r="M518">
            <v>236</v>
          </cell>
          <cell r="N518">
            <v>0.35170000000000001</v>
          </cell>
        </row>
        <row r="519">
          <cell r="A519" t="str">
            <v>EAST SALEM ELEM</v>
          </cell>
          <cell r="B519" t="str">
            <v>139</v>
          </cell>
          <cell r="C519" t="e">
            <v>#N/A</v>
          </cell>
          <cell r="D519" t="str">
            <v>0550</v>
          </cell>
          <cell r="E519" t="str">
            <v>Elementary</v>
          </cell>
          <cell r="F519" t="str">
            <v>Pre-K</v>
          </cell>
          <cell r="G519" t="str">
            <v>5</v>
          </cell>
          <cell r="H519">
            <v>468</v>
          </cell>
          <cell r="I519">
            <v>218</v>
          </cell>
          <cell r="J519">
            <v>0.46579999999999999</v>
          </cell>
          <cell r="K519">
            <v>44</v>
          </cell>
          <cell r="L519">
            <v>9.4E-2</v>
          </cell>
          <cell r="M519">
            <v>262</v>
          </cell>
          <cell r="N519">
            <v>0.55979999999999996</v>
          </cell>
        </row>
        <row r="520">
          <cell r="A520" t="str">
            <v>EASTERN COMBINED</v>
          </cell>
          <cell r="B520" t="str">
            <v>035</v>
          </cell>
          <cell r="C520" t="e">
            <v>#N/A</v>
          </cell>
          <cell r="D520" t="str">
            <v>0010</v>
          </cell>
          <cell r="E520" t="str">
            <v>Elementary</v>
          </cell>
          <cell r="F520" t="str">
            <v>Pre-K</v>
          </cell>
          <cell r="G520" t="str">
            <v>7</v>
          </cell>
          <cell r="H520">
            <v>399</v>
          </cell>
          <cell r="I520">
            <v>163</v>
          </cell>
          <cell r="J520">
            <v>0.40849999999999997</v>
          </cell>
          <cell r="K520">
            <v>32</v>
          </cell>
          <cell r="L520">
            <v>8.0199999999999994E-2</v>
          </cell>
          <cell r="M520">
            <v>195</v>
          </cell>
          <cell r="N520">
            <v>0.48870000000000002</v>
          </cell>
        </row>
        <row r="521">
          <cell r="A521" t="str">
            <v>EASTERN MENNONITE HIGH</v>
          </cell>
          <cell r="B521" t="str">
            <v>5049</v>
          </cell>
          <cell r="C521" t="str">
            <v>Eastern Mennonite High School</v>
          </cell>
          <cell r="D521" t="str">
            <v>5049</v>
          </cell>
          <cell r="E521" t="str">
            <v>High</v>
          </cell>
          <cell r="F521" t="str">
            <v>K</v>
          </cell>
          <cell r="G521" t="str">
            <v>12</v>
          </cell>
          <cell r="H521">
            <v>355</v>
          </cell>
          <cell r="I521">
            <v>10</v>
          </cell>
          <cell r="J521">
            <v>2.8199999999999999E-2</v>
          </cell>
          <cell r="K521">
            <v>15</v>
          </cell>
          <cell r="L521">
            <v>4.2299999999999997E-2</v>
          </cell>
          <cell r="M521">
            <v>25</v>
          </cell>
          <cell r="N521">
            <v>7.0400000000000004E-2</v>
          </cell>
        </row>
        <row r="522">
          <cell r="A522" t="str">
            <v>EASTERN MONTGOMERY ELEM</v>
          </cell>
          <cell r="B522" t="str">
            <v>060</v>
          </cell>
          <cell r="C522" t="e">
            <v>#N/A</v>
          </cell>
          <cell r="D522" t="str">
            <v>0030</v>
          </cell>
          <cell r="E522" t="str">
            <v>Elementary</v>
          </cell>
          <cell r="F522" t="str">
            <v>Pre-K</v>
          </cell>
          <cell r="G522" t="str">
            <v>5</v>
          </cell>
          <cell r="H522">
            <v>445</v>
          </cell>
          <cell r="I522">
            <v>270</v>
          </cell>
          <cell r="J522">
            <v>0.60670000000000002</v>
          </cell>
          <cell r="K522">
            <v>43</v>
          </cell>
          <cell r="L522">
            <v>9.6600000000000005E-2</v>
          </cell>
          <cell r="M522">
            <v>313</v>
          </cell>
          <cell r="N522">
            <v>0.70340000000000003</v>
          </cell>
        </row>
        <row r="523">
          <cell r="A523" t="str">
            <v>EASTERN MONTGOMERY HIGH</v>
          </cell>
          <cell r="B523" t="str">
            <v>060</v>
          </cell>
          <cell r="C523" t="e">
            <v>#N/A</v>
          </cell>
          <cell r="D523" t="str">
            <v>0904</v>
          </cell>
          <cell r="E523" t="str">
            <v>High</v>
          </cell>
          <cell r="F523" t="str">
            <v>9</v>
          </cell>
          <cell r="G523" t="str">
            <v>12</v>
          </cell>
          <cell r="H523">
            <v>275</v>
          </cell>
          <cell r="I523">
            <v>134</v>
          </cell>
          <cell r="J523">
            <v>0.48730000000000001</v>
          </cell>
          <cell r="K523">
            <v>17</v>
          </cell>
          <cell r="L523">
            <v>6.1800000000000001E-2</v>
          </cell>
          <cell r="M523">
            <v>151</v>
          </cell>
          <cell r="N523">
            <v>0.54910000000000003</v>
          </cell>
        </row>
        <row r="524">
          <cell r="A524" t="str">
            <v>EASTERN VIEW HIGH</v>
          </cell>
          <cell r="B524" t="str">
            <v>024</v>
          </cell>
          <cell r="C524" t="e">
            <v>#N/A</v>
          </cell>
          <cell r="D524" t="str">
            <v>0050</v>
          </cell>
          <cell r="E524" t="str">
            <v>High</v>
          </cell>
          <cell r="F524" t="str">
            <v>9</v>
          </cell>
          <cell r="G524" t="str">
            <v>12</v>
          </cell>
          <cell r="H524">
            <v>1413</v>
          </cell>
          <cell r="I524">
            <v>476</v>
          </cell>
          <cell r="J524">
            <v>0.33689999999999998</v>
          </cell>
          <cell r="K524">
            <v>97</v>
          </cell>
          <cell r="L524">
            <v>6.8599999999999994E-2</v>
          </cell>
          <cell r="M524">
            <v>573</v>
          </cell>
          <cell r="N524">
            <v>0.40550000000000003</v>
          </cell>
        </row>
        <row r="525">
          <cell r="A525" t="str">
            <v>EASTON PRESCHOOL</v>
          </cell>
          <cell r="B525" t="str">
            <v>118</v>
          </cell>
          <cell r="C525" t="e">
            <v>#N/A</v>
          </cell>
          <cell r="D525" t="str">
            <v>0740</v>
          </cell>
          <cell r="E525" t="str">
            <v>Elementary</v>
          </cell>
          <cell r="F525" t="str">
            <v>Pre-K</v>
          </cell>
          <cell r="G525" t="str">
            <v>Pre-K</v>
          </cell>
          <cell r="H525">
            <v>107</v>
          </cell>
          <cell r="I525">
            <v>40</v>
          </cell>
          <cell r="J525">
            <v>0.37380000000000002</v>
          </cell>
          <cell r="K525">
            <v>8</v>
          </cell>
          <cell r="L525">
            <v>7.4800000000000005E-2</v>
          </cell>
          <cell r="M525">
            <v>48</v>
          </cell>
          <cell r="N525">
            <v>0.4486</v>
          </cell>
        </row>
        <row r="526">
          <cell r="A526" t="str">
            <v>EASTSIDE HIGH</v>
          </cell>
          <cell r="B526" t="str">
            <v>096</v>
          </cell>
          <cell r="C526" t="e">
            <v>#N/A</v>
          </cell>
          <cell r="D526" t="str">
            <v>0652</v>
          </cell>
          <cell r="E526" t="str">
            <v>High</v>
          </cell>
          <cell r="F526" t="str">
            <v>9</v>
          </cell>
          <cell r="G526" t="str">
            <v>12</v>
          </cell>
          <cell r="H526">
            <v>370</v>
          </cell>
          <cell r="I526">
            <v>180</v>
          </cell>
          <cell r="J526">
            <v>0.48649999999999999</v>
          </cell>
          <cell r="K526">
            <v>15</v>
          </cell>
          <cell r="L526">
            <v>4.0500000000000001E-2</v>
          </cell>
          <cell r="M526">
            <v>195</v>
          </cell>
          <cell r="N526">
            <v>0.52700000000000002</v>
          </cell>
        </row>
        <row r="527">
          <cell r="A527" t="str">
            <v>ECHO LAKE ELEM</v>
          </cell>
          <cell r="B527" t="str">
            <v>043</v>
          </cell>
          <cell r="C527" t="e">
            <v>#N/A</v>
          </cell>
          <cell r="D527" t="str">
            <v>0300</v>
          </cell>
          <cell r="E527" t="str">
            <v>Elementary</v>
          </cell>
          <cell r="F527" t="str">
            <v>Pre-K</v>
          </cell>
          <cell r="G527" t="str">
            <v>5</v>
          </cell>
          <cell r="H527">
            <v>538</v>
          </cell>
          <cell r="I527">
            <v>105</v>
          </cell>
          <cell r="J527">
            <v>0.19520000000000001</v>
          </cell>
          <cell r="K527">
            <v>19</v>
          </cell>
          <cell r="L527">
            <v>3.5299999999999998E-2</v>
          </cell>
          <cell r="M527">
            <v>124</v>
          </cell>
          <cell r="N527">
            <v>0.23050000000000001</v>
          </cell>
        </row>
        <row r="528">
          <cell r="A528" t="str">
            <v>ECOFF ELEM</v>
          </cell>
          <cell r="B528" t="str">
            <v>021</v>
          </cell>
          <cell r="C528" t="e">
            <v>#N/A</v>
          </cell>
          <cell r="D528" t="str">
            <v>0480</v>
          </cell>
          <cell r="E528" t="str">
            <v>Elementary</v>
          </cell>
          <cell r="F528" t="str">
            <v>Pre-K</v>
          </cell>
          <cell r="G528" t="str">
            <v>5</v>
          </cell>
          <cell r="H528">
            <v>725</v>
          </cell>
          <cell r="I528">
            <v>270</v>
          </cell>
          <cell r="J528">
            <v>0.37240000000000001</v>
          </cell>
          <cell r="K528">
            <v>60</v>
          </cell>
          <cell r="L528">
            <v>8.2799999999999999E-2</v>
          </cell>
          <cell r="M528">
            <v>330</v>
          </cell>
          <cell r="N528">
            <v>0.45519999999999999</v>
          </cell>
        </row>
        <row r="529">
          <cell r="A529" t="str">
            <v>EDGEMONT PRIM (CEP NOTE 2)</v>
          </cell>
          <cell r="B529" t="str">
            <v>107</v>
          </cell>
          <cell r="C529" t="e">
            <v>#N/A</v>
          </cell>
          <cell r="D529" t="str">
            <v>0260</v>
          </cell>
          <cell r="E529" t="str">
            <v>Elementary</v>
          </cell>
          <cell r="F529" t="str">
            <v>Pre-K</v>
          </cell>
          <cell r="G529" t="str">
            <v>3</v>
          </cell>
          <cell r="H529">
            <v>369</v>
          </cell>
          <cell r="I529">
            <v>238</v>
          </cell>
          <cell r="J529">
            <v>0.64500000000000002</v>
          </cell>
          <cell r="K529">
            <v>0</v>
          </cell>
          <cell r="L529">
            <v>0</v>
          </cell>
          <cell r="M529">
            <v>238</v>
          </cell>
          <cell r="N529">
            <v>0.64500000000000002</v>
          </cell>
        </row>
        <row r="530">
          <cell r="A530" t="str">
            <v>EDISON HIGH</v>
          </cell>
          <cell r="B530" t="str">
            <v>029</v>
          </cell>
          <cell r="C530" t="e">
            <v>#N/A</v>
          </cell>
          <cell r="D530" t="str">
            <v>1270</v>
          </cell>
          <cell r="E530" t="str">
            <v>High</v>
          </cell>
          <cell r="F530" t="str">
            <v>9</v>
          </cell>
          <cell r="G530" t="str">
            <v>12</v>
          </cell>
          <cell r="H530">
            <v>2164</v>
          </cell>
          <cell r="I530">
            <v>630</v>
          </cell>
          <cell r="J530">
            <v>0.29110000000000003</v>
          </cell>
          <cell r="K530">
            <v>194</v>
          </cell>
          <cell r="L530">
            <v>8.9599999999999999E-2</v>
          </cell>
          <cell r="M530">
            <v>824</v>
          </cell>
          <cell r="N530">
            <v>0.38080000000000003</v>
          </cell>
        </row>
        <row r="531">
          <cell r="A531" t="str">
            <v>EDWARD E. DREW JR. MIDDLE</v>
          </cell>
          <cell r="B531" t="str">
            <v>089</v>
          </cell>
          <cell r="C531" t="e">
            <v>#N/A</v>
          </cell>
          <cell r="D531" t="str">
            <v>0010</v>
          </cell>
          <cell r="E531" t="str">
            <v>Middle</v>
          </cell>
          <cell r="F531" t="str">
            <v>6</v>
          </cell>
          <cell r="G531" t="str">
            <v>8</v>
          </cell>
          <cell r="H531">
            <v>622</v>
          </cell>
          <cell r="I531">
            <v>222</v>
          </cell>
          <cell r="J531">
            <v>0.3569</v>
          </cell>
          <cell r="K531">
            <v>32</v>
          </cell>
          <cell r="L531">
            <v>5.1400000000000001E-2</v>
          </cell>
          <cell r="M531">
            <v>254</v>
          </cell>
          <cell r="N531">
            <v>0.40839999999999999</v>
          </cell>
        </row>
        <row r="532">
          <cell r="A532" t="str">
            <v>EDWARD G CLYMORE ELEM</v>
          </cell>
          <cell r="B532" t="str">
            <v>008</v>
          </cell>
          <cell r="C532" t="e">
            <v>#N/A</v>
          </cell>
          <cell r="D532" t="str">
            <v>0842</v>
          </cell>
          <cell r="E532" t="str">
            <v>Elementary</v>
          </cell>
          <cell r="F532" t="str">
            <v>Pre-K</v>
          </cell>
          <cell r="G532" t="str">
            <v>5</v>
          </cell>
          <cell r="H532">
            <v>796</v>
          </cell>
          <cell r="I532">
            <v>273</v>
          </cell>
          <cell r="J532">
            <v>0.34300000000000003</v>
          </cell>
          <cell r="K532">
            <v>55</v>
          </cell>
          <cell r="L532">
            <v>6.9099999999999995E-2</v>
          </cell>
          <cell r="M532">
            <v>328</v>
          </cell>
          <cell r="N532">
            <v>0.41210000000000002</v>
          </cell>
        </row>
        <row r="533">
          <cell r="A533" t="str">
            <v>EDWIN W CHITTUM ELEM</v>
          </cell>
          <cell r="B533" t="str">
            <v>136</v>
          </cell>
          <cell r="C533" t="e">
            <v>#N/A</v>
          </cell>
          <cell r="D533" t="str">
            <v>0640</v>
          </cell>
          <cell r="E533" t="str">
            <v>Elementary</v>
          </cell>
          <cell r="F533" t="str">
            <v>Pre-K</v>
          </cell>
          <cell r="G533" t="str">
            <v>5</v>
          </cell>
          <cell r="H533">
            <v>648</v>
          </cell>
          <cell r="I533">
            <v>138</v>
          </cell>
          <cell r="J533">
            <v>0.21299999999999999</v>
          </cell>
          <cell r="K533">
            <v>30</v>
          </cell>
          <cell r="L533">
            <v>4.6300000000000001E-2</v>
          </cell>
          <cell r="M533">
            <v>168</v>
          </cell>
          <cell r="N533">
            <v>0.25929999999999997</v>
          </cell>
        </row>
        <row r="534">
          <cell r="A534" t="str">
            <v>ELEPHANT'S FORK (CEP NOTE 2)</v>
          </cell>
          <cell r="B534" t="str">
            <v>127</v>
          </cell>
          <cell r="C534" t="e">
            <v>#N/A</v>
          </cell>
          <cell r="D534" t="str">
            <v>0210</v>
          </cell>
          <cell r="E534" t="str">
            <v>Elementary</v>
          </cell>
          <cell r="F534" t="str">
            <v>Pre-K</v>
          </cell>
          <cell r="G534" t="str">
            <v>5</v>
          </cell>
          <cell r="H534">
            <v>598</v>
          </cell>
          <cell r="I534">
            <v>550</v>
          </cell>
          <cell r="J534">
            <v>0.91969999999999996</v>
          </cell>
          <cell r="K534">
            <v>0</v>
          </cell>
          <cell r="L534">
            <v>0</v>
          </cell>
          <cell r="M534">
            <v>550</v>
          </cell>
          <cell r="N534">
            <v>0.91969999999999996</v>
          </cell>
        </row>
        <row r="535">
          <cell r="A535" t="str">
            <v>ELIJAH HOUSE (CEP NOTE 2)</v>
          </cell>
          <cell r="B535" t="str">
            <v>5800</v>
          </cell>
          <cell r="C535" t="str">
            <v>Elijah House Academy</v>
          </cell>
          <cell r="D535" t="str">
            <v>5800</v>
          </cell>
          <cell r="E535" t="str">
            <v>Combined</v>
          </cell>
          <cell r="F535" t="str">
            <v>Pre-K</v>
          </cell>
          <cell r="G535" t="str">
            <v>8</v>
          </cell>
          <cell r="H535">
            <v>140</v>
          </cell>
          <cell r="I535">
            <v>134</v>
          </cell>
          <cell r="J535">
            <v>0.95709999999999995</v>
          </cell>
          <cell r="K535">
            <v>0</v>
          </cell>
          <cell r="L535">
            <v>0</v>
          </cell>
          <cell r="M535">
            <v>134</v>
          </cell>
          <cell r="N535">
            <v>0.95709999999999995</v>
          </cell>
        </row>
        <row r="536">
          <cell r="A536" t="str">
            <v>ELIZABETH D. REDD EL (CEP NOTE 2)</v>
          </cell>
          <cell r="B536" t="str">
            <v>123</v>
          </cell>
          <cell r="C536" t="e">
            <v>#N/A</v>
          </cell>
          <cell r="D536" t="str">
            <v>1400</v>
          </cell>
          <cell r="E536" t="str">
            <v>Elementary</v>
          </cell>
          <cell r="F536" t="str">
            <v>Pre-K</v>
          </cell>
          <cell r="G536" t="str">
            <v>5</v>
          </cell>
          <cell r="H536">
            <v>412</v>
          </cell>
          <cell r="I536">
            <v>412</v>
          </cell>
          <cell r="J536">
            <v>1</v>
          </cell>
          <cell r="K536">
            <v>0</v>
          </cell>
          <cell r="L536">
            <v>0</v>
          </cell>
          <cell r="M536">
            <v>412</v>
          </cell>
          <cell r="N536">
            <v>1</v>
          </cell>
        </row>
        <row r="537">
          <cell r="A537" t="str">
            <v>ELIZABETH DAVIS MIDDLE</v>
          </cell>
          <cell r="B537" t="str">
            <v>021</v>
          </cell>
          <cell r="C537" t="e">
            <v>#N/A</v>
          </cell>
          <cell r="D537" t="str">
            <v>0870</v>
          </cell>
          <cell r="E537" t="str">
            <v>Middle</v>
          </cell>
          <cell r="F537" t="str">
            <v>6</v>
          </cell>
          <cell r="G537" t="str">
            <v>8</v>
          </cell>
          <cell r="H537">
            <v>1227</v>
          </cell>
          <cell r="I537">
            <v>399</v>
          </cell>
          <cell r="J537">
            <v>0.32519999999999999</v>
          </cell>
          <cell r="K537">
            <v>67</v>
          </cell>
          <cell r="L537">
            <v>5.4600000000000003E-2</v>
          </cell>
          <cell r="M537">
            <v>466</v>
          </cell>
          <cell r="N537">
            <v>0.37980000000000003</v>
          </cell>
        </row>
        <row r="538">
          <cell r="A538" t="str">
            <v>ELIZABETH SCOTT ELEM</v>
          </cell>
          <cell r="B538" t="str">
            <v>021</v>
          </cell>
          <cell r="C538" t="e">
            <v>#N/A</v>
          </cell>
          <cell r="D538" t="str">
            <v>0850</v>
          </cell>
          <cell r="E538" t="str">
            <v>Elementary</v>
          </cell>
          <cell r="F538" t="str">
            <v>H</v>
          </cell>
          <cell r="G538" t="str">
            <v>5</v>
          </cell>
          <cell r="H538">
            <v>805</v>
          </cell>
          <cell r="I538">
            <v>362</v>
          </cell>
          <cell r="J538">
            <v>0.44969999999999999</v>
          </cell>
          <cell r="K538">
            <v>45</v>
          </cell>
          <cell r="L538">
            <v>5.5899999999999998E-2</v>
          </cell>
          <cell r="M538">
            <v>407</v>
          </cell>
          <cell r="N538">
            <v>0.50560000000000005</v>
          </cell>
        </row>
        <row r="539">
          <cell r="A539" t="str">
            <v>ELIZABETH VAUGHAN ELEM</v>
          </cell>
          <cell r="B539" t="str">
            <v>075</v>
          </cell>
          <cell r="C539" t="e">
            <v>#N/A</v>
          </cell>
          <cell r="D539" t="str">
            <v>0580</v>
          </cell>
          <cell r="E539" t="str">
            <v>Elementary</v>
          </cell>
          <cell r="F539" t="str">
            <v>K</v>
          </cell>
          <cell r="G539" t="str">
            <v>5</v>
          </cell>
          <cell r="H539">
            <v>602</v>
          </cell>
          <cell r="I539">
            <v>421</v>
          </cell>
          <cell r="J539">
            <v>0.69930000000000003</v>
          </cell>
          <cell r="K539">
            <v>61</v>
          </cell>
          <cell r="L539">
            <v>0.1013</v>
          </cell>
          <cell r="M539">
            <v>482</v>
          </cell>
          <cell r="N539">
            <v>0.80069999999999997</v>
          </cell>
        </row>
        <row r="540">
          <cell r="A540" t="str">
            <v>ELK KNOB ELEM (CEP NOTE 2)</v>
          </cell>
          <cell r="B540" t="str">
            <v>052</v>
          </cell>
          <cell r="C540" t="e">
            <v>#N/A</v>
          </cell>
          <cell r="D540" t="str">
            <v>0330</v>
          </cell>
          <cell r="E540" t="str">
            <v>Elementary</v>
          </cell>
          <cell r="F540" t="str">
            <v>H</v>
          </cell>
          <cell r="G540" t="str">
            <v>4</v>
          </cell>
          <cell r="H540">
            <v>256</v>
          </cell>
          <cell r="I540">
            <v>242</v>
          </cell>
          <cell r="J540">
            <v>0.94530000000000003</v>
          </cell>
          <cell r="K540">
            <v>0</v>
          </cell>
          <cell r="L540">
            <v>0</v>
          </cell>
          <cell r="M540">
            <v>242</v>
          </cell>
          <cell r="N540">
            <v>0.94530000000000003</v>
          </cell>
        </row>
        <row r="541">
          <cell r="A541" t="str">
            <v>ELKHARDT THOMPSON MS (CEP NOTE 2)</v>
          </cell>
          <cell r="B541" t="str">
            <v>123</v>
          </cell>
          <cell r="C541" t="e">
            <v>#N/A</v>
          </cell>
          <cell r="D541" t="str">
            <v>1631</v>
          </cell>
          <cell r="E541" t="str">
            <v>Middle</v>
          </cell>
          <cell r="F541" t="str">
            <v>6</v>
          </cell>
          <cell r="G541" t="str">
            <v>8</v>
          </cell>
          <cell r="H541">
            <v>879</v>
          </cell>
          <cell r="I541">
            <v>879</v>
          </cell>
          <cell r="J541">
            <v>1</v>
          </cell>
          <cell r="K541">
            <v>0</v>
          </cell>
          <cell r="L541">
            <v>0</v>
          </cell>
          <cell r="M541">
            <v>879</v>
          </cell>
          <cell r="N541">
            <v>1</v>
          </cell>
        </row>
        <row r="542">
          <cell r="A542" t="str">
            <v>ELKO MIDDLE</v>
          </cell>
          <cell r="B542" t="str">
            <v>043</v>
          </cell>
          <cell r="C542" t="e">
            <v>#N/A</v>
          </cell>
          <cell r="D542" t="str">
            <v>0092</v>
          </cell>
          <cell r="E542" t="str">
            <v>Middle</v>
          </cell>
          <cell r="F542" t="str">
            <v>6</v>
          </cell>
          <cell r="G542" t="str">
            <v>8</v>
          </cell>
          <cell r="H542">
            <v>760</v>
          </cell>
          <cell r="I542">
            <v>421</v>
          </cell>
          <cell r="J542">
            <v>0.55389999999999995</v>
          </cell>
          <cell r="K542">
            <v>57</v>
          </cell>
          <cell r="L542">
            <v>7.4999999999999997E-2</v>
          </cell>
          <cell r="M542">
            <v>478</v>
          </cell>
          <cell r="N542">
            <v>0.62890000000000001</v>
          </cell>
        </row>
        <row r="543">
          <cell r="A543" t="str">
            <v>ELKTON ELEM</v>
          </cell>
          <cell r="B543" t="str">
            <v>082</v>
          </cell>
          <cell r="C543" t="e">
            <v>#N/A</v>
          </cell>
          <cell r="D543" t="str">
            <v>0400</v>
          </cell>
          <cell r="E543" t="str">
            <v>Elementary</v>
          </cell>
          <cell r="F543" t="str">
            <v>H</v>
          </cell>
          <cell r="G543" t="str">
            <v>5</v>
          </cell>
          <cell r="H543">
            <v>351</v>
          </cell>
          <cell r="I543">
            <v>118</v>
          </cell>
          <cell r="J543">
            <v>0.3362</v>
          </cell>
          <cell r="K543">
            <v>38</v>
          </cell>
          <cell r="L543">
            <v>0.10829999999999999</v>
          </cell>
          <cell r="M543">
            <v>156</v>
          </cell>
          <cell r="N543">
            <v>0.44440000000000002</v>
          </cell>
        </row>
        <row r="544">
          <cell r="A544" t="str">
            <v>ELKTON MIDDLE</v>
          </cell>
          <cell r="B544" t="str">
            <v>082</v>
          </cell>
          <cell r="C544" t="e">
            <v>#N/A</v>
          </cell>
          <cell r="D544" t="str">
            <v>0900</v>
          </cell>
          <cell r="E544" t="str">
            <v>Middle</v>
          </cell>
          <cell r="F544" t="str">
            <v>6</v>
          </cell>
          <cell r="G544" t="str">
            <v>8</v>
          </cell>
          <cell r="H544">
            <v>494</v>
          </cell>
          <cell r="I544">
            <v>179</v>
          </cell>
          <cell r="J544">
            <v>0.36230000000000001</v>
          </cell>
          <cell r="K544">
            <v>37</v>
          </cell>
          <cell r="L544">
            <v>7.4899999999999994E-2</v>
          </cell>
          <cell r="M544">
            <v>216</v>
          </cell>
          <cell r="N544">
            <v>0.43719999999999998</v>
          </cell>
        </row>
        <row r="545">
          <cell r="A545" t="str">
            <v>ELM STREET SCHOOL</v>
          </cell>
          <cell r="B545" t="str">
            <v>5789</v>
          </cell>
          <cell r="C545" t="str">
            <v>Grafton/GIHN SNP</v>
          </cell>
          <cell r="D545" t="str">
            <v>0011</v>
          </cell>
          <cell r="E545" t="str">
            <v>Combined</v>
          </cell>
          <cell r="F545" t="str">
            <v>K</v>
          </cell>
          <cell r="G545" t="str">
            <v>10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ELMONT ELEM</v>
          </cell>
          <cell r="B546" t="str">
            <v>042</v>
          </cell>
          <cell r="C546" t="e">
            <v>#N/A</v>
          </cell>
          <cell r="D546" t="str">
            <v>0430</v>
          </cell>
          <cell r="E546" t="str">
            <v>Elementary</v>
          </cell>
          <cell r="F546" t="str">
            <v>Pre-K</v>
          </cell>
          <cell r="G546" t="str">
            <v>5</v>
          </cell>
          <cell r="H546">
            <v>397</v>
          </cell>
          <cell r="I546">
            <v>162</v>
          </cell>
          <cell r="J546">
            <v>0.40810000000000002</v>
          </cell>
          <cell r="K546">
            <v>23</v>
          </cell>
          <cell r="L546">
            <v>5.79E-2</v>
          </cell>
          <cell r="M546">
            <v>185</v>
          </cell>
          <cell r="N546">
            <v>0.46600000000000003</v>
          </cell>
        </row>
        <row r="547">
          <cell r="A547" t="str">
            <v>ELON ELEM</v>
          </cell>
          <cell r="B547" t="str">
            <v>005</v>
          </cell>
          <cell r="C547" t="str">
            <v>Amherst County Public Schools</v>
          </cell>
          <cell r="D547" t="str">
            <v>0760</v>
          </cell>
          <cell r="E547" t="str">
            <v>Elementary</v>
          </cell>
          <cell r="F547" t="str">
            <v>Pre-K</v>
          </cell>
          <cell r="G547" t="str">
            <v>5</v>
          </cell>
          <cell r="H547">
            <v>345</v>
          </cell>
          <cell r="I547">
            <v>114</v>
          </cell>
          <cell r="J547">
            <v>0.33040000000000003</v>
          </cell>
          <cell r="K547">
            <v>28</v>
          </cell>
          <cell r="L547">
            <v>8.1199999999999994E-2</v>
          </cell>
          <cell r="M547">
            <v>142</v>
          </cell>
          <cell r="N547">
            <v>0.41160000000000002</v>
          </cell>
        </row>
        <row r="548">
          <cell r="A548" t="str">
            <v>ELYDALE MIDDLE (CEP NOTE 2)</v>
          </cell>
          <cell r="B548" t="str">
            <v>052</v>
          </cell>
          <cell r="C548" t="e">
            <v>#N/A</v>
          </cell>
          <cell r="D548" t="str">
            <v>0820</v>
          </cell>
          <cell r="E548" t="str">
            <v>Elementary</v>
          </cell>
          <cell r="F548" t="str">
            <v>5</v>
          </cell>
          <cell r="G548" t="str">
            <v>7</v>
          </cell>
          <cell r="H548">
            <v>141</v>
          </cell>
          <cell r="I548">
            <v>133</v>
          </cell>
          <cell r="J548">
            <v>0.94330000000000003</v>
          </cell>
          <cell r="K548">
            <v>0</v>
          </cell>
          <cell r="L548">
            <v>0</v>
          </cell>
          <cell r="M548">
            <v>133</v>
          </cell>
          <cell r="N548">
            <v>0.94330000000000003</v>
          </cell>
        </row>
        <row r="549">
          <cell r="A549" t="str">
            <v>EMERALD HILL ELEM</v>
          </cell>
          <cell r="B549" t="str">
            <v>024</v>
          </cell>
          <cell r="C549" t="e">
            <v>#N/A</v>
          </cell>
          <cell r="D549" t="str">
            <v>0450</v>
          </cell>
          <cell r="E549" t="str">
            <v>Elementary</v>
          </cell>
          <cell r="F549" t="str">
            <v>Pre-K</v>
          </cell>
          <cell r="G549" t="str">
            <v>5</v>
          </cell>
          <cell r="H549">
            <v>793</v>
          </cell>
          <cell r="I549">
            <v>233</v>
          </cell>
          <cell r="J549">
            <v>0.29380000000000001</v>
          </cell>
          <cell r="K549">
            <v>29</v>
          </cell>
          <cell r="L549">
            <v>3.6600000000000001E-2</v>
          </cell>
          <cell r="M549">
            <v>262</v>
          </cell>
          <cell r="N549">
            <v>0.33040000000000003</v>
          </cell>
        </row>
        <row r="550">
          <cell r="A550" t="str">
            <v>EMERICK ELEM</v>
          </cell>
          <cell r="B550" t="str">
            <v>053</v>
          </cell>
          <cell r="C550" t="e">
            <v>#N/A</v>
          </cell>
          <cell r="D550" t="str">
            <v>0730</v>
          </cell>
          <cell r="E550" t="str">
            <v>Elementary</v>
          </cell>
          <cell r="F550" t="str">
            <v>K</v>
          </cell>
          <cell r="G550" t="str">
            <v>5</v>
          </cell>
          <cell r="H550">
            <v>478</v>
          </cell>
          <cell r="I550">
            <v>31</v>
          </cell>
          <cell r="J550">
            <v>6.4899999999999999E-2</v>
          </cell>
          <cell r="K550">
            <v>60</v>
          </cell>
          <cell r="L550">
            <v>0.1255</v>
          </cell>
          <cell r="M550">
            <v>91</v>
          </cell>
          <cell r="N550">
            <v>0.19040000000000001</v>
          </cell>
        </row>
        <row r="551">
          <cell r="A551" t="str">
            <v>EMPOWERMENT ACAD (CEP NOTE 2)</v>
          </cell>
          <cell r="B551" t="str">
            <v>115</v>
          </cell>
          <cell r="C551" t="e">
            <v>#N/A</v>
          </cell>
          <cell r="D551" t="str">
            <v>0390</v>
          </cell>
          <cell r="E551" t="str">
            <v>Cell Left Blank</v>
          </cell>
          <cell r="F551" t="str">
            <v>9</v>
          </cell>
          <cell r="G551" t="str">
            <v>12</v>
          </cell>
          <cell r="H551">
            <v>38</v>
          </cell>
          <cell r="I551">
            <v>35</v>
          </cell>
          <cell r="J551">
            <v>0.92110000000000003</v>
          </cell>
          <cell r="K551">
            <v>0</v>
          </cell>
          <cell r="L551">
            <v>0</v>
          </cell>
          <cell r="M551">
            <v>35</v>
          </cell>
          <cell r="N551">
            <v>0.92110000000000003</v>
          </cell>
        </row>
        <row r="552">
          <cell r="A552" t="str">
            <v>ENDERLY HTS ELEM (CEP NOTE 2)</v>
          </cell>
          <cell r="B552" t="str">
            <v>103</v>
          </cell>
          <cell r="C552" t="e">
            <v>#N/A</v>
          </cell>
          <cell r="D552" t="str">
            <v>0040</v>
          </cell>
          <cell r="E552" t="str">
            <v>Elementary</v>
          </cell>
          <cell r="F552" t="str">
            <v>3</v>
          </cell>
          <cell r="G552" t="str">
            <v>5</v>
          </cell>
          <cell r="H552">
            <v>176</v>
          </cell>
          <cell r="I552">
            <v>137</v>
          </cell>
          <cell r="J552">
            <v>0.77839999999999998</v>
          </cell>
          <cell r="K552">
            <v>0</v>
          </cell>
          <cell r="L552">
            <v>0</v>
          </cell>
          <cell r="M552">
            <v>137</v>
          </cell>
          <cell r="N552">
            <v>0.77839999999999998</v>
          </cell>
        </row>
        <row r="553">
          <cell r="A553" t="str">
            <v>ENON ELEM</v>
          </cell>
          <cell r="B553" t="str">
            <v>021</v>
          </cell>
          <cell r="C553" t="e">
            <v>#N/A</v>
          </cell>
          <cell r="D553" t="str">
            <v>0390</v>
          </cell>
          <cell r="E553" t="str">
            <v>Elementary</v>
          </cell>
          <cell r="F553" t="str">
            <v>K</v>
          </cell>
          <cell r="G553" t="str">
            <v>5</v>
          </cell>
          <cell r="H553">
            <v>809</v>
          </cell>
          <cell r="I553">
            <v>231</v>
          </cell>
          <cell r="J553">
            <v>0.28549999999999998</v>
          </cell>
          <cell r="K553">
            <v>39</v>
          </cell>
          <cell r="L553">
            <v>4.82E-2</v>
          </cell>
          <cell r="M553">
            <v>270</v>
          </cell>
          <cell r="N553">
            <v>0.3337</v>
          </cell>
        </row>
        <row r="554">
          <cell r="A554" t="str">
            <v>ENTERPRISE ACAD NN (CEP NOTE 2)</v>
          </cell>
          <cell r="B554" t="str">
            <v>117</v>
          </cell>
          <cell r="C554" t="e">
            <v>#N/A</v>
          </cell>
          <cell r="D554" t="str">
            <v>0402</v>
          </cell>
          <cell r="E554" t="str">
            <v>Combined</v>
          </cell>
          <cell r="F554" t="str">
            <v>1</v>
          </cell>
          <cell r="G554" t="str">
            <v>12</v>
          </cell>
          <cell r="H554">
            <v>49</v>
          </cell>
          <cell r="I554">
            <v>37</v>
          </cell>
          <cell r="J554">
            <v>0.75509999999999999</v>
          </cell>
          <cell r="K554">
            <v>0</v>
          </cell>
          <cell r="L554">
            <v>0</v>
          </cell>
          <cell r="M554">
            <v>37</v>
          </cell>
          <cell r="N554">
            <v>0.75509999999999999</v>
          </cell>
        </row>
        <row r="555">
          <cell r="A555" t="str">
            <v>ENTERPRISE ELEM</v>
          </cell>
          <cell r="B555" t="str">
            <v>075</v>
          </cell>
          <cell r="C555" t="e">
            <v>#N/A</v>
          </cell>
          <cell r="D555" t="str">
            <v>0120</v>
          </cell>
          <cell r="E555" t="str">
            <v>Elementary</v>
          </cell>
          <cell r="F555" t="str">
            <v>H</v>
          </cell>
          <cell r="G555" t="str">
            <v>5</v>
          </cell>
          <cell r="H555">
            <v>378</v>
          </cell>
          <cell r="I555">
            <v>214</v>
          </cell>
          <cell r="J555">
            <v>0.56610000000000005</v>
          </cell>
          <cell r="K555">
            <v>68</v>
          </cell>
          <cell r="L555">
            <v>0.1799</v>
          </cell>
          <cell r="M555">
            <v>282</v>
          </cell>
          <cell r="N555">
            <v>0.746</v>
          </cell>
        </row>
        <row r="556">
          <cell r="A556" t="str">
            <v>ERVINTON ELEM (CEP NOTE 2)</v>
          </cell>
          <cell r="B556" t="str">
            <v>026</v>
          </cell>
          <cell r="C556" t="e">
            <v>#N/A</v>
          </cell>
          <cell r="D556" t="str">
            <v>0530</v>
          </cell>
          <cell r="E556" t="str">
            <v>Elementary</v>
          </cell>
          <cell r="F556" t="str">
            <v>Pre-K</v>
          </cell>
          <cell r="G556" t="str">
            <v>5</v>
          </cell>
          <cell r="H556">
            <v>140</v>
          </cell>
          <cell r="I556">
            <v>115</v>
          </cell>
          <cell r="J556">
            <v>0.82140000000000002</v>
          </cell>
          <cell r="K556">
            <v>0</v>
          </cell>
          <cell r="L556">
            <v>0</v>
          </cell>
          <cell r="M556">
            <v>115</v>
          </cell>
          <cell r="N556">
            <v>0.82140000000000002</v>
          </cell>
        </row>
        <row r="557">
          <cell r="A557" t="str">
            <v>ESSEX HIGH</v>
          </cell>
          <cell r="B557" t="str">
            <v>028</v>
          </cell>
          <cell r="C557" t="e">
            <v>#N/A</v>
          </cell>
          <cell r="D557" t="str">
            <v>0010</v>
          </cell>
          <cell r="E557" t="str">
            <v>High</v>
          </cell>
          <cell r="F557" t="str">
            <v>8</v>
          </cell>
          <cell r="G557" t="str">
            <v>12</v>
          </cell>
          <cell r="H557">
            <v>529</v>
          </cell>
          <cell r="I557">
            <v>288</v>
          </cell>
          <cell r="J557">
            <v>0.5444</v>
          </cell>
          <cell r="K557">
            <v>31</v>
          </cell>
          <cell r="L557">
            <v>5.8599999999999999E-2</v>
          </cell>
          <cell r="M557">
            <v>319</v>
          </cell>
          <cell r="N557">
            <v>0.60299999999999998</v>
          </cell>
        </row>
        <row r="558">
          <cell r="A558" t="str">
            <v>ESSEX INT. (CEP NOTE 2)</v>
          </cell>
          <cell r="B558" t="str">
            <v>028</v>
          </cell>
          <cell r="C558" t="e">
            <v>#N/A</v>
          </cell>
          <cell r="D558" t="str">
            <v>0150</v>
          </cell>
          <cell r="E558" t="str">
            <v>Elementary</v>
          </cell>
          <cell r="F558" t="str">
            <v>4</v>
          </cell>
          <cell r="G558" t="str">
            <v>7</v>
          </cell>
          <cell r="H558">
            <v>413</v>
          </cell>
          <cell r="I558">
            <v>413</v>
          </cell>
          <cell r="J558">
            <v>1</v>
          </cell>
          <cell r="K558">
            <v>0</v>
          </cell>
          <cell r="L558">
            <v>0</v>
          </cell>
          <cell r="M558">
            <v>413</v>
          </cell>
          <cell r="N558">
            <v>1</v>
          </cell>
        </row>
        <row r="559">
          <cell r="A559" t="str">
            <v>ETTRICK ELEM (CEP NOTE 2)</v>
          </cell>
          <cell r="B559" t="str">
            <v>021</v>
          </cell>
          <cell r="C559" t="e">
            <v>#N/A</v>
          </cell>
          <cell r="D559" t="str">
            <v>0350</v>
          </cell>
          <cell r="E559" t="str">
            <v>Elementary</v>
          </cell>
          <cell r="F559" t="str">
            <v>H</v>
          </cell>
          <cell r="G559" t="str">
            <v>5</v>
          </cell>
          <cell r="H559">
            <v>583</v>
          </cell>
          <cell r="I559">
            <v>526</v>
          </cell>
          <cell r="J559">
            <v>0.9022</v>
          </cell>
          <cell r="K559">
            <v>0</v>
          </cell>
          <cell r="L559">
            <v>0</v>
          </cell>
          <cell r="M559">
            <v>526</v>
          </cell>
          <cell r="N559">
            <v>0.9022</v>
          </cell>
        </row>
        <row r="560">
          <cell r="A560" t="str">
            <v>EUREKA ELEM</v>
          </cell>
          <cell r="B560" t="str">
            <v>020</v>
          </cell>
          <cell r="C560" t="e">
            <v>#N/A</v>
          </cell>
          <cell r="D560" t="str">
            <v>0100</v>
          </cell>
          <cell r="E560" t="str">
            <v>Elementary</v>
          </cell>
          <cell r="F560" t="str">
            <v>Pre-K</v>
          </cell>
          <cell r="G560" t="str">
            <v>5</v>
          </cell>
          <cell r="H560">
            <v>449</v>
          </cell>
          <cell r="I560">
            <v>244</v>
          </cell>
          <cell r="J560">
            <v>0.54339999999999999</v>
          </cell>
          <cell r="K560">
            <v>29</v>
          </cell>
          <cell r="L560">
            <v>6.4600000000000005E-2</v>
          </cell>
          <cell r="M560">
            <v>273</v>
          </cell>
          <cell r="N560">
            <v>0.60799999999999998</v>
          </cell>
        </row>
        <row r="561">
          <cell r="A561" t="str">
            <v>EVENDALE ELEM</v>
          </cell>
          <cell r="B561" t="str">
            <v>034</v>
          </cell>
          <cell r="C561" t="e">
            <v>#N/A</v>
          </cell>
          <cell r="D561" t="str">
            <v>0587</v>
          </cell>
          <cell r="E561" t="str">
            <v>Elementary</v>
          </cell>
          <cell r="F561" t="str">
            <v>K</v>
          </cell>
          <cell r="G561" t="str">
            <v>5</v>
          </cell>
          <cell r="H561">
            <v>524</v>
          </cell>
          <cell r="I561">
            <v>198</v>
          </cell>
          <cell r="J561">
            <v>0.37790000000000001</v>
          </cell>
          <cell r="K561">
            <v>39</v>
          </cell>
          <cell r="L561">
            <v>7.4399999999999994E-2</v>
          </cell>
          <cell r="M561">
            <v>237</v>
          </cell>
          <cell r="N561">
            <v>0.45229999999999998</v>
          </cell>
        </row>
        <row r="562">
          <cell r="A562" t="str">
            <v>EVERGREEN ELEM</v>
          </cell>
          <cell r="B562" t="str">
            <v>021</v>
          </cell>
          <cell r="C562" t="e">
            <v>#N/A</v>
          </cell>
          <cell r="D562" t="str">
            <v>0300</v>
          </cell>
          <cell r="E562" t="str">
            <v>Elementary</v>
          </cell>
          <cell r="F562" t="str">
            <v>K</v>
          </cell>
          <cell r="G562" t="str">
            <v>5</v>
          </cell>
          <cell r="H562">
            <v>980</v>
          </cell>
          <cell r="I562">
            <v>185</v>
          </cell>
          <cell r="J562">
            <v>0.1888</v>
          </cell>
          <cell r="K562">
            <v>45</v>
          </cell>
          <cell r="L562">
            <v>4.5900000000000003E-2</v>
          </cell>
          <cell r="M562">
            <v>230</v>
          </cell>
          <cell r="N562">
            <v>0.23469999999999999</v>
          </cell>
        </row>
        <row r="563">
          <cell r="A563" t="str">
            <v>EVERGREEN MILL ELEM</v>
          </cell>
          <cell r="B563" t="str">
            <v>053</v>
          </cell>
          <cell r="C563" t="e">
            <v>#N/A</v>
          </cell>
          <cell r="D563" t="str">
            <v>0190</v>
          </cell>
          <cell r="E563" t="str">
            <v>Elementary</v>
          </cell>
          <cell r="F563" t="str">
            <v>Pre-K</v>
          </cell>
          <cell r="G563" t="str">
            <v>5</v>
          </cell>
          <cell r="H563">
            <v>550</v>
          </cell>
          <cell r="I563">
            <v>157</v>
          </cell>
          <cell r="J563">
            <v>0.28549999999999998</v>
          </cell>
          <cell r="K563">
            <v>31</v>
          </cell>
          <cell r="L563">
            <v>5.6399999999999999E-2</v>
          </cell>
          <cell r="M563">
            <v>188</v>
          </cell>
          <cell r="N563">
            <v>0.34179999999999999</v>
          </cell>
        </row>
        <row r="564">
          <cell r="A564" t="str">
            <v>FAIR OAKS ELEM (CEP NOTE 2)</v>
          </cell>
          <cell r="B564" t="str">
            <v>043</v>
          </cell>
          <cell r="C564" t="e">
            <v>#N/A</v>
          </cell>
          <cell r="D564" t="str">
            <v>0200</v>
          </cell>
          <cell r="E564" t="str">
            <v>Elementary</v>
          </cell>
          <cell r="F564" t="str">
            <v>H</v>
          </cell>
          <cell r="G564" t="str">
            <v>5</v>
          </cell>
          <cell r="H564">
            <v>401</v>
          </cell>
          <cell r="I564">
            <v>330</v>
          </cell>
          <cell r="J564">
            <v>0.82289999999999996</v>
          </cell>
          <cell r="K564">
            <v>0</v>
          </cell>
          <cell r="L564">
            <v>0</v>
          </cell>
          <cell r="M564">
            <v>330</v>
          </cell>
          <cell r="N564">
            <v>0.82289999999999996</v>
          </cell>
        </row>
        <row r="565">
          <cell r="A565" t="str">
            <v>FAIRFAX BOYS' PROBATION</v>
          </cell>
          <cell r="B565" t="str">
            <v>917</v>
          </cell>
          <cell r="C565" t="str">
            <v>Department of Juvenile Justice</v>
          </cell>
          <cell r="D565" t="str">
            <v>0114</v>
          </cell>
          <cell r="E565" t="str">
            <v>Combined</v>
          </cell>
          <cell r="F565" t="str">
            <v>6</v>
          </cell>
          <cell r="G565" t="str">
            <v>12</v>
          </cell>
          <cell r="H565">
            <v>8</v>
          </cell>
          <cell r="I565">
            <v>8</v>
          </cell>
          <cell r="J565">
            <v>1</v>
          </cell>
          <cell r="K565">
            <v>0</v>
          </cell>
          <cell r="L565">
            <v>0</v>
          </cell>
          <cell r="M565">
            <v>8</v>
          </cell>
          <cell r="N565">
            <v>1</v>
          </cell>
        </row>
        <row r="566">
          <cell r="A566" t="str">
            <v>FAIRFAX HIGH</v>
          </cell>
          <cell r="B566" t="str">
            <v>029</v>
          </cell>
          <cell r="C566" t="e">
            <v>#N/A</v>
          </cell>
          <cell r="D566" t="str">
            <v>0020</v>
          </cell>
          <cell r="E566" t="str">
            <v>High</v>
          </cell>
          <cell r="F566" t="str">
            <v>9</v>
          </cell>
          <cell r="G566" t="str">
            <v>12</v>
          </cell>
          <cell r="H566">
            <v>2325</v>
          </cell>
          <cell r="I566">
            <v>437</v>
          </cell>
          <cell r="J566">
            <v>0.188</v>
          </cell>
          <cell r="K566">
            <v>127</v>
          </cell>
          <cell r="L566">
            <v>5.4600000000000003E-2</v>
          </cell>
          <cell r="M566">
            <v>564</v>
          </cell>
          <cell r="N566">
            <v>0.24260000000000001</v>
          </cell>
        </row>
        <row r="567">
          <cell r="A567" t="str">
            <v>FAIRFAX JUV DET HOME</v>
          </cell>
          <cell r="B567" t="str">
            <v>917</v>
          </cell>
          <cell r="C567" t="str">
            <v>Department of Juvenile Justice</v>
          </cell>
          <cell r="D567" t="str">
            <v>0008</v>
          </cell>
          <cell r="E567" t="str">
            <v>Combined</v>
          </cell>
          <cell r="F567" t="str">
            <v>6</v>
          </cell>
          <cell r="G567" t="str">
            <v>12</v>
          </cell>
          <cell r="H567">
            <v>35</v>
          </cell>
          <cell r="I567">
            <v>35</v>
          </cell>
          <cell r="J567">
            <v>1</v>
          </cell>
          <cell r="K567">
            <v>0</v>
          </cell>
          <cell r="L567">
            <v>0</v>
          </cell>
          <cell r="M567">
            <v>35</v>
          </cell>
          <cell r="N567">
            <v>1</v>
          </cell>
        </row>
        <row r="568">
          <cell r="A568" t="str">
            <v>FAIRFAX LESS SECURE DET</v>
          </cell>
          <cell r="B568" t="str">
            <v>917</v>
          </cell>
          <cell r="C568" t="str">
            <v>Department of Juvenile Justice</v>
          </cell>
          <cell r="D568" t="str">
            <v>0116</v>
          </cell>
          <cell r="E568" t="str">
            <v>Combined</v>
          </cell>
          <cell r="F568" t="str">
            <v>6</v>
          </cell>
          <cell r="G568" t="str">
            <v>12</v>
          </cell>
          <cell r="H568">
            <v>8</v>
          </cell>
          <cell r="I568">
            <v>8</v>
          </cell>
          <cell r="J568">
            <v>1</v>
          </cell>
          <cell r="K568">
            <v>0</v>
          </cell>
          <cell r="L568">
            <v>0</v>
          </cell>
          <cell r="M568">
            <v>8</v>
          </cell>
          <cell r="N568">
            <v>1</v>
          </cell>
        </row>
        <row r="569">
          <cell r="A569" t="str">
            <v>FAIRFAX VILLA ELEM</v>
          </cell>
          <cell r="B569" t="str">
            <v>029</v>
          </cell>
          <cell r="C569" t="e">
            <v>#N/A</v>
          </cell>
          <cell r="D569" t="str">
            <v>1480</v>
          </cell>
          <cell r="E569" t="str">
            <v>Elementary</v>
          </cell>
          <cell r="F569" t="str">
            <v>K</v>
          </cell>
          <cell r="G569" t="str">
            <v>6</v>
          </cell>
          <cell r="H569">
            <v>601</v>
          </cell>
          <cell r="I569">
            <v>113</v>
          </cell>
          <cell r="J569">
            <v>0.188</v>
          </cell>
          <cell r="K569">
            <v>28</v>
          </cell>
          <cell r="L569">
            <v>4.6600000000000003E-2</v>
          </cell>
          <cell r="M569">
            <v>141</v>
          </cell>
          <cell r="N569">
            <v>0.2346</v>
          </cell>
        </row>
        <row r="570">
          <cell r="A570" t="str">
            <v>FAIRFIELD COURT EL (CEP NOTE 2)</v>
          </cell>
          <cell r="B570" t="str">
            <v>123</v>
          </cell>
          <cell r="C570" t="e">
            <v>#N/A</v>
          </cell>
          <cell r="D570" t="str">
            <v>0710</v>
          </cell>
          <cell r="E570" t="str">
            <v>Elementary</v>
          </cell>
          <cell r="F570" t="str">
            <v>K</v>
          </cell>
          <cell r="G570" t="str">
            <v>5</v>
          </cell>
          <cell r="H570">
            <v>409</v>
          </cell>
          <cell r="I570">
            <v>409</v>
          </cell>
          <cell r="J570">
            <v>1</v>
          </cell>
          <cell r="K570">
            <v>0</v>
          </cell>
          <cell r="L570">
            <v>0</v>
          </cell>
          <cell r="M570">
            <v>409</v>
          </cell>
          <cell r="N570">
            <v>1</v>
          </cell>
        </row>
        <row r="571">
          <cell r="A571" t="str">
            <v>FAIRFIELD ELEM</v>
          </cell>
          <cell r="B571" t="str">
            <v>081</v>
          </cell>
          <cell r="C571" t="e">
            <v>#N/A</v>
          </cell>
          <cell r="D571" t="str">
            <v>0150</v>
          </cell>
          <cell r="E571" t="str">
            <v>Elementary</v>
          </cell>
          <cell r="F571" t="str">
            <v>Pre-K</v>
          </cell>
          <cell r="G571" t="str">
            <v>5</v>
          </cell>
          <cell r="H571">
            <v>262</v>
          </cell>
          <cell r="I571">
            <v>119</v>
          </cell>
          <cell r="J571">
            <v>0.45419999999999999</v>
          </cell>
          <cell r="K571">
            <v>22</v>
          </cell>
          <cell r="L571">
            <v>8.4000000000000005E-2</v>
          </cell>
          <cell r="M571">
            <v>141</v>
          </cell>
          <cell r="N571">
            <v>0.53820000000000001</v>
          </cell>
        </row>
        <row r="572">
          <cell r="A572" t="str">
            <v>FAIRFIELD ELEM</v>
          </cell>
          <cell r="B572" t="str">
            <v>128</v>
          </cell>
          <cell r="C572" t="e">
            <v>#N/A</v>
          </cell>
          <cell r="D572" t="str">
            <v>0780</v>
          </cell>
          <cell r="E572" t="str">
            <v>Elementary</v>
          </cell>
          <cell r="F572" t="str">
            <v>K</v>
          </cell>
          <cell r="G572" t="str">
            <v>5</v>
          </cell>
          <cell r="H572">
            <v>578</v>
          </cell>
          <cell r="I572">
            <v>148</v>
          </cell>
          <cell r="J572">
            <v>0.25609999999999999</v>
          </cell>
          <cell r="K572">
            <v>46</v>
          </cell>
          <cell r="L572">
            <v>7.9600000000000004E-2</v>
          </cell>
          <cell r="M572">
            <v>194</v>
          </cell>
          <cell r="N572">
            <v>0.33560000000000001</v>
          </cell>
        </row>
        <row r="573">
          <cell r="A573" t="str">
            <v>FAIRFIELD MIDDLE (CEP NOTE 2)</v>
          </cell>
          <cell r="B573" t="str">
            <v>043</v>
          </cell>
          <cell r="C573" t="e">
            <v>#N/A</v>
          </cell>
          <cell r="D573" t="str">
            <v>0510</v>
          </cell>
          <cell r="E573" t="str">
            <v>Middle</v>
          </cell>
          <cell r="F573" t="str">
            <v>6</v>
          </cell>
          <cell r="G573" t="str">
            <v>8</v>
          </cell>
          <cell r="H573">
            <v>1093</v>
          </cell>
          <cell r="I573">
            <v>899</v>
          </cell>
          <cell r="J573">
            <v>0.82250000000000001</v>
          </cell>
          <cell r="K573">
            <v>0</v>
          </cell>
          <cell r="L573">
            <v>0</v>
          </cell>
          <cell r="M573">
            <v>899</v>
          </cell>
          <cell r="N573">
            <v>0.82250000000000001</v>
          </cell>
        </row>
        <row r="574">
          <cell r="A574" t="str">
            <v>FAIRHILL ELEM</v>
          </cell>
          <cell r="B574" t="str">
            <v>029</v>
          </cell>
          <cell r="C574" t="e">
            <v>#N/A</v>
          </cell>
          <cell r="D574" t="str">
            <v>1630</v>
          </cell>
          <cell r="E574" t="str">
            <v>Elementary</v>
          </cell>
          <cell r="F574" t="str">
            <v>K</v>
          </cell>
          <cell r="G574" t="str">
            <v>6</v>
          </cell>
          <cell r="H574">
            <v>573</v>
          </cell>
          <cell r="I574">
            <v>115</v>
          </cell>
          <cell r="J574">
            <v>0.20069999999999999</v>
          </cell>
          <cell r="K574">
            <v>36</v>
          </cell>
          <cell r="L574">
            <v>6.2799999999999995E-2</v>
          </cell>
          <cell r="M574">
            <v>151</v>
          </cell>
          <cell r="N574">
            <v>0.26350000000000001</v>
          </cell>
        </row>
        <row r="575">
          <cell r="A575" t="str">
            <v>FAIRLAWN ELEM (CEP NOTE 2)</v>
          </cell>
          <cell r="B575" t="str">
            <v>118</v>
          </cell>
          <cell r="C575" t="e">
            <v>#N/A</v>
          </cell>
          <cell r="D575" t="str">
            <v>0750</v>
          </cell>
          <cell r="E575" t="str">
            <v>Elementary</v>
          </cell>
          <cell r="F575" t="str">
            <v>Pre-K</v>
          </cell>
          <cell r="G575" t="str">
            <v>2</v>
          </cell>
          <cell r="H575">
            <v>276</v>
          </cell>
          <cell r="I575">
            <v>265</v>
          </cell>
          <cell r="J575">
            <v>0.96009999999999995</v>
          </cell>
          <cell r="K575">
            <v>0</v>
          </cell>
          <cell r="L575">
            <v>0</v>
          </cell>
          <cell r="M575">
            <v>265</v>
          </cell>
          <cell r="N575">
            <v>0.96009999999999995</v>
          </cell>
        </row>
        <row r="576">
          <cell r="A576" t="str">
            <v>FAIRVIEW ELEM</v>
          </cell>
          <cell r="B576" t="str">
            <v>029</v>
          </cell>
          <cell r="C576" t="e">
            <v>#N/A</v>
          </cell>
          <cell r="D576" t="str">
            <v>0290</v>
          </cell>
          <cell r="E576" t="str">
            <v>Elementary</v>
          </cell>
          <cell r="F576" t="str">
            <v>K</v>
          </cell>
          <cell r="G576" t="str">
            <v>6</v>
          </cell>
          <cell r="H576">
            <v>781</v>
          </cell>
          <cell r="I576">
            <v>43</v>
          </cell>
          <cell r="J576">
            <v>5.5100000000000003E-2</v>
          </cell>
          <cell r="K576">
            <v>13</v>
          </cell>
          <cell r="L576">
            <v>1.66E-2</v>
          </cell>
          <cell r="M576">
            <v>56</v>
          </cell>
          <cell r="N576">
            <v>7.17E-2</v>
          </cell>
        </row>
        <row r="577">
          <cell r="A577" t="str">
            <v>FAIRVIEW ELEM1</v>
          </cell>
          <cell r="B577" t="str">
            <v>038</v>
          </cell>
          <cell r="C577" t="e">
            <v>#N/A</v>
          </cell>
          <cell r="D577" t="str">
            <v>0480</v>
          </cell>
          <cell r="E577" t="str">
            <v>Elementary</v>
          </cell>
          <cell r="F577" t="str">
            <v>K</v>
          </cell>
          <cell r="G577" t="str">
            <v>5</v>
          </cell>
          <cell r="H577">
            <v>132</v>
          </cell>
          <cell r="I577">
            <v>78</v>
          </cell>
          <cell r="J577">
            <v>0.59089999999999998</v>
          </cell>
          <cell r="K577">
            <v>17</v>
          </cell>
          <cell r="L577">
            <v>0.1288</v>
          </cell>
          <cell r="M577">
            <v>95</v>
          </cell>
          <cell r="N577">
            <v>0.71970000000000001</v>
          </cell>
        </row>
        <row r="578">
          <cell r="A578" t="str">
            <v>FAIRVIEW ELEM (CEP NOTE 2)</v>
          </cell>
          <cell r="B578" t="str">
            <v>124</v>
          </cell>
          <cell r="C578" t="e">
            <v>#N/A</v>
          </cell>
          <cell r="D578" t="str">
            <v>0410</v>
          </cell>
          <cell r="E578" t="str">
            <v>Elementary</v>
          </cell>
          <cell r="F578" t="str">
            <v>U</v>
          </cell>
          <cell r="G578" t="str">
            <v>5</v>
          </cell>
          <cell r="H578">
            <v>566</v>
          </cell>
          <cell r="I578">
            <v>566</v>
          </cell>
          <cell r="J578">
            <v>1</v>
          </cell>
          <cell r="K578">
            <v>0</v>
          </cell>
          <cell r="L578">
            <v>0</v>
          </cell>
          <cell r="M578">
            <v>566</v>
          </cell>
          <cell r="N578">
            <v>1</v>
          </cell>
        </row>
        <row r="579">
          <cell r="A579" t="str">
            <v>FALLING BRANCH ELEM</v>
          </cell>
          <cell r="B579" t="str">
            <v>060</v>
          </cell>
          <cell r="C579" t="e">
            <v>#N/A</v>
          </cell>
          <cell r="D579" t="str">
            <v>0600</v>
          </cell>
          <cell r="E579" t="str">
            <v>Elementary</v>
          </cell>
          <cell r="F579" t="str">
            <v>Pre-K</v>
          </cell>
          <cell r="G579" t="str">
            <v>5</v>
          </cell>
          <cell r="H579">
            <v>636</v>
          </cell>
          <cell r="I579">
            <v>231</v>
          </cell>
          <cell r="J579">
            <v>0.36320000000000002</v>
          </cell>
          <cell r="K579">
            <v>38</v>
          </cell>
          <cell r="L579">
            <v>5.9700000000000003E-2</v>
          </cell>
          <cell r="M579">
            <v>269</v>
          </cell>
          <cell r="N579">
            <v>0.42299999999999999</v>
          </cell>
        </row>
        <row r="580">
          <cell r="A580" t="str">
            <v>FALLING CREEK EL (CEP NOTE 2)</v>
          </cell>
          <cell r="B580" t="str">
            <v>021</v>
          </cell>
          <cell r="C580" t="e">
            <v>#N/A</v>
          </cell>
          <cell r="D580" t="str">
            <v>0590</v>
          </cell>
          <cell r="E580" t="str">
            <v>Elementary</v>
          </cell>
          <cell r="F580" t="str">
            <v>H</v>
          </cell>
          <cell r="G580" t="str">
            <v>5</v>
          </cell>
          <cell r="H580">
            <v>783</v>
          </cell>
          <cell r="I580">
            <v>706</v>
          </cell>
          <cell r="J580">
            <v>0.90169999999999995</v>
          </cell>
          <cell r="K580">
            <v>0</v>
          </cell>
          <cell r="L580">
            <v>0</v>
          </cell>
          <cell r="M580">
            <v>706</v>
          </cell>
          <cell r="N580">
            <v>0.90169999999999995</v>
          </cell>
        </row>
        <row r="581">
          <cell r="A581" t="str">
            <v>FALLING CREEK MID (CEP NOTE 2)</v>
          </cell>
          <cell r="B581" t="str">
            <v>021</v>
          </cell>
          <cell r="C581" t="e">
            <v>#N/A</v>
          </cell>
          <cell r="D581" t="str">
            <v>0670</v>
          </cell>
          <cell r="E581" t="str">
            <v>Middle</v>
          </cell>
          <cell r="F581" t="str">
            <v>6</v>
          </cell>
          <cell r="G581" t="str">
            <v>8</v>
          </cell>
          <cell r="H581">
            <v>1479</v>
          </cell>
          <cell r="I581">
            <v>1333</v>
          </cell>
          <cell r="J581">
            <v>0.90129999999999999</v>
          </cell>
          <cell r="K581">
            <v>0</v>
          </cell>
          <cell r="L581">
            <v>0</v>
          </cell>
          <cell r="M581">
            <v>1333</v>
          </cell>
          <cell r="N581">
            <v>0.90129999999999999</v>
          </cell>
        </row>
        <row r="582">
          <cell r="A582" t="str">
            <v>FALLON PARK EL (CEP NOTE 2)</v>
          </cell>
          <cell r="B582" t="str">
            <v>124</v>
          </cell>
          <cell r="C582" t="e">
            <v>#N/A</v>
          </cell>
          <cell r="D582" t="str">
            <v>0050</v>
          </cell>
          <cell r="E582" t="str">
            <v>Elementary</v>
          </cell>
          <cell r="F582" t="str">
            <v>U</v>
          </cell>
          <cell r="G582" t="str">
            <v>5</v>
          </cell>
          <cell r="H582">
            <v>625</v>
          </cell>
          <cell r="I582">
            <v>625</v>
          </cell>
          <cell r="J582">
            <v>1</v>
          </cell>
          <cell r="K582">
            <v>0</v>
          </cell>
          <cell r="L582">
            <v>0</v>
          </cell>
          <cell r="M582">
            <v>625</v>
          </cell>
          <cell r="N582">
            <v>1</v>
          </cell>
        </row>
        <row r="583">
          <cell r="A583" t="str">
            <v>FALLS CHURCH HIGH</v>
          </cell>
          <cell r="B583" t="str">
            <v>029</v>
          </cell>
          <cell r="C583" t="e">
            <v>#N/A</v>
          </cell>
          <cell r="D583" t="str">
            <v>1100</v>
          </cell>
          <cell r="E583" t="str">
            <v>High</v>
          </cell>
          <cell r="F583" t="str">
            <v>9</v>
          </cell>
          <cell r="G583" t="str">
            <v>12</v>
          </cell>
          <cell r="H583">
            <v>2028</v>
          </cell>
          <cell r="I583">
            <v>893</v>
          </cell>
          <cell r="J583">
            <v>0.44030000000000002</v>
          </cell>
          <cell r="K583">
            <v>233</v>
          </cell>
          <cell r="L583">
            <v>0.1149</v>
          </cell>
          <cell r="M583">
            <v>1126</v>
          </cell>
          <cell r="N583">
            <v>0.55520000000000003</v>
          </cell>
        </row>
        <row r="584">
          <cell r="A584" t="str">
            <v>FALMOUTH ELEM</v>
          </cell>
          <cell r="B584" t="str">
            <v>089</v>
          </cell>
          <cell r="C584" t="e">
            <v>#N/A</v>
          </cell>
          <cell r="D584" t="str">
            <v>0280</v>
          </cell>
          <cell r="E584" t="str">
            <v>Elementary</v>
          </cell>
          <cell r="F584" t="str">
            <v>K</v>
          </cell>
          <cell r="G584" t="str">
            <v>5</v>
          </cell>
          <cell r="H584">
            <v>644</v>
          </cell>
          <cell r="I584">
            <v>262</v>
          </cell>
          <cell r="J584">
            <v>0.40679999999999999</v>
          </cell>
          <cell r="K584">
            <v>42</v>
          </cell>
          <cell r="L584">
            <v>6.5199999999999994E-2</v>
          </cell>
          <cell r="M584">
            <v>304</v>
          </cell>
          <cell r="N584">
            <v>0.47199999999999998</v>
          </cell>
        </row>
        <row r="585">
          <cell r="A585" t="str">
            <v>FANCY GAP ELEM</v>
          </cell>
          <cell r="B585" t="str">
            <v>018</v>
          </cell>
          <cell r="C585" t="e">
            <v>#N/A</v>
          </cell>
          <cell r="D585" t="str">
            <v>1180</v>
          </cell>
          <cell r="E585" t="str">
            <v>Elementary</v>
          </cell>
          <cell r="F585" t="str">
            <v>Pre-K</v>
          </cell>
          <cell r="G585" t="str">
            <v>5</v>
          </cell>
          <cell r="H585">
            <v>141</v>
          </cell>
          <cell r="I585">
            <v>55</v>
          </cell>
          <cell r="J585">
            <v>0.3901</v>
          </cell>
          <cell r="K585">
            <v>5</v>
          </cell>
          <cell r="L585">
            <v>3.5499999999999997E-2</v>
          </cell>
          <cell r="M585">
            <v>60</v>
          </cell>
          <cell r="N585">
            <v>0.42549999999999999</v>
          </cell>
        </row>
        <row r="586">
          <cell r="A586" t="str">
            <v>FANNIE W. FITZGERALD ELEM</v>
          </cell>
          <cell r="B586" t="str">
            <v>075</v>
          </cell>
          <cell r="C586" t="e">
            <v>#N/A</v>
          </cell>
          <cell r="D586" t="str">
            <v>0370</v>
          </cell>
          <cell r="E586" t="str">
            <v>Elementary</v>
          </cell>
          <cell r="F586" t="str">
            <v>Pre-K</v>
          </cell>
          <cell r="G586" t="str">
            <v>5</v>
          </cell>
          <cell r="H586">
            <v>840</v>
          </cell>
          <cell r="I586">
            <v>391</v>
          </cell>
          <cell r="J586">
            <v>0.46550000000000002</v>
          </cell>
          <cell r="K586">
            <v>78</v>
          </cell>
          <cell r="L586">
            <v>9.2899999999999996E-2</v>
          </cell>
          <cell r="M586">
            <v>469</v>
          </cell>
          <cell r="N586">
            <v>0.55830000000000002</v>
          </cell>
        </row>
        <row r="587">
          <cell r="A587" t="str">
            <v>FARMINGTON ELEM</v>
          </cell>
          <cell r="B587" t="str">
            <v>024</v>
          </cell>
          <cell r="C587" t="e">
            <v>#N/A</v>
          </cell>
          <cell r="D587" t="str">
            <v>0470</v>
          </cell>
          <cell r="E587" t="str">
            <v>Elementary</v>
          </cell>
          <cell r="F587" t="str">
            <v>K</v>
          </cell>
          <cell r="G587" t="str">
            <v>5</v>
          </cell>
          <cell r="H587">
            <v>508</v>
          </cell>
          <cell r="I587">
            <v>307</v>
          </cell>
          <cell r="J587">
            <v>0.60429999999999995</v>
          </cell>
          <cell r="K587">
            <v>44</v>
          </cell>
          <cell r="L587">
            <v>8.6599999999999996E-2</v>
          </cell>
          <cell r="M587">
            <v>351</v>
          </cell>
          <cell r="N587">
            <v>0.69089999999999996</v>
          </cell>
        </row>
        <row r="588">
          <cell r="A588" t="str">
            <v>FARMWELL STATION MIDDLE</v>
          </cell>
          <cell r="B588" t="str">
            <v>053</v>
          </cell>
          <cell r="C588" t="e">
            <v>#N/A</v>
          </cell>
          <cell r="D588" t="str">
            <v>0210</v>
          </cell>
          <cell r="E588" t="str">
            <v>Middle</v>
          </cell>
          <cell r="F588" t="str">
            <v>6</v>
          </cell>
          <cell r="G588" t="str">
            <v>8</v>
          </cell>
          <cell r="H588">
            <v>1179</v>
          </cell>
          <cell r="I588">
            <v>188</v>
          </cell>
          <cell r="J588">
            <v>0.1595</v>
          </cell>
          <cell r="K588">
            <v>50</v>
          </cell>
          <cell r="L588">
            <v>4.24E-2</v>
          </cell>
          <cell r="M588">
            <v>238</v>
          </cell>
          <cell r="N588">
            <v>0.2019</v>
          </cell>
        </row>
        <row r="589">
          <cell r="A589" t="str">
            <v>FAUQUIER HIGH</v>
          </cell>
          <cell r="B589" t="str">
            <v>030</v>
          </cell>
          <cell r="C589" t="e">
            <v>#N/A</v>
          </cell>
          <cell r="D589" t="str">
            <v>0701</v>
          </cell>
          <cell r="E589" t="str">
            <v>High</v>
          </cell>
          <cell r="F589" t="str">
            <v>9</v>
          </cell>
          <cell r="G589" t="str">
            <v>12</v>
          </cell>
          <cell r="H589">
            <v>1262</v>
          </cell>
          <cell r="I589">
            <v>207</v>
          </cell>
          <cell r="J589">
            <v>0.16400000000000001</v>
          </cell>
          <cell r="K589">
            <v>35</v>
          </cell>
          <cell r="L589">
            <v>2.7699999999999999E-2</v>
          </cell>
          <cell r="M589">
            <v>242</v>
          </cell>
          <cell r="N589">
            <v>0.1918</v>
          </cell>
        </row>
        <row r="590">
          <cell r="A590" t="str">
            <v>FEATHERSTONE ELEM</v>
          </cell>
          <cell r="B590" t="str">
            <v>075</v>
          </cell>
          <cell r="C590" t="e">
            <v>#N/A</v>
          </cell>
          <cell r="D590" t="str">
            <v>0450</v>
          </cell>
          <cell r="E590" t="str">
            <v>Elementary</v>
          </cell>
          <cell r="F590" t="str">
            <v>Pre-K</v>
          </cell>
          <cell r="G590" t="str">
            <v>5</v>
          </cell>
          <cell r="H590">
            <v>503</v>
          </cell>
          <cell r="I590">
            <v>335</v>
          </cell>
          <cell r="J590">
            <v>0.66600000000000004</v>
          </cell>
          <cell r="K590">
            <v>74</v>
          </cell>
          <cell r="L590">
            <v>0.14710000000000001</v>
          </cell>
          <cell r="M590">
            <v>409</v>
          </cell>
          <cell r="N590">
            <v>0.81310000000000004</v>
          </cell>
        </row>
        <row r="591">
          <cell r="A591" t="str">
            <v>FENWICK GROUP HOME</v>
          </cell>
          <cell r="B591" t="str">
            <v>5789</v>
          </cell>
          <cell r="C591" t="str">
            <v>Grafton/GIHN SNP</v>
          </cell>
          <cell r="D591" t="str">
            <v>0024</v>
          </cell>
          <cell r="E591" t="str">
            <v>Combined</v>
          </cell>
          <cell r="F591" t="str">
            <v>K</v>
          </cell>
          <cell r="G591" t="str">
            <v>12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>FERDINAND T. DAY ELEM</v>
          </cell>
          <cell r="B592" t="str">
            <v>101</v>
          </cell>
          <cell r="C592" t="e">
            <v>#N/A</v>
          </cell>
          <cell r="D592" t="str">
            <v>0350</v>
          </cell>
          <cell r="E592" t="str">
            <v>Elementary</v>
          </cell>
          <cell r="F592" t="str">
            <v>K</v>
          </cell>
          <cell r="G592" t="str">
            <v>5</v>
          </cell>
          <cell r="H592">
            <v>497</v>
          </cell>
          <cell r="I592">
            <v>342</v>
          </cell>
          <cell r="J592">
            <v>0.68810000000000004</v>
          </cell>
          <cell r="K592">
            <v>66</v>
          </cell>
          <cell r="L592">
            <v>0.1328</v>
          </cell>
          <cell r="M592">
            <v>408</v>
          </cell>
          <cell r="N592">
            <v>0.82089999999999996</v>
          </cell>
        </row>
        <row r="593">
          <cell r="A593" t="str">
            <v>FERRUM ELEM (CEP NOTE 2)</v>
          </cell>
          <cell r="B593" t="str">
            <v>033</v>
          </cell>
          <cell r="C593" t="e">
            <v>#N/A</v>
          </cell>
          <cell r="D593" t="str">
            <v>1360</v>
          </cell>
          <cell r="E593" t="str">
            <v>Elementary</v>
          </cell>
          <cell r="F593" t="str">
            <v>Pre-K</v>
          </cell>
          <cell r="G593" t="str">
            <v>5</v>
          </cell>
          <cell r="H593">
            <v>229</v>
          </cell>
          <cell r="I593">
            <v>195</v>
          </cell>
          <cell r="J593">
            <v>0.85150000000000003</v>
          </cell>
          <cell r="K593">
            <v>0</v>
          </cell>
          <cell r="L593">
            <v>0</v>
          </cell>
          <cell r="M593">
            <v>195</v>
          </cell>
          <cell r="N593">
            <v>0.85150000000000003</v>
          </cell>
        </row>
        <row r="594">
          <cell r="A594" t="str">
            <v>FERRY FARM ELEM</v>
          </cell>
          <cell r="B594" t="str">
            <v>089</v>
          </cell>
          <cell r="C594" t="e">
            <v>#N/A</v>
          </cell>
          <cell r="D594" t="str">
            <v>0230</v>
          </cell>
          <cell r="E594" t="str">
            <v>Elementary</v>
          </cell>
          <cell r="F594" t="str">
            <v>K</v>
          </cell>
          <cell r="G594" t="str">
            <v>5</v>
          </cell>
          <cell r="H594">
            <v>642</v>
          </cell>
          <cell r="I594">
            <v>205</v>
          </cell>
          <cell r="J594">
            <v>0.31929999999999997</v>
          </cell>
          <cell r="K594">
            <v>30</v>
          </cell>
          <cell r="L594">
            <v>4.6699999999999998E-2</v>
          </cell>
          <cell r="M594">
            <v>235</v>
          </cell>
          <cell r="N594">
            <v>0.36599999999999999</v>
          </cell>
        </row>
        <row r="595">
          <cell r="A595" t="str">
            <v>FIELDALE-COLLINSVILLE MS (CEP NOTE 2)</v>
          </cell>
          <cell r="B595" t="str">
            <v>044</v>
          </cell>
          <cell r="C595" t="e">
            <v>#N/A</v>
          </cell>
          <cell r="D595" t="str">
            <v>0620</v>
          </cell>
          <cell r="E595" t="str">
            <v>Middle</v>
          </cell>
          <cell r="F595" t="str">
            <v>6</v>
          </cell>
          <cell r="G595" t="str">
            <v>8</v>
          </cell>
          <cell r="H595">
            <v>862</v>
          </cell>
          <cell r="I595">
            <v>764</v>
          </cell>
          <cell r="J595">
            <v>0.88629999999999998</v>
          </cell>
          <cell r="K595">
            <v>0</v>
          </cell>
          <cell r="L595">
            <v>0</v>
          </cell>
          <cell r="M595">
            <v>764</v>
          </cell>
          <cell r="N595">
            <v>0.88629999999999998</v>
          </cell>
        </row>
        <row r="596">
          <cell r="A596" t="str">
            <v>FIRST COLONIAL HIGH</v>
          </cell>
          <cell r="B596" t="str">
            <v>128</v>
          </cell>
          <cell r="C596" t="e">
            <v>#N/A</v>
          </cell>
          <cell r="D596" t="str">
            <v>0610</v>
          </cell>
          <cell r="E596" t="str">
            <v>High</v>
          </cell>
          <cell r="F596" t="str">
            <v>9</v>
          </cell>
          <cell r="G596" t="str">
            <v>12</v>
          </cell>
          <cell r="H596">
            <v>1794</v>
          </cell>
          <cell r="I596">
            <v>448</v>
          </cell>
          <cell r="J596">
            <v>0.24970000000000001</v>
          </cell>
          <cell r="K596">
            <v>105</v>
          </cell>
          <cell r="L596">
            <v>5.8500000000000003E-2</v>
          </cell>
          <cell r="M596">
            <v>553</v>
          </cell>
          <cell r="N596">
            <v>0.30819999999999997</v>
          </cell>
        </row>
        <row r="597">
          <cell r="A597" t="str">
            <v>FISHBURN PARK EL (CEP NOTE 2)</v>
          </cell>
          <cell r="B597" t="str">
            <v>124</v>
          </cell>
          <cell r="C597" t="e">
            <v>#N/A</v>
          </cell>
          <cell r="D597" t="str">
            <v>0380</v>
          </cell>
          <cell r="E597" t="str">
            <v>Elementary</v>
          </cell>
          <cell r="F597" t="str">
            <v>U</v>
          </cell>
          <cell r="G597" t="str">
            <v>5</v>
          </cell>
          <cell r="H597">
            <v>305</v>
          </cell>
          <cell r="I597">
            <v>305</v>
          </cell>
          <cell r="J597">
            <v>1</v>
          </cell>
          <cell r="K597">
            <v>0</v>
          </cell>
          <cell r="L597">
            <v>0</v>
          </cell>
          <cell r="M597">
            <v>305</v>
          </cell>
          <cell r="N597">
            <v>1</v>
          </cell>
        </row>
        <row r="598">
          <cell r="A598" t="str">
            <v>FLAT ROCK ELEM</v>
          </cell>
          <cell r="B598" t="str">
            <v>072</v>
          </cell>
          <cell r="C598" t="e">
            <v>#N/A</v>
          </cell>
          <cell r="D598" t="str">
            <v>0021</v>
          </cell>
          <cell r="E598" t="str">
            <v>Elementary</v>
          </cell>
          <cell r="F598" t="str">
            <v>Pre-K</v>
          </cell>
          <cell r="G598" t="str">
            <v>5</v>
          </cell>
          <cell r="H598">
            <v>686</v>
          </cell>
          <cell r="I598">
            <v>107</v>
          </cell>
          <cell r="J598">
            <v>0.156</v>
          </cell>
          <cell r="K598">
            <v>19</v>
          </cell>
          <cell r="L598">
            <v>2.7699999999999999E-2</v>
          </cell>
          <cell r="M598">
            <v>126</v>
          </cell>
          <cell r="N598">
            <v>0.1837</v>
          </cell>
        </row>
        <row r="599">
          <cell r="A599" t="str">
            <v>FLATWOODS EL (CEP NOTE 2)</v>
          </cell>
          <cell r="B599" t="str">
            <v>052</v>
          </cell>
          <cell r="C599" t="e">
            <v>#N/A</v>
          </cell>
          <cell r="D599" t="str">
            <v>0630</v>
          </cell>
          <cell r="E599" t="str">
            <v>Elementary</v>
          </cell>
          <cell r="F599" t="str">
            <v>H</v>
          </cell>
          <cell r="G599" t="str">
            <v>4</v>
          </cell>
          <cell r="H599">
            <v>310</v>
          </cell>
          <cell r="I599">
            <v>293</v>
          </cell>
          <cell r="J599">
            <v>0.94520000000000004</v>
          </cell>
          <cell r="K599">
            <v>0</v>
          </cell>
          <cell r="L599">
            <v>0</v>
          </cell>
          <cell r="M599">
            <v>293</v>
          </cell>
          <cell r="N599">
            <v>0.94520000000000004</v>
          </cell>
        </row>
        <row r="600">
          <cell r="A600" t="str">
            <v>FLINT HILL ELEM</v>
          </cell>
          <cell r="B600" t="str">
            <v>029</v>
          </cell>
          <cell r="C600" t="e">
            <v>#N/A</v>
          </cell>
          <cell r="D600" t="str">
            <v>0730</v>
          </cell>
          <cell r="E600" t="str">
            <v>Elementary</v>
          </cell>
          <cell r="F600" t="str">
            <v>K</v>
          </cell>
          <cell r="G600" t="str">
            <v>6</v>
          </cell>
          <cell r="H600">
            <v>679</v>
          </cell>
          <cell r="I600">
            <v>42</v>
          </cell>
          <cell r="J600">
            <v>6.1899999999999997E-2</v>
          </cell>
          <cell r="K600">
            <v>5</v>
          </cell>
          <cell r="L600">
            <v>7.4000000000000003E-3</v>
          </cell>
          <cell r="M600">
            <v>47</v>
          </cell>
          <cell r="N600">
            <v>6.9199999999999998E-2</v>
          </cell>
        </row>
        <row r="601">
          <cell r="A601" t="str">
            <v>FLORENCE BOWSER ELEM</v>
          </cell>
          <cell r="B601" t="str">
            <v>127</v>
          </cell>
          <cell r="C601" t="e">
            <v>#N/A</v>
          </cell>
          <cell r="D601" t="str">
            <v>0090</v>
          </cell>
          <cell r="E601" t="str">
            <v>Elementary</v>
          </cell>
          <cell r="F601" t="str">
            <v>Pre-K</v>
          </cell>
          <cell r="G601" t="str">
            <v>5</v>
          </cell>
          <cell r="H601">
            <v>823</v>
          </cell>
          <cell r="I601">
            <v>272</v>
          </cell>
          <cell r="J601">
            <v>0.33050000000000002</v>
          </cell>
          <cell r="K601">
            <v>45</v>
          </cell>
          <cell r="L601">
            <v>5.4699999999999999E-2</v>
          </cell>
          <cell r="M601">
            <v>317</v>
          </cell>
          <cell r="N601">
            <v>0.38519999999999999</v>
          </cell>
        </row>
        <row r="602">
          <cell r="A602" t="str">
            <v>FLORIS ELEM</v>
          </cell>
          <cell r="B602" t="str">
            <v>029</v>
          </cell>
          <cell r="C602" t="e">
            <v>#N/A</v>
          </cell>
          <cell r="D602" t="str">
            <v>0740</v>
          </cell>
          <cell r="E602" t="str">
            <v>Elementary</v>
          </cell>
          <cell r="F602" t="str">
            <v>K</v>
          </cell>
          <cell r="G602" t="str">
            <v>6</v>
          </cell>
          <cell r="H602">
            <v>852</v>
          </cell>
          <cell r="I602">
            <v>44</v>
          </cell>
          <cell r="J602">
            <v>5.16E-2</v>
          </cell>
          <cell r="K602">
            <v>16</v>
          </cell>
          <cell r="L602">
            <v>1.8800000000000001E-2</v>
          </cell>
          <cell r="M602">
            <v>60</v>
          </cell>
          <cell r="N602">
            <v>7.0400000000000004E-2</v>
          </cell>
        </row>
        <row r="603">
          <cell r="A603" t="str">
            <v>FLOYD COUNTY HIGH</v>
          </cell>
          <cell r="B603" t="str">
            <v>031</v>
          </cell>
          <cell r="C603" t="e">
            <v>#N/A</v>
          </cell>
          <cell r="D603" t="str">
            <v>0660</v>
          </cell>
          <cell r="E603" t="str">
            <v>High</v>
          </cell>
          <cell r="F603" t="str">
            <v>U</v>
          </cell>
          <cell r="G603" t="str">
            <v>12</v>
          </cell>
          <cell r="H603">
            <v>785</v>
          </cell>
          <cell r="I603">
            <v>253</v>
          </cell>
          <cell r="J603">
            <v>0.32229999999999998</v>
          </cell>
          <cell r="K603">
            <v>62</v>
          </cell>
          <cell r="L603">
            <v>7.9000000000000001E-2</v>
          </cell>
          <cell r="M603">
            <v>315</v>
          </cell>
          <cell r="N603">
            <v>0.40129999999999999</v>
          </cell>
        </row>
        <row r="604">
          <cell r="A604" t="str">
            <v>FLOYD ELEM</v>
          </cell>
          <cell r="B604" t="str">
            <v>031</v>
          </cell>
          <cell r="C604" t="e">
            <v>#N/A</v>
          </cell>
          <cell r="D604" t="str">
            <v>0360</v>
          </cell>
          <cell r="E604" t="str">
            <v>Elementary</v>
          </cell>
          <cell r="F604" t="str">
            <v>Pre-K</v>
          </cell>
          <cell r="G604" t="str">
            <v>7</v>
          </cell>
          <cell r="H604">
            <v>489</v>
          </cell>
          <cell r="I604">
            <v>205</v>
          </cell>
          <cell r="J604">
            <v>0.41920000000000002</v>
          </cell>
          <cell r="K604">
            <v>36</v>
          </cell>
          <cell r="L604">
            <v>7.3599999999999999E-2</v>
          </cell>
          <cell r="M604">
            <v>241</v>
          </cell>
          <cell r="N604">
            <v>0.49280000000000002</v>
          </cell>
        </row>
        <row r="605">
          <cell r="A605" t="str">
            <v>FLOYD KELLAM HIGH</v>
          </cell>
          <cell r="B605" t="str">
            <v>128</v>
          </cell>
          <cell r="C605" t="e">
            <v>#N/A</v>
          </cell>
          <cell r="D605" t="str">
            <v>0440</v>
          </cell>
          <cell r="E605" t="str">
            <v>High</v>
          </cell>
          <cell r="F605" t="str">
            <v>9</v>
          </cell>
          <cell r="G605" t="str">
            <v>12</v>
          </cell>
          <cell r="H605">
            <v>1951</v>
          </cell>
          <cell r="I605">
            <v>157</v>
          </cell>
          <cell r="J605">
            <v>8.0500000000000002E-2</v>
          </cell>
          <cell r="K605">
            <v>64</v>
          </cell>
          <cell r="L605">
            <v>3.2800000000000003E-2</v>
          </cell>
          <cell r="M605">
            <v>221</v>
          </cell>
          <cell r="N605">
            <v>0.1133</v>
          </cell>
        </row>
        <row r="606">
          <cell r="A606" t="str">
            <v>FLOYD T BINNS MIDDLE</v>
          </cell>
          <cell r="B606" t="str">
            <v>024</v>
          </cell>
          <cell r="C606" t="e">
            <v>#N/A</v>
          </cell>
          <cell r="D606" t="str">
            <v>0581</v>
          </cell>
          <cell r="E606" t="str">
            <v>Middle</v>
          </cell>
          <cell r="F606" t="str">
            <v>6</v>
          </cell>
          <cell r="G606" t="str">
            <v>8</v>
          </cell>
          <cell r="H606">
            <v>898</v>
          </cell>
          <cell r="I606">
            <v>398</v>
          </cell>
          <cell r="J606">
            <v>0.44319999999999998</v>
          </cell>
          <cell r="K606">
            <v>69</v>
          </cell>
          <cell r="L606">
            <v>7.6799999999999993E-2</v>
          </cell>
          <cell r="M606">
            <v>467</v>
          </cell>
          <cell r="N606">
            <v>0.52</v>
          </cell>
        </row>
        <row r="607">
          <cell r="A607" t="str">
            <v>FLUVANNA COUNTY HIGH</v>
          </cell>
          <cell r="B607" t="str">
            <v>032</v>
          </cell>
          <cell r="C607" t="e">
            <v>#N/A</v>
          </cell>
          <cell r="D607" t="str">
            <v>0260</v>
          </cell>
          <cell r="E607" t="str">
            <v>High</v>
          </cell>
          <cell r="F607" t="str">
            <v>8</v>
          </cell>
          <cell r="G607" t="str">
            <v>12</v>
          </cell>
          <cell r="H607">
            <v>1488</v>
          </cell>
          <cell r="I607">
            <v>381</v>
          </cell>
          <cell r="J607">
            <v>0.25600000000000001</v>
          </cell>
          <cell r="K607">
            <v>89</v>
          </cell>
          <cell r="L607">
            <v>5.9799999999999999E-2</v>
          </cell>
          <cell r="M607">
            <v>470</v>
          </cell>
          <cell r="N607">
            <v>0.31590000000000001</v>
          </cell>
        </row>
        <row r="608">
          <cell r="A608" t="str">
            <v>FLUVANNA MIDDLE</v>
          </cell>
          <cell r="B608" t="str">
            <v>032</v>
          </cell>
          <cell r="C608" t="e">
            <v>#N/A</v>
          </cell>
          <cell r="D608" t="str">
            <v>0320</v>
          </cell>
          <cell r="E608" t="str">
            <v>Elementary</v>
          </cell>
          <cell r="F608" t="str">
            <v>5</v>
          </cell>
          <cell r="G608" t="str">
            <v>7</v>
          </cell>
          <cell r="H608">
            <v>840</v>
          </cell>
          <cell r="I608">
            <v>260</v>
          </cell>
          <cell r="J608">
            <v>0.3095</v>
          </cell>
          <cell r="K608">
            <v>52</v>
          </cell>
          <cell r="L608">
            <v>6.1899999999999997E-2</v>
          </cell>
          <cell r="M608">
            <v>312</v>
          </cell>
          <cell r="N608">
            <v>0.37140000000000001</v>
          </cell>
        </row>
        <row r="609">
          <cell r="A609" t="str">
            <v>FOREST EDGE ELEM</v>
          </cell>
          <cell r="B609" t="str">
            <v>029</v>
          </cell>
          <cell r="C609" t="e">
            <v>#N/A</v>
          </cell>
          <cell r="D609" t="str">
            <v>0070</v>
          </cell>
          <cell r="E609" t="str">
            <v>Elementary</v>
          </cell>
          <cell r="F609" t="str">
            <v>K</v>
          </cell>
          <cell r="G609" t="str">
            <v>6</v>
          </cell>
          <cell r="H609">
            <v>507</v>
          </cell>
          <cell r="I609">
            <v>234</v>
          </cell>
          <cell r="J609">
            <v>0.46150000000000002</v>
          </cell>
          <cell r="K609">
            <v>27</v>
          </cell>
          <cell r="L609">
            <v>5.33E-2</v>
          </cell>
          <cell r="M609">
            <v>261</v>
          </cell>
          <cell r="N609">
            <v>0.51480000000000004</v>
          </cell>
        </row>
        <row r="610">
          <cell r="A610" t="str">
            <v>FOREST ELEM</v>
          </cell>
          <cell r="B610" t="str">
            <v>010</v>
          </cell>
          <cell r="C610" t="e">
            <v>#N/A</v>
          </cell>
          <cell r="D610" t="str">
            <v>0500</v>
          </cell>
          <cell r="E610" t="str">
            <v>Elementary</v>
          </cell>
          <cell r="F610" t="str">
            <v>K</v>
          </cell>
          <cell r="G610" t="str">
            <v>5</v>
          </cell>
          <cell r="H610">
            <v>347</v>
          </cell>
          <cell r="I610">
            <v>34</v>
          </cell>
          <cell r="J610">
            <v>9.8000000000000004E-2</v>
          </cell>
          <cell r="K610">
            <v>13</v>
          </cell>
          <cell r="L610">
            <v>3.7499999999999999E-2</v>
          </cell>
          <cell r="M610">
            <v>47</v>
          </cell>
          <cell r="N610">
            <v>0.13539999999999999</v>
          </cell>
        </row>
        <row r="611">
          <cell r="A611" t="str">
            <v>FOREST GLEN MIDDLE</v>
          </cell>
          <cell r="B611" t="str">
            <v>127</v>
          </cell>
          <cell r="C611" t="e">
            <v>#N/A</v>
          </cell>
          <cell r="D611" t="str">
            <v>0390</v>
          </cell>
          <cell r="E611" t="str">
            <v>Middle</v>
          </cell>
          <cell r="F611" t="str">
            <v>6</v>
          </cell>
          <cell r="G611" t="str">
            <v>8</v>
          </cell>
          <cell r="H611">
            <v>452</v>
          </cell>
          <cell r="I611">
            <v>183</v>
          </cell>
          <cell r="J611">
            <v>0.40489999999999998</v>
          </cell>
          <cell r="K611">
            <v>29</v>
          </cell>
          <cell r="L611">
            <v>6.4199999999999993E-2</v>
          </cell>
          <cell r="M611">
            <v>212</v>
          </cell>
          <cell r="N611">
            <v>0.46899999999999997</v>
          </cell>
        </row>
        <row r="612">
          <cell r="A612" t="str">
            <v>FOREST GROVE ELEM</v>
          </cell>
          <cell r="B612" t="str">
            <v>053</v>
          </cell>
          <cell r="C612" t="e">
            <v>#N/A</v>
          </cell>
          <cell r="D612" t="str">
            <v>0970</v>
          </cell>
          <cell r="E612" t="str">
            <v>Elementary</v>
          </cell>
          <cell r="F612" t="str">
            <v>K</v>
          </cell>
          <cell r="G612" t="str">
            <v>5</v>
          </cell>
          <cell r="H612">
            <v>582</v>
          </cell>
          <cell r="I612">
            <v>296</v>
          </cell>
          <cell r="J612">
            <v>0.50860000000000005</v>
          </cell>
          <cell r="K612">
            <v>58</v>
          </cell>
          <cell r="L612">
            <v>9.9699999999999997E-2</v>
          </cell>
          <cell r="M612">
            <v>354</v>
          </cell>
          <cell r="N612">
            <v>0.60819999999999996</v>
          </cell>
        </row>
        <row r="613">
          <cell r="A613" t="str">
            <v>FOREST HILLS EL (CEP NOTE 2)</v>
          </cell>
          <cell r="B613" t="str">
            <v>108</v>
          </cell>
          <cell r="C613" t="e">
            <v>#N/A</v>
          </cell>
          <cell r="D613" t="str">
            <v>0020</v>
          </cell>
          <cell r="E613" t="str">
            <v>Elementary</v>
          </cell>
          <cell r="F613" t="str">
            <v>K</v>
          </cell>
          <cell r="G613" t="str">
            <v>5</v>
          </cell>
          <cell r="H613">
            <v>239</v>
          </cell>
          <cell r="I613">
            <v>239</v>
          </cell>
          <cell r="J613">
            <v>1</v>
          </cell>
          <cell r="K613">
            <v>0</v>
          </cell>
          <cell r="L613">
            <v>0</v>
          </cell>
          <cell r="M613">
            <v>239</v>
          </cell>
          <cell r="N613">
            <v>1</v>
          </cell>
        </row>
        <row r="614">
          <cell r="A614" t="str">
            <v>FOREST MIDDLE</v>
          </cell>
          <cell r="B614" t="str">
            <v>010</v>
          </cell>
          <cell r="C614" t="e">
            <v>#N/A</v>
          </cell>
          <cell r="D614" t="str">
            <v>1211</v>
          </cell>
          <cell r="E614" t="str">
            <v>Middle</v>
          </cell>
          <cell r="F614" t="str">
            <v>6</v>
          </cell>
          <cell r="G614" t="str">
            <v>8</v>
          </cell>
          <cell r="H614">
            <v>927</v>
          </cell>
          <cell r="I614">
            <v>148</v>
          </cell>
          <cell r="J614">
            <v>0.15970000000000001</v>
          </cell>
          <cell r="K614">
            <v>33</v>
          </cell>
          <cell r="L614">
            <v>3.56E-2</v>
          </cell>
          <cell r="M614">
            <v>181</v>
          </cell>
          <cell r="N614">
            <v>0.1953</v>
          </cell>
        </row>
        <row r="615">
          <cell r="A615" t="str">
            <v>FOREST PARK ACAD (CEP NOTE 2)</v>
          </cell>
          <cell r="B615" t="str">
            <v>124</v>
          </cell>
          <cell r="C615" t="e">
            <v>#N/A</v>
          </cell>
          <cell r="D615" t="str">
            <v>0560</v>
          </cell>
          <cell r="E615" t="str">
            <v>Cell Left Blank</v>
          </cell>
          <cell r="F615" t="str">
            <v>9</v>
          </cell>
          <cell r="G615" t="str">
            <v>12</v>
          </cell>
          <cell r="H615">
            <v>94</v>
          </cell>
          <cell r="I615">
            <v>94</v>
          </cell>
          <cell r="J615">
            <v>1</v>
          </cell>
          <cell r="K615">
            <v>0</v>
          </cell>
          <cell r="L615">
            <v>0</v>
          </cell>
          <cell r="M615">
            <v>94</v>
          </cell>
          <cell r="N615">
            <v>1</v>
          </cell>
        </row>
        <row r="616">
          <cell r="A616" t="str">
            <v>FOREST PARK HIGH</v>
          </cell>
          <cell r="B616" t="str">
            <v>075</v>
          </cell>
          <cell r="C616" t="e">
            <v>#N/A</v>
          </cell>
          <cell r="D616" t="str">
            <v>0870</v>
          </cell>
          <cell r="E616" t="str">
            <v>High</v>
          </cell>
          <cell r="F616" t="str">
            <v>9</v>
          </cell>
          <cell r="G616" t="str">
            <v>12</v>
          </cell>
          <cell r="H616">
            <v>2222</v>
          </cell>
          <cell r="I616">
            <v>574</v>
          </cell>
          <cell r="J616">
            <v>0.25829999999999997</v>
          </cell>
          <cell r="K616">
            <v>142</v>
          </cell>
          <cell r="L616">
            <v>6.3899999999999998E-2</v>
          </cell>
          <cell r="M616">
            <v>716</v>
          </cell>
          <cell r="N616">
            <v>0.32219999999999999</v>
          </cell>
        </row>
        <row r="617">
          <cell r="A617" t="str">
            <v>FORESTDALE ELEM</v>
          </cell>
          <cell r="B617" t="str">
            <v>029</v>
          </cell>
          <cell r="C617" t="e">
            <v>#N/A</v>
          </cell>
          <cell r="D617" t="str">
            <v>1450</v>
          </cell>
          <cell r="E617" t="str">
            <v>Elementary</v>
          </cell>
          <cell r="F617" t="str">
            <v>K</v>
          </cell>
          <cell r="G617" t="str">
            <v>6</v>
          </cell>
          <cell r="H617">
            <v>516</v>
          </cell>
          <cell r="I617">
            <v>225</v>
          </cell>
          <cell r="J617">
            <v>0.436</v>
          </cell>
          <cell r="K617">
            <v>60</v>
          </cell>
          <cell r="L617">
            <v>0.1163</v>
          </cell>
          <cell r="M617">
            <v>285</v>
          </cell>
          <cell r="N617">
            <v>0.55230000000000001</v>
          </cell>
        </row>
        <row r="618">
          <cell r="A618" t="str">
            <v>FORESTVILLE ELEM</v>
          </cell>
          <cell r="B618" t="str">
            <v>029</v>
          </cell>
          <cell r="C618" t="e">
            <v>#N/A</v>
          </cell>
          <cell r="D618" t="str">
            <v>0370</v>
          </cell>
          <cell r="E618" t="str">
            <v>Elementary</v>
          </cell>
          <cell r="F618" t="str">
            <v>K</v>
          </cell>
          <cell r="G618" t="str">
            <v>6</v>
          </cell>
          <cell r="H618">
            <v>601</v>
          </cell>
          <cell r="I618">
            <v>16</v>
          </cell>
          <cell r="J618">
            <v>2.6599999999999999E-2</v>
          </cell>
          <cell r="K618">
            <v>4</v>
          </cell>
          <cell r="L618">
            <v>6.7000000000000002E-3</v>
          </cell>
          <cell r="M618">
            <v>20</v>
          </cell>
          <cell r="N618">
            <v>3.3300000000000003E-2</v>
          </cell>
        </row>
        <row r="619">
          <cell r="A619" t="str">
            <v>FORT BELVOIR ELEM</v>
          </cell>
          <cell r="B619" t="str">
            <v>029</v>
          </cell>
          <cell r="C619" t="e">
            <v>#N/A</v>
          </cell>
          <cell r="D619" t="str">
            <v>2224</v>
          </cell>
          <cell r="E619" t="str">
            <v>Elementary</v>
          </cell>
          <cell r="F619" t="str">
            <v>K</v>
          </cell>
          <cell r="G619" t="str">
            <v>3</v>
          </cell>
          <cell r="H619">
            <v>928</v>
          </cell>
          <cell r="I619">
            <v>122</v>
          </cell>
          <cell r="J619">
            <v>0.13150000000000001</v>
          </cell>
          <cell r="K619">
            <v>190</v>
          </cell>
          <cell r="L619">
            <v>0.20469999999999999</v>
          </cell>
          <cell r="M619">
            <v>312</v>
          </cell>
          <cell r="N619">
            <v>0.3362</v>
          </cell>
        </row>
        <row r="620">
          <cell r="A620" t="str">
            <v>FORT BELVOIR UPPER</v>
          </cell>
          <cell r="B620" t="str">
            <v>029</v>
          </cell>
          <cell r="C620" t="e">
            <v>#N/A</v>
          </cell>
          <cell r="D620" t="str">
            <v>2458</v>
          </cell>
          <cell r="E620" t="str">
            <v>Elementary</v>
          </cell>
          <cell r="F620" t="str">
            <v>4</v>
          </cell>
          <cell r="G620" t="str">
            <v>6</v>
          </cell>
          <cell r="H620">
            <v>525</v>
          </cell>
          <cell r="I620">
            <v>76</v>
          </cell>
          <cell r="J620">
            <v>0.14480000000000001</v>
          </cell>
          <cell r="K620">
            <v>109</v>
          </cell>
          <cell r="L620">
            <v>0.20760000000000001</v>
          </cell>
          <cell r="M620">
            <v>185</v>
          </cell>
          <cell r="N620">
            <v>0.35239999999999999</v>
          </cell>
        </row>
        <row r="621">
          <cell r="A621" t="str">
            <v>FORT CHISWELL HIGH</v>
          </cell>
          <cell r="B621" t="str">
            <v>097</v>
          </cell>
          <cell r="C621" t="e">
            <v>#N/A</v>
          </cell>
          <cell r="D621" t="str">
            <v>0760</v>
          </cell>
          <cell r="E621" t="str">
            <v>High</v>
          </cell>
          <cell r="F621" t="str">
            <v>9</v>
          </cell>
          <cell r="G621" t="str">
            <v>12</v>
          </cell>
          <cell r="H621">
            <v>473</v>
          </cell>
          <cell r="I621">
            <v>164</v>
          </cell>
          <cell r="J621">
            <v>0.34670000000000001</v>
          </cell>
          <cell r="K621">
            <v>30</v>
          </cell>
          <cell r="L621">
            <v>6.3399999999999998E-2</v>
          </cell>
          <cell r="M621">
            <v>194</v>
          </cell>
          <cell r="N621">
            <v>0.41010000000000002</v>
          </cell>
        </row>
        <row r="622">
          <cell r="A622" t="str">
            <v>FORT CHISWELL MIDDLE</v>
          </cell>
          <cell r="B622" t="str">
            <v>097</v>
          </cell>
          <cell r="C622" t="e">
            <v>#N/A</v>
          </cell>
          <cell r="D622" t="str">
            <v>1073</v>
          </cell>
          <cell r="E622" t="str">
            <v>Middle</v>
          </cell>
          <cell r="F622" t="str">
            <v>6</v>
          </cell>
          <cell r="G622" t="str">
            <v>8</v>
          </cell>
          <cell r="H622">
            <v>324</v>
          </cell>
          <cell r="I622">
            <v>134</v>
          </cell>
          <cell r="J622">
            <v>0.41360000000000002</v>
          </cell>
          <cell r="K622">
            <v>27</v>
          </cell>
          <cell r="L622">
            <v>8.3299999999999999E-2</v>
          </cell>
          <cell r="M622">
            <v>161</v>
          </cell>
          <cell r="N622">
            <v>0.49690000000000001</v>
          </cell>
        </row>
        <row r="623">
          <cell r="A623" t="str">
            <v>FORT HILL COMM (CEP NOTE 2)</v>
          </cell>
          <cell r="B623" t="str">
            <v>115</v>
          </cell>
          <cell r="C623" t="e">
            <v>#N/A</v>
          </cell>
          <cell r="D623" t="str">
            <v>1203</v>
          </cell>
          <cell r="E623" t="str">
            <v>Cell Left Blank</v>
          </cell>
          <cell r="F623" t="str">
            <v>6</v>
          </cell>
          <cell r="G623" t="str">
            <v>12</v>
          </cell>
          <cell r="H623">
            <v>112</v>
          </cell>
          <cell r="I623">
            <v>104</v>
          </cell>
          <cell r="J623">
            <v>0.92859999999999998</v>
          </cell>
          <cell r="K623">
            <v>0</v>
          </cell>
          <cell r="L623">
            <v>0</v>
          </cell>
          <cell r="M623">
            <v>104</v>
          </cell>
          <cell r="N623">
            <v>0.92859999999999998</v>
          </cell>
        </row>
        <row r="624">
          <cell r="A624" t="str">
            <v>FORT HUNT ELEM</v>
          </cell>
          <cell r="B624" t="str">
            <v>029</v>
          </cell>
          <cell r="C624" t="e">
            <v>#N/A</v>
          </cell>
          <cell r="D624" t="str">
            <v>1920</v>
          </cell>
          <cell r="E624" t="str">
            <v>Elementary</v>
          </cell>
          <cell r="F624" t="str">
            <v>K</v>
          </cell>
          <cell r="G624" t="str">
            <v>6</v>
          </cell>
          <cell r="H624">
            <v>587</v>
          </cell>
          <cell r="I624">
            <v>144</v>
          </cell>
          <cell r="J624">
            <v>0.24529999999999999</v>
          </cell>
          <cell r="K624">
            <v>35</v>
          </cell>
          <cell r="L624">
            <v>5.96E-2</v>
          </cell>
          <cell r="M624">
            <v>179</v>
          </cell>
          <cell r="N624">
            <v>0.3049</v>
          </cell>
        </row>
        <row r="625">
          <cell r="A625" t="str">
            <v>FORT LEWIS ELEM</v>
          </cell>
          <cell r="B625" t="str">
            <v>080</v>
          </cell>
          <cell r="C625" t="e">
            <v>#N/A</v>
          </cell>
          <cell r="D625" t="str">
            <v>0040</v>
          </cell>
          <cell r="E625" t="str">
            <v>Elementary</v>
          </cell>
          <cell r="F625" t="str">
            <v>Pre-K</v>
          </cell>
          <cell r="G625" t="str">
            <v>5</v>
          </cell>
          <cell r="H625">
            <v>247</v>
          </cell>
          <cell r="I625">
            <v>40</v>
          </cell>
          <cell r="J625">
            <v>0.16189999999999999</v>
          </cell>
          <cell r="K625">
            <v>12</v>
          </cell>
          <cell r="L625">
            <v>4.8599999999999997E-2</v>
          </cell>
          <cell r="M625">
            <v>52</v>
          </cell>
          <cell r="N625">
            <v>0.21049999999999999</v>
          </cell>
        </row>
        <row r="626">
          <cell r="A626" t="str">
            <v>FOUNDATIONS</v>
          </cell>
          <cell r="B626" t="str">
            <v>917</v>
          </cell>
          <cell r="C626" t="str">
            <v>Department of Juvenile Justice</v>
          </cell>
          <cell r="D626" t="str">
            <v>0115</v>
          </cell>
          <cell r="E626" t="str">
            <v>Combined</v>
          </cell>
          <cell r="F626" t="str">
            <v>6</v>
          </cell>
          <cell r="G626" t="str">
            <v>12</v>
          </cell>
          <cell r="H626">
            <v>5</v>
          </cell>
          <cell r="I626">
            <v>5</v>
          </cell>
          <cell r="J626">
            <v>1</v>
          </cell>
          <cell r="K626">
            <v>0</v>
          </cell>
          <cell r="L626">
            <v>0</v>
          </cell>
          <cell r="M626">
            <v>5</v>
          </cell>
          <cell r="N626">
            <v>1</v>
          </cell>
        </row>
        <row r="627">
          <cell r="A627" t="str">
            <v>FOX MILL ELEM</v>
          </cell>
          <cell r="B627" t="str">
            <v>029</v>
          </cell>
          <cell r="C627" t="e">
            <v>#N/A</v>
          </cell>
          <cell r="D627" t="str">
            <v>0390</v>
          </cell>
          <cell r="E627" t="str">
            <v>Elementary</v>
          </cell>
          <cell r="F627" t="str">
            <v>K</v>
          </cell>
          <cell r="G627" t="str">
            <v>6</v>
          </cell>
          <cell r="H627">
            <v>600</v>
          </cell>
          <cell r="I627">
            <v>33</v>
          </cell>
          <cell r="J627">
            <v>5.5E-2</v>
          </cell>
          <cell r="K627">
            <v>7</v>
          </cell>
          <cell r="L627">
            <v>1.17E-2</v>
          </cell>
          <cell r="M627">
            <v>40</v>
          </cell>
          <cell r="N627">
            <v>6.6699999999999995E-2</v>
          </cell>
        </row>
        <row r="628">
          <cell r="A628" t="str">
            <v>FRANCES HAZEL REID ELEM</v>
          </cell>
          <cell r="B628" t="str">
            <v>053</v>
          </cell>
          <cell r="C628" t="e">
            <v>#N/A</v>
          </cell>
          <cell r="D628" t="str">
            <v>0091</v>
          </cell>
          <cell r="E628" t="str">
            <v>Elementary</v>
          </cell>
          <cell r="F628" t="str">
            <v>K</v>
          </cell>
          <cell r="G628" t="str">
            <v>5</v>
          </cell>
          <cell r="H628">
            <v>671</v>
          </cell>
          <cell r="I628">
            <v>166</v>
          </cell>
          <cell r="J628">
            <v>0.24740000000000001</v>
          </cell>
          <cell r="K628">
            <v>21</v>
          </cell>
          <cell r="L628">
            <v>3.1300000000000001E-2</v>
          </cell>
          <cell r="M628">
            <v>187</v>
          </cell>
          <cell r="N628">
            <v>0.2787</v>
          </cell>
        </row>
        <row r="629">
          <cell r="A629" t="str">
            <v>FRANCIS ASBURY ELEM</v>
          </cell>
          <cell r="B629" t="str">
            <v>112</v>
          </cell>
          <cell r="C629" t="e">
            <v>#N/A</v>
          </cell>
          <cell r="D629" t="str">
            <v>0030</v>
          </cell>
          <cell r="E629" t="str">
            <v>Elementary</v>
          </cell>
          <cell r="F629" t="str">
            <v>K</v>
          </cell>
          <cell r="G629" t="str">
            <v>5</v>
          </cell>
          <cell r="H629">
            <v>414</v>
          </cell>
          <cell r="I629">
            <v>149</v>
          </cell>
          <cell r="J629">
            <v>0.3599</v>
          </cell>
          <cell r="K629">
            <v>20</v>
          </cell>
          <cell r="L629">
            <v>4.8300000000000003E-2</v>
          </cell>
          <cell r="M629">
            <v>169</v>
          </cell>
          <cell r="N629">
            <v>0.40820000000000001</v>
          </cell>
        </row>
        <row r="630">
          <cell r="A630" t="str">
            <v>FRANCIS C. HAMMOND MIDDLE</v>
          </cell>
          <cell r="B630" t="str">
            <v>101</v>
          </cell>
          <cell r="C630" t="e">
            <v>#N/A</v>
          </cell>
          <cell r="D630" t="str">
            <v>0140</v>
          </cell>
          <cell r="E630" t="str">
            <v>Middle</v>
          </cell>
          <cell r="F630" t="str">
            <v>6</v>
          </cell>
          <cell r="G630" t="str">
            <v>8</v>
          </cell>
          <cell r="H630">
            <v>1479</v>
          </cell>
          <cell r="I630">
            <v>950</v>
          </cell>
          <cell r="J630">
            <v>0.64229999999999998</v>
          </cell>
          <cell r="K630">
            <v>201</v>
          </cell>
          <cell r="L630">
            <v>0.13589999999999999</v>
          </cell>
          <cell r="M630">
            <v>1151</v>
          </cell>
          <cell r="N630">
            <v>0.7782</v>
          </cell>
        </row>
        <row r="631">
          <cell r="A631" t="str">
            <v>FRANCIS SCOTT KEY ELEM</v>
          </cell>
          <cell r="B631" t="str">
            <v>007</v>
          </cell>
          <cell r="C631" t="str">
            <v>Arlington County Public Schools</v>
          </cell>
          <cell r="D631" t="str">
            <v>0111</v>
          </cell>
          <cell r="E631" t="str">
            <v>Elementary</v>
          </cell>
          <cell r="F631" t="str">
            <v>Pre-K</v>
          </cell>
          <cell r="G631" t="str">
            <v>5</v>
          </cell>
          <cell r="H631">
            <v>708</v>
          </cell>
          <cell r="I631">
            <v>232</v>
          </cell>
          <cell r="J631">
            <v>0.32769999999999999</v>
          </cell>
          <cell r="K631">
            <v>47</v>
          </cell>
          <cell r="L631">
            <v>6.6400000000000001E-2</v>
          </cell>
          <cell r="M631">
            <v>279</v>
          </cell>
          <cell r="N631">
            <v>0.39410000000000001</v>
          </cell>
        </row>
        <row r="632">
          <cell r="A632" t="str">
            <v>FRANCIS W. JONES MAGNET MIDDLE</v>
          </cell>
          <cell r="B632" t="str">
            <v>112</v>
          </cell>
          <cell r="C632" t="e">
            <v>#N/A</v>
          </cell>
          <cell r="D632" t="str">
            <v>0070</v>
          </cell>
          <cell r="E632" t="str">
            <v>Middle</v>
          </cell>
          <cell r="F632" t="str">
            <v>6</v>
          </cell>
          <cell r="G632" t="str">
            <v>8</v>
          </cell>
          <cell r="H632">
            <v>642</v>
          </cell>
          <cell r="I632">
            <v>239</v>
          </cell>
          <cell r="J632">
            <v>0.37230000000000002</v>
          </cell>
          <cell r="K632">
            <v>32</v>
          </cell>
          <cell r="L632">
            <v>4.9799999999999997E-2</v>
          </cell>
          <cell r="M632">
            <v>271</v>
          </cell>
          <cell r="N632">
            <v>0.42209999999999998</v>
          </cell>
        </row>
        <row r="633">
          <cell r="A633" t="str">
            <v>FRANCONIA ELEM</v>
          </cell>
          <cell r="B633" t="str">
            <v>029</v>
          </cell>
          <cell r="C633" t="e">
            <v>#N/A</v>
          </cell>
          <cell r="D633" t="str">
            <v>0320</v>
          </cell>
          <cell r="E633" t="str">
            <v>Elementary</v>
          </cell>
          <cell r="F633" t="str">
            <v>K</v>
          </cell>
          <cell r="G633" t="str">
            <v>6</v>
          </cell>
          <cell r="H633">
            <v>595</v>
          </cell>
          <cell r="I633">
            <v>117</v>
          </cell>
          <cell r="J633">
            <v>0.1966</v>
          </cell>
          <cell r="K633">
            <v>26</v>
          </cell>
          <cell r="L633">
            <v>4.3700000000000003E-2</v>
          </cell>
          <cell r="M633">
            <v>143</v>
          </cell>
          <cell r="N633">
            <v>0.24030000000000001</v>
          </cell>
        </row>
        <row r="634">
          <cell r="A634" t="str">
            <v>FRANK W. COX HIGH</v>
          </cell>
          <cell r="B634" t="str">
            <v>128</v>
          </cell>
          <cell r="C634" t="e">
            <v>#N/A</v>
          </cell>
          <cell r="D634" t="str">
            <v>0030</v>
          </cell>
          <cell r="E634" t="str">
            <v>High</v>
          </cell>
          <cell r="F634" t="str">
            <v>9</v>
          </cell>
          <cell r="G634" t="str">
            <v>12</v>
          </cell>
          <cell r="H634">
            <v>1750</v>
          </cell>
          <cell r="I634">
            <v>286</v>
          </cell>
          <cell r="J634">
            <v>0.16339999999999999</v>
          </cell>
          <cell r="K634">
            <v>110</v>
          </cell>
          <cell r="L634">
            <v>6.2899999999999998E-2</v>
          </cell>
          <cell r="M634">
            <v>396</v>
          </cell>
          <cell r="N634">
            <v>0.2263</v>
          </cell>
        </row>
        <row r="635">
          <cell r="A635" t="str">
            <v>FRANKLIN COUNTY HIGH</v>
          </cell>
          <cell r="B635" t="str">
            <v>033</v>
          </cell>
          <cell r="C635" t="e">
            <v>#N/A</v>
          </cell>
          <cell r="D635" t="str">
            <v>1311</v>
          </cell>
          <cell r="E635" t="str">
            <v>High</v>
          </cell>
          <cell r="F635" t="str">
            <v>9</v>
          </cell>
          <cell r="G635" t="str">
            <v>12</v>
          </cell>
          <cell r="H635">
            <v>2047</v>
          </cell>
          <cell r="I635">
            <v>780</v>
          </cell>
          <cell r="J635">
            <v>0.38100000000000001</v>
          </cell>
          <cell r="K635">
            <v>108</v>
          </cell>
          <cell r="L635">
            <v>5.28E-2</v>
          </cell>
          <cell r="M635">
            <v>888</v>
          </cell>
          <cell r="N635">
            <v>0.43380000000000002</v>
          </cell>
        </row>
        <row r="636">
          <cell r="A636" t="str">
            <v>FRANKLIN HIGH (CEP NOTE 2)</v>
          </cell>
          <cell r="B636" t="str">
            <v>135</v>
          </cell>
          <cell r="C636" t="e">
            <v>#N/A</v>
          </cell>
          <cell r="D636" t="str">
            <v>0020</v>
          </cell>
          <cell r="E636" t="str">
            <v>High</v>
          </cell>
          <cell r="F636" t="str">
            <v>9</v>
          </cell>
          <cell r="G636" t="str">
            <v>12</v>
          </cell>
          <cell r="H636">
            <v>293</v>
          </cell>
          <cell r="I636">
            <v>293</v>
          </cell>
          <cell r="J636">
            <v>1</v>
          </cell>
          <cell r="K636">
            <v>0</v>
          </cell>
          <cell r="L636">
            <v>0</v>
          </cell>
          <cell r="M636">
            <v>293</v>
          </cell>
          <cell r="N636">
            <v>1</v>
          </cell>
        </row>
        <row r="637">
          <cell r="A637" t="str">
            <v>FRANKLIN MIDDLE</v>
          </cell>
          <cell r="B637" t="str">
            <v>029</v>
          </cell>
          <cell r="C637" t="e">
            <v>#N/A</v>
          </cell>
          <cell r="D637" t="str">
            <v>0440</v>
          </cell>
          <cell r="E637" t="str">
            <v>Middle</v>
          </cell>
          <cell r="F637" t="str">
            <v>7</v>
          </cell>
          <cell r="G637" t="str">
            <v>8</v>
          </cell>
          <cell r="H637">
            <v>893</v>
          </cell>
          <cell r="I637">
            <v>120</v>
          </cell>
          <cell r="J637">
            <v>0.13439999999999999</v>
          </cell>
          <cell r="K637">
            <v>34</v>
          </cell>
          <cell r="L637">
            <v>3.8100000000000002E-2</v>
          </cell>
          <cell r="M637">
            <v>154</v>
          </cell>
          <cell r="N637">
            <v>0.17249999999999999</v>
          </cell>
        </row>
        <row r="638">
          <cell r="A638" t="str">
            <v>FRANKLIN MILITARY ACAD (CEP NOTE 2)</v>
          </cell>
          <cell r="B638" t="str">
            <v>123</v>
          </cell>
          <cell r="C638" t="e">
            <v>#N/A</v>
          </cell>
          <cell r="D638" t="str">
            <v>0621</v>
          </cell>
          <cell r="E638" t="str">
            <v>Combined</v>
          </cell>
          <cell r="F638" t="str">
            <v>6</v>
          </cell>
          <cell r="G638" t="str">
            <v>12</v>
          </cell>
          <cell r="H638">
            <v>363</v>
          </cell>
          <cell r="I638">
            <v>363</v>
          </cell>
          <cell r="J638">
            <v>1</v>
          </cell>
          <cell r="K638">
            <v>0</v>
          </cell>
          <cell r="L638">
            <v>0</v>
          </cell>
          <cell r="M638">
            <v>363</v>
          </cell>
          <cell r="N638">
            <v>1</v>
          </cell>
        </row>
        <row r="639">
          <cell r="A639" t="str">
            <v>FRED M. LYNN MIDDLE</v>
          </cell>
          <cell r="B639" t="str">
            <v>075</v>
          </cell>
          <cell r="C639" t="e">
            <v>#N/A</v>
          </cell>
          <cell r="D639" t="str">
            <v>0520</v>
          </cell>
          <cell r="E639" t="str">
            <v>Middle</v>
          </cell>
          <cell r="F639" t="str">
            <v>6</v>
          </cell>
          <cell r="G639" t="str">
            <v>8</v>
          </cell>
          <cell r="H639">
            <v>1332</v>
          </cell>
          <cell r="I639">
            <v>890</v>
          </cell>
          <cell r="J639">
            <v>0.66820000000000002</v>
          </cell>
          <cell r="K639">
            <v>164</v>
          </cell>
          <cell r="L639">
            <v>0.1231</v>
          </cell>
          <cell r="M639">
            <v>1054</v>
          </cell>
          <cell r="N639">
            <v>0.7913</v>
          </cell>
        </row>
        <row r="640">
          <cell r="A640" t="str">
            <v>FREDERICK COUNTY MIDDLE</v>
          </cell>
          <cell r="B640" t="str">
            <v>034</v>
          </cell>
          <cell r="C640" t="e">
            <v>#N/A</v>
          </cell>
          <cell r="D640" t="str">
            <v>0460</v>
          </cell>
          <cell r="E640" t="str">
            <v>Middle</v>
          </cell>
          <cell r="F640" t="str">
            <v>6</v>
          </cell>
          <cell r="G640" t="str">
            <v>8</v>
          </cell>
          <cell r="H640">
            <v>823</v>
          </cell>
          <cell r="I640">
            <v>245</v>
          </cell>
          <cell r="J640">
            <v>0.29770000000000002</v>
          </cell>
          <cell r="K640">
            <v>49</v>
          </cell>
          <cell r="L640">
            <v>5.9499999999999997E-2</v>
          </cell>
          <cell r="M640">
            <v>294</v>
          </cell>
          <cell r="N640">
            <v>0.35720000000000002</v>
          </cell>
        </row>
        <row r="641">
          <cell r="A641" t="str">
            <v>FREDERICK DOUGLASS (CEP NOTE 2)</v>
          </cell>
          <cell r="B641" t="str">
            <v>132</v>
          </cell>
          <cell r="C641" t="e">
            <v>#N/A</v>
          </cell>
          <cell r="D641" t="str">
            <v>0080</v>
          </cell>
          <cell r="E641" t="str">
            <v>Elementary</v>
          </cell>
          <cell r="F641" t="str">
            <v>Pre-K</v>
          </cell>
          <cell r="G641" t="str">
            <v>4</v>
          </cell>
          <cell r="H641">
            <v>373</v>
          </cell>
          <cell r="I641">
            <v>309</v>
          </cell>
          <cell r="J641">
            <v>0.82840000000000003</v>
          </cell>
          <cell r="K641">
            <v>0</v>
          </cell>
          <cell r="L641">
            <v>0</v>
          </cell>
          <cell r="M641">
            <v>309</v>
          </cell>
          <cell r="N641">
            <v>0.82840000000000003</v>
          </cell>
        </row>
        <row r="642">
          <cell r="A642" t="str">
            <v>FREDERICK DOUGLASS ELEM</v>
          </cell>
          <cell r="B642" t="str">
            <v>053</v>
          </cell>
          <cell r="C642" t="e">
            <v>#N/A</v>
          </cell>
          <cell r="D642" t="str">
            <v>0530</v>
          </cell>
          <cell r="E642" t="str">
            <v>Elementary</v>
          </cell>
          <cell r="F642" t="str">
            <v>Pre-K</v>
          </cell>
          <cell r="G642" t="str">
            <v>5</v>
          </cell>
          <cell r="H642">
            <v>763</v>
          </cell>
          <cell r="I642">
            <v>249</v>
          </cell>
          <cell r="J642">
            <v>0.32629999999999998</v>
          </cell>
          <cell r="K642">
            <v>72</v>
          </cell>
          <cell r="L642">
            <v>9.4399999999999998E-2</v>
          </cell>
          <cell r="M642">
            <v>321</v>
          </cell>
          <cell r="N642">
            <v>0.42070000000000002</v>
          </cell>
        </row>
        <row r="643">
          <cell r="A643" t="str">
            <v>FREEDOM HIGH</v>
          </cell>
          <cell r="B643" t="str">
            <v>053</v>
          </cell>
          <cell r="C643" t="e">
            <v>#N/A</v>
          </cell>
          <cell r="D643" t="str">
            <v>0120</v>
          </cell>
          <cell r="E643" t="str">
            <v>High</v>
          </cell>
          <cell r="F643" t="str">
            <v>9</v>
          </cell>
          <cell r="G643" t="str">
            <v>12</v>
          </cell>
          <cell r="H643">
            <v>2126</v>
          </cell>
          <cell r="I643">
            <v>139</v>
          </cell>
          <cell r="J643">
            <v>6.54E-2</v>
          </cell>
          <cell r="K643">
            <v>58</v>
          </cell>
          <cell r="L643">
            <v>2.7300000000000001E-2</v>
          </cell>
          <cell r="M643">
            <v>197</v>
          </cell>
          <cell r="N643">
            <v>9.2700000000000005E-2</v>
          </cell>
        </row>
        <row r="644">
          <cell r="A644" t="str">
            <v>FREEDOM HIGH1</v>
          </cell>
          <cell r="B644" t="str">
            <v>075</v>
          </cell>
          <cell r="C644" t="e">
            <v>#N/A</v>
          </cell>
          <cell r="D644" t="str">
            <v>0300</v>
          </cell>
          <cell r="E644" t="str">
            <v>High</v>
          </cell>
          <cell r="F644" t="str">
            <v>9</v>
          </cell>
          <cell r="G644" t="str">
            <v>12</v>
          </cell>
          <cell r="H644">
            <v>2121</v>
          </cell>
          <cell r="I644">
            <v>1273</v>
          </cell>
          <cell r="J644">
            <v>0.60019999999999996</v>
          </cell>
          <cell r="K644">
            <v>240</v>
          </cell>
          <cell r="L644">
            <v>0.1132</v>
          </cell>
          <cell r="M644">
            <v>1513</v>
          </cell>
          <cell r="N644">
            <v>0.71330000000000005</v>
          </cell>
        </row>
        <row r="645">
          <cell r="A645" t="str">
            <v>FREEDOM HILL ELEM</v>
          </cell>
          <cell r="B645" t="str">
            <v>029</v>
          </cell>
          <cell r="C645" t="e">
            <v>#N/A</v>
          </cell>
          <cell r="D645" t="str">
            <v>0490</v>
          </cell>
          <cell r="E645" t="str">
            <v>Elementary</v>
          </cell>
          <cell r="F645" t="str">
            <v>K</v>
          </cell>
          <cell r="G645" t="str">
            <v>6</v>
          </cell>
          <cell r="H645">
            <v>584</v>
          </cell>
          <cell r="I645">
            <v>131</v>
          </cell>
          <cell r="J645">
            <v>0.2243</v>
          </cell>
          <cell r="K645">
            <v>33</v>
          </cell>
          <cell r="L645">
            <v>5.6500000000000002E-2</v>
          </cell>
          <cell r="M645">
            <v>164</v>
          </cell>
          <cell r="N645">
            <v>0.28079999999999999</v>
          </cell>
        </row>
        <row r="646">
          <cell r="A646" t="str">
            <v>FREEDOM MIDDLE</v>
          </cell>
          <cell r="B646" t="str">
            <v>088</v>
          </cell>
          <cell r="C646" t="e">
            <v>#N/A</v>
          </cell>
          <cell r="D646" t="str">
            <v>0509</v>
          </cell>
          <cell r="E646" t="str">
            <v>Middle</v>
          </cell>
          <cell r="F646" t="str">
            <v>6</v>
          </cell>
          <cell r="G646" t="str">
            <v>8</v>
          </cell>
          <cell r="H646">
            <v>852</v>
          </cell>
          <cell r="I646">
            <v>260</v>
          </cell>
          <cell r="J646">
            <v>0.30520000000000003</v>
          </cell>
          <cell r="K646">
            <v>45</v>
          </cell>
          <cell r="L646">
            <v>5.28E-2</v>
          </cell>
          <cell r="M646">
            <v>305</v>
          </cell>
          <cell r="N646">
            <v>0.35799999999999998</v>
          </cell>
        </row>
        <row r="647">
          <cell r="A647" t="str">
            <v>FREEMAN HIGH</v>
          </cell>
          <cell r="B647" t="str">
            <v>043</v>
          </cell>
          <cell r="C647" t="e">
            <v>#N/A</v>
          </cell>
          <cell r="D647" t="str">
            <v>0410</v>
          </cell>
          <cell r="E647" t="str">
            <v>High</v>
          </cell>
          <cell r="F647" t="str">
            <v>9</v>
          </cell>
          <cell r="G647" t="str">
            <v>12</v>
          </cell>
          <cell r="H647">
            <v>1829</v>
          </cell>
          <cell r="I647">
            <v>502</v>
          </cell>
          <cell r="J647">
            <v>0.27450000000000002</v>
          </cell>
          <cell r="K647">
            <v>66</v>
          </cell>
          <cell r="L647">
            <v>3.61E-2</v>
          </cell>
          <cell r="M647">
            <v>568</v>
          </cell>
          <cell r="N647">
            <v>0.31059999999999999</v>
          </cell>
        </row>
        <row r="648">
          <cell r="A648" t="str">
            <v>FRIES ELEM (CEP NOTE 2)</v>
          </cell>
          <cell r="B648" t="str">
            <v>038</v>
          </cell>
          <cell r="C648" t="e">
            <v>#N/A</v>
          </cell>
          <cell r="D648" t="str">
            <v>0911</v>
          </cell>
          <cell r="E648" t="str">
            <v>Elementary</v>
          </cell>
          <cell r="F648" t="str">
            <v>Pre-K</v>
          </cell>
          <cell r="G648" t="str">
            <v>7</v>
          </cell>
          <cell r="H648">
            <v>266</v>
          </cell>
          <cell r="I648">
            <v>235</v>
          </cell>
          <cell r="J648">
            <v>0.88349999999999995</v>
          </cell>
          <cell r="K648">
            <v>0</v>
          </cell>
          <cell r="L648">
            <v>0</v>
          </cell>
          <cell r="M648">
            <v>235</v>
          </cell>
          <cell r="N648">
            <v>0.88349999999999995</v>
          </cell>
        </row>
        <row r="649">
          <cell r="A649" t="str">
            <v>FROST MIDDLE</v>
          </cell>
          <cell r="B649" t="str">
            <v>029</v>
          </cell>
          <cell r="C649" t="e">
            <v>#N/A</v>
          </cell>
          <cell r="D649" t="str">
            <v>1410</v>
          </cell>
          <cell r="E649" t="str">
            <v>Middle</v>
          </cell>
          <cell r="F649" t="str">
            <v>7</v>
          </cell>
          <cell r="G649" t="str">
            <v>8</v>
          </cell>
          <cell r="H649">
            <v>1248</v>
          </cell>
          <cell r="I649">
            <v>120</v>
          </cell>
          <cell r="J649">
            <v>9.6199999999999994E-2</v>
          </cell>
          <cell r="K649">
            <v>46</v>
          </cell>
          <cell r="L649">
            <v>3.6900000000000002E-2</v>
          </cell>
          <cell r="M649">
            <v>166</v>
          </cell>
          <cell r="N649">
            <v>0.13300000000000001</v>
          </cell>
        </row>
        <row r="650">
          <cell r="A650" t="str">
            <v>FT BLACKMORE PRI (CEP NOTE 2)</v>
          </cell>
          <cell r="B650" t="str">
            <v>084</v>
          </cell>
          <cell r="C650" t="e">
            <v>#N/A</v>
          </cell>
          <cell r="D650" t="str">
            <v>0102</v>
          </cell>
          <cell r="E650" t="str">
            <v>Elementary</v>
          </cell>
          <cell r="F650" t="str">
            <v>Pre-K</v>
          </cell>
          <cell r="G650" t="str">
            <v>3</v>
          </cell>
          <cell r="H650">
            <v>82</v>
          </cell>
          <cell r="I650">
            <v>68</v>
          </cell>
          <cell r="J650">
            <v>0.82930000000000004</v>
          </cell>
          <cell r="K650">
            <v>0</v>
          </cell>
          <cell r="L650">
            <v>0</v>
          </cell>
          <cell r="M650">
            <v>68</v>
          </cell>
          <cell r="N650">
            <v>0.82930000000000004</v>
          </cell>
        </row>
        <row r="651">
          <cell r="A651" t="str">
            <v>FT DEFIANCE HIGH</v>
          </cell>
          <cell r="B651" t="str">
            <v>008</v>
          </cell>
          <cell r="C651" t="e">
            <v>#N/A</v>
          </cell>
          <cell r="D651" t="str">
            <v>0670</v>
          </cell>
          <cell r="E651" t="str">
            <v>High</v>
          </cell>
          <cell r="F651" t="str">
            <v>9</v>
          </cell>
          <cell r="G651" t="str">
            <v>12</v>
          </cell>
          <cell r="H651">
            <v>770</v>
          </cell>
          <cell r="I651">
            <v>175</v>
          </cell>
          <cell r="J651">
            <v>0.2273</v>
          </cell>
          <cell r="K651">
            <v>47</v>
          </cell>
          <cell r="L651">
            <v>6.0999999999999999E-2</v>
          </cell>
          <cell r="M651">
            <v>222</v>
          </cell>
          <cell r="N651">
            <v>0.2883</v>
          </cell>
        </row>
        <row r="652">
          <cell r="A652" t="str">
            <v>FULKS RUN ELEM</v>
          </cell>
          <cell r="B652" t="str">
            <v>082</v>
          </cell>
          <cell r="C652" t="e">
            <v>#N/A</v>
          </cell>
          <cell r="D652" t="str">
            <v>0940</v>
          </cell>
          <cell r="E652" t="str">
            <v>Elementary</v>
          </cell>
          <cell r="F652" t="str">
            <v>Pre-K</v>
          </cell>
          <cell r="G652" t="str">
            <v>5</v>
          </cell>
          <cell r="H652">
            <v>161</v>
          </cell>
          <cell r="I652">
            <v>75</v>
          </cell>
          <cell r="J652">
            <v>0.46579999999999999</v>
          </cell>
          <cell r="K652">
            <v>11</v>
          </cell>
          <cell r="L652">
            <v>6.83E-2</v>
          </cell>
          <cell r="M652">
            <v>86</v>
          </cell>
          <cell r="N652">
            <v>0.53420000000000001</v>
          </cell>
        </row>
        <row r="653">
          <cell r="A653" t="str">
            <v>FW KLING JR ELEM (CEP NOTE 2)</v>
          </cell>
          <cell r="B653" t="str">
            <v>103</v>
          </cell>
          <cell r="C653" t="e">
            <v>#N/A</v>
          </cell>
          <cell r="D653" t="str">
            <v>0070</v>
          </cell>
          <cell r="E653" t="str">
            <v>Elementary</v>
          </cell>
          <cell r="F653" t="str">
            <v>Pre-K</v>
          </cell>
          <cell r="G653" t="str">
            <v>2</v>
          </cell>
          <cell r="H653">
            <v>236</v>
          </cell>
          <cell r="I653">
            <v>184</v>
          </cell>
          <cell r="J653">
            <v>0.77969999999999995</v>
          </cell>
          <cell r="K653">
            <v>0</v>
          </cell>
          <cell r="L653">
            <v>0</v>
          </cell>
          <cell r="M653">
            <v>184</v>
          </cell>
          <cell r="N653">
            <v>0.77969999999999995</v>
          </cell>
        </row>
        <row r="654">
          <cell r="A654" t="str">
            <v>G A TREAKLE EL (CEP NOTE 2)</v>
          </cell>
          <cell r="B654" t="str">
            <v>136</v>
          </cell>
          <cell r="C654" t="e">
            <v>#N/A</v>
          </cell>
          <cell r="D654" t="str">
            <v>0720</v>
          </cell>
          <cell r="E654" t="str">
            <v>Elementary</v>
          </cell>
          <cell r="F654" t="str">
            <v>Pre-K</v>
          </cell>
          <cell r="G654" t="str">
            <v>5</v>
          </cell>
          <cell r="H654">
            <v>491</v>
          </cell>
          <cell r="I654">
            <v>476</v>
          </cell>
          <cell r="J654">
            <v>0.96950000000000003</v>
          </cell>
          <cell r="K654">
            <v>0</v>
          </cell>
          <cell r="L654">
            <v>0</v>
          </cell>
          <cell r="M654">
            <v>476</v>
          </cell>
          <cell r="N654">
            <v>0.96950000000000003</v>
          </cell>
        </row>
        <row r="655">
          <cell r="A655" t="str">
            <v>G W CARVER ELEM (CEP NOTE 2)</v>
          </cell>
          <cell r="B655" t="str">
            <v>123</v>
          </cell>
          <cell r="C655" t="e">
            <v>#N/A</v>
          </cell>
          <cell r="D655" t="str">
            <v>0311</v>
          </cell>
          <cell r="E655" t="str">
            <v>Elementary</v>
          </cell>
          <cell r="F655" t="str">
            <v>H</v>
          </cell>
          <cell r="G655" t="str">
            <v>5</v>
          </cell>
          <cell r="H655">
            <v>406</v>
          </cell>
          <cell r="I655">
            <v>406</v>
          </cell>
          <cell r="J655">
            <v>1</v>
          </cell>
          <cell r="K655">
            <v>0</v>
          </cell>
          <cell r="L655">
            <v>0</v>
          </cell>
          <cell r="M655">
            <v>406</v>
          </cell>
          <cell r="N655">
            <v>1</v>
          </cell>
        </row>
        <row r="656">
          <cell r="A656" t="str">
            <v>G W CARVER INT (CEP NOTE 2)</v>
          </cell>
          <cell r="B656" t="str">
            <v>136</v>
          </cell>
          <cell r="C656" t="e">
            <v>#N/A</v>
          </cell>
          <cell r="D656" t="str">
            <v>0050</v>
          </cell>
          <cell r="E656" t="str">
            <v>Elementary</v>
          </cell>
          <cell r="F656" t="str">
            <v>3</v>
          </cell>
          <cell r="G656" t="str">
            <v>5</v>
          </cell>
          <cell r="H656">
            <v>569</v>
          </cell>
          <cell r="I656">
            <v>552</v>
          </cell>
          <cell r="J656">
            <v>0.97009999999999996</v>
          </cell>
          <cell r="K656">
            <v>0</v>
          </cell>
          <cell r="L656">
            <v>0</v>
          </cell>
          <cell r="M656">
            <v>552</v>
          </cell>
          <cell r="N656">
            <v>0.97009999999999996</v>
          </cell>
        </row>
        <row r="657">
          <cell r="A657" t="str">
            <v>G.H. REID ELEM (CEP NOTE 2)</v>
          </cell>
          <cell r="B657" t="str">
            <v>123</v>
          </cell>
          <cell r="C657" t="e">
            <v>#N/A</v>
          </cell>
          <cell r="D657" t="str">
            <v>1470</v>
          </cell>
          <cell r="E657" t="str">
            <v>Elementary</v>
          </cell>
          <cell r="F657" t="str">
            <v>Pre-K</v>
          </cell>
          <cell r="G657" t="str">
            <v>5</v>
          </cell>
          <cell r="H657">
            <v>696</v>
          </cell>
          <cell r="I657">
            <v>696</v>
          </cell>
          <cell r="J657">
            <v>1</v>
          </cell>
          <cell r="K657">
            <v>0</v>
          </cell>
          <cell r="L657">
            <v>0</v>
          </cell>
          <cell r="M657">
            <v>696</v>
          </cell>
          <cell r="N657">
            <v>1</v>
          </cell>
        </row>
        <row r="658">
          <cell r="A658" t="str">
            <v>G.L.H. JOHNSON EL (CEP NOTE 2)</v>
          </cell>
          <cell r="B658" t="str">
            <v>108</v>
          </cell>
          <cell r="C658" t="e">
            <v>#N/A</v>
          </cell>
          <cell r="D658" t="str">
            <v>0190</v>
          </cell>
          <cell r="E658" t="str">
            <v>Elementary</v>
          </cell>
          <cell r="F658" t="str">
            <v>Pre-K</v>
          </cell>
          <cell r="G658" t="str">
            <v>3</v>
          </cell>
          <cell r="H658">
            <v>460</v>
          </cell>
          <cell r="I658">
            <v>460</v>
          </cell>
          <cell r="J658">
            <v>1</v>
          </cell>
          <cell r="K658">
            <v>0</v>
          </cell>
          <cell r="L658">
            <v>0</v>
          </cell>
          <cell r="M658">
            <v>460</v>
          </cell>
          <cell r="N658">
            <v>1</v>
          </cell>
        </row>
        <row r="659">
          <cell r="A659" t="str">
            <v>G.W. CARVER EL (CEP NOTE 2)</v>
          </cell>
          <cell r="B659" t="str">
            <v>044</v>
          </cell>
          <cell r="C659" t="e">
            <v>#N/A</v>
          </cell>
          <cell r="D659" t="str">
            <v>0480</v>
          </cell>
          <cell r="E659" t="str">
            <v>Elementary</v>
          </cell>
          <cell r="F659" t="str">
            <v>Pre-K</v>
          </cell>
          <cell r="G659" t="str">
            <v>5</v>
          </cell>
          <cell r="H659">
            <v>517</v>
          </cell>
          <cell r="I659">
            <v>458</v>
          </cell>
          <cell r="J659">
            <v>0.88590000000000002</v>
          </cell>
          <cell r="K659">
            <v>0</v>
          </cell>
          <cell r="L659">
            <v>0</v>
          </cell>
          <cell r="M659">
            <v>458</v>
          </cell>
          <cell r="N659">
            <v>0.88590000000000002</v>
          </cell>
        </row>
        <row r="660">
          <cell r="A660" t="str">
            <v>G.W. CARVER ELEM</v>
          </cell>
          <cell r="B660" t="str">
            <v>139</v>
          </cell>
          <cell r="C660" t="e">
            <v>#N/A</v>
          </cell>
          <cell r="D660" t="str">
            <v>0090</v>
          </cell>
          <cell r="E660" t="str">
            <v>Elementary</v>
          </cell>
          <cell r="F660" t="str">
            <v>Pre-K</v>
          </cell>
          <cell r="G660" t="str">
            <v>5</v>
          </cell>
          <cell r="H660">
            <v>449</v>
          </cell>
          <cell r="I660">
            <v>198</v>
          </cell>
          <cell r="J660">
            <v>0.441</v>
          </cell>
          <cell r="K660">
            <v>26</v>
          </cell>
          <cell r="L660">
            <v>5.79E-2</v>
          </cell>
          <cell r="M660">
            <v>224</v>
          </cell>
          <cell r="N660">
            <v>0.49890000000000001</v>
          </cell>
        </row>
        <row r="661">
          <cell r="A661" t="str">
            <v>GAINESBORO ELEM</v>
          </cell>
          <cell r="B661" t="str">
            <v>034</v>
          </cell>
          <cell r="C661" t="e">
            <v>#N/A</v>
          </cell>
          <cell r="D661" t="str">
            <v>0380</v>
          </cell>
          <cell r="E661" t="str">
            <v>Elementary</v>
          </cell>
          <cell r="F661" t="str">
            <v>Pre-K</v>
          </cell>
          <cell r="G661" t="str">
            <v>5</v>
          </cell>
          <cell r="H661">
            <v>488</v>
          </cell>
          <cell r="I661">
            <v>148</v>
          </cell>
          <cell r="J661">
            <v>0.30330000000000001</v>
          </cell>
          <cell r="K661">
            <v>22</v>
          </cell>
          <cell r="L661">
            <v>4.5100000000000001E-2</v>
          </cell>
          <cell r="M661">
            <v>170</v>
          </cell>
          <cell r="N661">
            <v>0.34839999999999999</v>
          </cell>
        </row>
        <row r="662">
          <cell r="A662" t="str">
            <v>GAINESVILLE MIDDLE</v>
          </cell>
          <cell r="B662" t="str">
            <v>075</v>
          </cell>
          <cell r="C662" t="e">
            <v>#N/A</v>
          </cell>
          <cell r="D662" t="str">
            <v>0960</v>
          </cell>
          <cell r="E662" t="str">
            <v>Middle</v>
          </cell>
          <cell r="F662" t="str">
            <v>6</v>
          </cell>
          <cell r="G662" t="str">
            <v>8</v>
          </cell>
          <cell r="H662">
            <v>1423</v>
          </cell>
          <cell r="I662">
            <v>174</v>
          </cell>
          <cell r="J662">
            <v>0.12230000000000001</v>
          </cell>
          <cell r="K662">
            <v>64</v>
          </cell>
          <cell r="L662">
            <v>4.4999999999999998E-2</v>
          </cell>
          <cell r="M662">
            <v>238</v>
          </cell>
          <cell r="N662">
            <v>0.1673</v>
          </cell>
        </row>
        <row r="663">
          <cell r="A663" t="str">
            <v>GALAX ELEM</v>
          </cell>
          <cell r="B663" t="str">
            <v>111</v>
          </cell>
          <cell r="C663" t="e">
            <v>#N/A</v>
          </cell>
          <cell r="D663" t="str">
            <v>0010</v>
          </cell>
          <cell r="E663" t="str">
            <v>Elementary</v>
          </cell>
          <cell r="F663" t="str">
            <v>Pre-K</v>
          </cell>
          <cell r="G663" t="str">
            <v>4</v>
          </cell>
          <cell r="H663">
            <v>579</v>
          </cell>
          <cell r="I663">
            <v>345</v>
          </cell>
          <cell r="J663">
            <v>0.59589999999999999</v>
          </cell>
          <cell r="K663">
            <v>39</v>
          </cell>
          <cell r="L663">
            <v>6.7400000000000002E-2</v>
          </cell>
          <cell r="M663">
            <v>384</v>
          </cell>
          <cell r="N663">
            <v>0.66320000000000001</v>
          </cell>
        </row>
        <row r="664">
          <cell r="A664" t="str">
            <v>GALAX HIGH</v>
          </cell>
          <cell r="B664" t="str">
            <v>111</v>
          </cell>
          <cell r="C664" t="e">
            <v>#N/A</v>
          </cell>
          <cell r="D664" t="str">
            <v>0031</v>
          </cell>
          <cell r="E664" t="str">
            <v>High</v>
          </cell>
          <cell r="F664" t="str">
            <v>8</v>
          </cell>
          <cell r="G664" t="str">
            <v>12</v>
          </cell>
          <cell r="H664">
            <v>329</v>
          </cell>
          <cell r="I664">
            <v>183</v>
          </cell>
          <cell r="J664">
            <v>0.55620000000000003</v>
          </cell>
          <cell r="K664">
            <v>25</v>
          </cell>
          <cell r="L664">
            <v>7.5999999999999998E-2</v>
          </cell>
          <cell r="M664">
            <v>208</v>
          </cell>
          <cell r="N664">
            <v>0.63219999999999998</v>
          </cell>
        </row>
        <row r="665">
          <cell r="A665" t="str">
            <v>GALAX MIDDLE</v>
          </cell>
          <cell r="B665" t="str">
            <v>111</v>
          </cell>
          <cell r="C665" t="e">
            <v>#N/A</v>
          </cell>
          <cell r="D665" t="str">
            <v>0032</v>
          </cell>
          <cell r="E665" t="str">
            <v>Elementary</v>
          </cell>
          <cell r="F665" t="str">
            <v>5</v>
          </cell>
          <cell r="G665" t="str">
            <v>7</v>
          </cell>
          <cell r="H665">
            <v>424</v>
          </cell>
          <cell r="I665">
            <v>237</v>
          </cell>
          <cell r="J665">
            <v>0.55900000000000005</v>
          </cell>
          <cell r="K665">
            <v>26</v>
          </cell>
          <cell r="L665">
            <v>6.13E-2</v>
          </cell>
          <cell r="M665">
            <v>263</v>
          </cell>
          <cell r="N665">
            <v>0.62029999999999996</v>
          </cell>
        </row>
        <row r="666">
          <cell r="A666" t="str">
            <v>GALILEO MAGNET HS (CEP NOTE 2)</v>
          </cell>
          <cell r="B666" t="str">
            <v>108</v>
          </cell>
          <cell r="C666" t="e">
            <v>#N/A</v>
          </cell>
          <cell r="D666" t="str">
            <v>1374</v>
          </cell>
          <cell r="E666" t="str">
            <v>High</v>
          </cell>
          <cell r="F666" t="str">
            <v>9</v>
          </cell>
          <cell r="G666" t="str">
            <v>12</v>
          </cell>
          <cell r="H666">
            <v>284</v>
          </cell>
          <cell r="I666">
            <v>284</v>
          </cell>
          <cell r="J666">
            <v>1</v>
          </cell>
          <cell r="K666">
            <v>0</v>
          </cell>
          <cell r="L666">
            <v>0</v>
          </cell>
          <cell r="M666">
            <v>284</v>
          </cell>
          <cell r="N666">
            <v>1</v>
          </cell>
        </row>
        <row r="667">
          <cell r="A667" t="str">
            <v>GARDEN CITY EL (CEP NOTE 2)</v>
          </cell>
          <cell r="B667" t="str">
            <v>124</v>
          </cell>
          <cell r="C667" t="e">
            <v>#N/A</v>
          </cell>
          <cell r="D667" t="str">
            <v>0300</v>
          </cell>
          <cell r="E667" t="str">
            <v>Elementary</v>
          </cell>
          <cell r="F667" t="str">
            <v>U</v>
          </cell>
          <cell r="G667" t="str">
            <v>5</v>
          </cell>
          <cell r="H667">
            <v>308</v>
          </cell>
          <cell r="I667">
            <v>308</v>
          </cell>
          <cell r="J667">
            <v>1</v>
          </cell>
          <cell r="K667">
            <v>0</v>
          </cell>
          <cell r="L667">
            <v>0</v>
          </cell>
          <cell r="M667">
            <v>308</v>
          </cell>
          <cell r="N667">
            <v>1</v>
          </cell>
        </row>
        <row r="668">
          <cell r="A668" t="str">
            <v>GARFIELD ELEM (CEP NOTE 2)</v>
          </cell>
          <cell r="B668" t="str">
            <v>029</v>
          </cell>
          <cell r="C668" t="e">
            <v>#N/A</v>
          </cell>
          <cell r="D668" t="str">
            <v>0630</v>
          </cell>
          <cell r="E668" t="str">
            <v>Elementary</v>
          </cell>
          <cell r="F668" t="str">
            <v>K</v>
          </cell>
          <cell r="G668" t="str">
            <v>6</v>
          </cell>
          <cell r="H668">
            <v>349</v>
          </cell>
          <cell r="I668">
            <v>288</v>
          </cell>
          <cell r="J668">
            <v>0.82520000000000004</v>
          </cell>
          <cell r="K668">
            <v>0</v>
          </cell>
          <cell r="L668">
            <v>0</v>
          </cell>
          <cell r="M668">
            <v>288</v>
          </cell>
          <cell r="N668">
            <v>0.82520000000000004</v>
          </cell>
        </row>
        <row r="669">
          <cell r="A669" t="str">
            <v>GAR-FIELD HIGH</v>
          </cell>
          <cell r="B669" t="str">
            <v>075</v>
          </cell>
          <cell r="C669" t="e">
            <v>#N/A</v>
          </cell>
          <cell r="D669" t="str">
            <v>0690</v>
          </cell>
          <cell r="E669" t="str">
            <v>High</v>
          </cell>
          <cell r="F669" t="str">
            <v>H</v>
          </cell>
          <cell r="G669" t="str">
            <v>12</v>
          </cell>
          <cell r="H669">
            <v>2358</v>
          </cell>
          <cell r="I669">
            <v>1300</v>
          </cell>
          <cell r="J669">
            <v>0.55130000000000001</v>
          </cell>
          <cell r="K669">
            <v>278</v>
          </cell>
          <cell r="L669">
            <v>0.1179</v>
          </cell>
          <cell r="M669">
            <v>1578</v>
          </cell>
          <cell r="N669">
            <v>0.66920000000000002</v>
          </cell>
        </row>
        <row r="670">
          <cell r="A670" t="str">
            <v>GARI MELCHERS COMPLEX</v>
          </cell>
          <cell r="B670" t="str">
            <v>089</v>
          </cell>
          <cell r="C670" t="e">
            <v>#N/A</v>
          </cell>
          <cell r="D670" t="str">
            <v>0428</v>
          </cell>
          <cell r="E670" t="str">
            <v>Cell Left Blank</v>
          </cell>
          <cell r="F670" t="str">
            <v>U</v>
          </cell>
          <cell r="G670" t="str">
            <v>Pre-K</v>
          </cell>
          <cell r="H670">
            <v>312</v>
          </cell>
          <cell r="I670">
            <v>204</v>
          </cell>
          <cell r="J670">
            <v>0.65380000000000005</v>
          </cell>
          <cell r="K670">
            <v>15</v>
          </cell>
          <cell r="L670">
            <v>4.8099999999999997E-2</v>
          </cell>
          <cell r="M670">
            <v>219</v>
          </cell>
          <cell r="N670">
            <v>0.70189999999999997</v>
          </cell>
        </row>
        <row r="671">
          <cell r="A671" t="str">
            <v>GARLAND R. QUARLES (CEP NOTE 2)</v>
          </cell>
          <cell r="B671" t="str">
            <v>132</v>
          </cell>
          <cell r="C671" t="e">
            <v>#N/A</v>
          </cell>
          <cell r="D671" t="str">
            <v>0050</v>
          </cell>
          <cell r="E671" t="str">
            <v>Elementary</v>
          </cell>
          <cell r="F671" t="str">
            <v>Pre-K</v>
          </cell>
          <cell r="G671" t="str">
            <v>4</v>
          </cell>
          <cell r="H671">
            <v>409</v>
          </cell>
          <cell r="I671">
            <v>339</v>
          </cell>
          <cell r="J671">
            <v>0.82889999999999997</v>
          </cell>
          <cell r="K671">
            <v>0</v>
          </cell>
          <cell r="L671">
            <v>0</v>
          </cell>
          <cell r="M671">
            <v>339</v>
          </cell>
          <cell r="N671">
            <v>0.82889999999999997</v>
          </cell>
        </row>
        <row r="672">
          <cell r="A672" t="str">
            <v>GATE CITY HIGH</v>
          </cell>
          <cell r="B672" t="str">
            <v>084</v>
          </cell>
          <cell r="C672" t="e">
            <v>#N/A</v>
          </cell>
          <cell r="D672" t="str">
            <v>0770</v>
          </cell>
          <cell r="E672" t="str">
            <v>High</v>
          </cell>
          <cell r="F672" t="str">
            <v>9</v>
          </cell>
          <cell r="G672" t="str">
            <v>12</v>
          </cell>
          <cell r="H672">
            <v>622</v>
          </cell>
          <cell r="I672">
            <v>290</v>
          </cell>
          <cell r="J672">
            <v>0.4662</v>
          </cell>
          <cell r="K672">
            <v>42</v>
          </cell>
          <cell r="L672">
            <v>6.7500000000000004E-2</v>
          </cell>
          <cell r="M672">
            <v>332</v>
          </cell>
          <cell r="N672">
            <v>0.53380000000000005</v>
          </cell>
        </row>
        <row r="673">
          <cell r="A673" t="str">
            <v>GATE CITY MIDDLE</v>
          </cell>
          <cell r="B673" t="str">
            <v>084</v>
          </cell>
          <cell r="C673" t="e">
            <v>#N/A</v>
          </cell>
          <cell r="D673" t="str">
            <v>0771</v>
          </cell>
          <cell r="E673" t="str">
            <v>Middle</v>
          </cell>
          <cell r="F673" t="str">
            <v>7</v>
          </cell>
          <cell r="G673" t="str">
            <v>8</v>
          </cell>
          <cell r="H673">
            <v>340</v>
          </cell>
          <cell r="I673">
            <v>152</v>
          </cell>
          <cell r="J673">
            <v>0.4471</v>
          </cell>
          <cell r="K673">
            <v>35</v>
          </cell>
          <cell r="L673">
            <v>0.10290000000000001</v>
          </cell>
          <cell r="M673">
            <v>187</v>
          </cell>
          <cell r="N673">
            <v>0.55000000000000004</v>
          </cell>
        </row>
        <row r="674">
          <cell r="A674" t="str">
            <v>GATEWAY STAFFORD</v>
          </cell>
          <cell r="B674" t="str">
            <v>5796</v>
          </cell>
          <cell r="C674" t="str">
            <v>Restorative Youth Services</v>
          </cell>
          <cell r="D674" t="str">
            <v>0006</v>
          </cell>
          <cell r="E674" t="str">
            <v>Combined</v>
          </cell>
          <cell r="F674" t="str">
            <v>7</v>
          </cell>
          <cell r="G674" t="str">
            <v>12</v>
          </cell>
          <cell r="H674">
            <v>12</v>
          </cell>
          <cell r="I674">
            <v>12</v>
          </cell>
          <cell r="J674">
            <v>1</v>
          </cell>
          <cell r="K674">
            <v>0</v>
          </cell>
          <cell r="L674">
            <v>0</v>
          </cell>
          <cell r="M674">
            <v>12</v>
          </cell>
          <cell r="N674">
            <v>1</v>
          </cell>
        </row>
        <row r="675">
          <cell r="A675" t="str">
            <v>GAYTON ELEM</v>
          </cell>
          <cell r="B675" t="str">
            <v>043</v>
          </cell>
          <cell r="C675" t="e">
            <v>#N/A</v>
          </cell>
          <cell r="D675" t="str">
            <v>0150</v>
          </cell>
          <cell r="E675" t="str">
            <v>Elementary</v>
          </cell>
          <cell r="F675" t="str">
            <v>K</v>
          </cell>
          <cell r="G675" t="str">
            <v>5</v>
          </cell>
          <cell r="H675">
            <v>602</v>
          </cell>
          <cell r="I675">
            <v>52</v>
          </cell>
          <cell r="J675">
            <v>8.6400000000000005E-2</v>
          </cell>
          <cell r="K675">
            <v>13</v>
          </cell>
          <cell r="L675">
            <v>2.1600000000000001E-2</v>
          </cell>
          <cell r="M675">
            <v>65</v>
          </cell>
          <cell r="N675">
            <v>0.108</v>
          </cell>
        </row>
        <row r="676">
          <cell r="A676" t="str">
            <v>GEN. STANFORD EL (CEP NOTE 2)</v>
          </cell>
          <cell r="B676" t="str">
            <v>117</v>
          </cell>
          <cell r="C676" t="e">
            <v>#N/A</v>
          </cell>
          <cell r="D676" t="str">
            <v>1407</v>
          </cell>
          <cell r="E676" t="str">
            <v>Elementary</v>
          </cell>
          <cell r="F676" t="str">
            <v>K</v>
          </cell>
          <cell r="G676" t="str">
            <v>5</v>
          </cell>
          <cell r="H676">
            <v>494</v>
          </cell>
          <cell r="I676">
            <v>378</v>
          </cell>
          <cell r="J676">
            <v>0.76519999999999999</v>
          </cell>
          <cell r="K676">
            <v>0</v>
          </cell>
          <cell r="L676">
            <v>0</v>
          </cell>
          <cell r="M676">
            <v>378</v>
          </cell>
          <cell r="N676">
            <v>0.76519999999999999</v>
          </cell>
        </row>
        <row r="677">
          <cell r="A677" t="str">
            <v>GEORGE CARR ROUND ELEM</v>
          </cell>
          <cell r="B677" t="str">
            <v>143</v>
          </cell>
          <cell r="C677" t="e">
            <v>#N/A</v>
          </cell>
          <cell r="D677" t="str">
            <v>0060</v>
          </cell>
          <cell r="E677" t="str">
            <v>Elementary</v>
          </cell>
          <cell r="F677" t="str">
            <v>Pre-K</v>
          </cell>
          <cell r="G677" t="str">
            <v>4</v>
          </cell>
          <cell r="H677">
            <v>593</v>
          </cell>
          <cell r="I677">
            <v>302</v>
          </cell>
          <cell r="J677">
            <v>0.50929999999999997</v>
          </cell>
          <cell r="K677">
            <v>40</v>
          </cell>
          <cell r="L677">
            <v>6.7500000000000004E-2</v>
          </cell>
          <cell r="M677">
            <v>342</v>
          </cell>
          <cell r="N677">
            <v>0.57669999999999999</v>
          </cell>
        </row>
        <row r="678">
          <cell r="A678" t="str">
            <v>GEORGE G. TYLER ELEM</v>
          </cell>
          <cell r="B678" t="str">
            <v>075</v>
          </cell>
          <cell r="C678" t="e">
            <v>#N/A</v>
          </cell>
          <cell r="D678" t="str">
            <v>0630</v>
          </cell>
          <cell r="E678" t="str">
            <v>Elementary</v>
          </cell>
          <cell r="F678" t="str">
            <v>Pre-K</v>
          </cell>
          <cell r="G678" t="str">
            <v>5</v>
          </cell>
          <cell r="H678">
            <v>499</v>
          </cell>
          <cell r="I678">
            <v>81</v>
          </cell>
          <cell r="J678">
            <v>0.1623</v>
          </cell>
          <cell r="K678">
            <v>39</v>
          </cell>
          <cell r="L678">
            <v>7.8200000000000006E-2</v>
          </cell>
          <cell r="M678">
            <v>120</v>
          </cell>
          <cell r="N678">
            <v>0.24049999999999999</v>
          </cell>
        </row>
        <row r="679">
          <cell r="A679" t="str">
            <v>GEORGE J. MCINTOSH EL (CEP NOTE 2)</v>
          </cell>
          <cell r="B679" t="str">
            <v>117</v>
          </cell>
          <cell r="C679" t="e">
            <v>#N/A</v>
          </cell>
          <cell r="D679" t="str">
            <v>0070</v>
          </cell>
          <cell r="E679" t="str">
            <v>Elementary</v>
          </cell>
          <cell r="F679" t="str">
            <v>K</v>
          </cell>
          <cell r="G679" t="str">
            <v>5</v>
          </cell>
          <cell r="H679">
            <v>491</v>
          </cell>
          <cell r="I679">
            <v>375</v>
          </cell>
          <cell r="J679">
            <v>0.76370000000000005</v>
          </cell>
          <cell r="K679">
            <v>0</v>
          </cell>
          <cell r="L679">
            <v>0</v>
          </cell>
          <cell r="M679">
            <v>375</v>
          </cell>
          <cell r="N679">
            <v>0.76370000000000005</v>
          </cell>
        </row>
        <row r="680">
          <cell r="A680" t="str">
            <v>GEORGE M. HAMPTON MIDDLE</v>
          </cell>
          <cell r="B680" t="str">
            <v>075</v>
          </cell>
          <cell r="C680" t="e">
            <v>#N/A</v>
          </cell>
          <cell r="D680" t="str">
            <v>0640</v>
          </cell>
          <cell r="E680" t="str">
            <v>Middle</v>
          </cell>
          <cell r="F680" t="str">
            <v>6</v>
          </cell>
          <cell r="G680" t="str">
            <v>8</v>
          </cell>
          <cell r="H680">
            <v>1049</v>
          </cell>
          <cell r="I680">
            <v>656</v>
          </cell>
          <cell r="J680">
            <v>0.62539999999999996</v>
          </cell>
          <cell r="K680">
            <v>127</v>
          </cell>
          <cell r="L680">
            <v>0.1211</v>
          </cell>
          <cell r="M680">
            <v>783</v>
          </cell>
          <cell r="N680">
            <v>0.74639999999999995</v>
          </cell>
        </row>
        <row r="681">
          <cell r="A681" t="str">
            <v>GEORGE MASON EL (CEP NOTE 2)</v>
          </cell>
          <cell r="B681" t="str">
            <v>123</v>
          </cell>
          <cell r="C681" t="e">
            <v>#N/A</v>
          </cell>
          <cell r="D681" t="str">
            <v>0290</v>
          </cell>
          <cell r="E681" t="str">
            <v>Elementary</v>
          </cell>
          <cell r="F681" t="str">
            <v>K</v>
          </cell>
          <cell r="G681" t="str">
            <v>5</v>
          </cell>
          <cell r="H681">
            <v>346</v>
          </cell>
          <cell r="I681">
            <v>346</v>
          </cell>
          <cell r="J681">
            <v>1</v>
          </cell>
          <cell r="K681">
            <v>0</v>
          </cell>
          <cell r="L681">
            <v>0</v>
          </cell>
          <cell r="M681">
            <v>346</v>
          </cell>
          <cell r="N681">
            <v>1</v>
          </cell>
        </row>
        <row r="682">
          <cell r="A682" t="str">
            <v>GEORGE MASON ELEM</v>
          </cell>
          <cell r="B682" t="str">
            <v>101</v>
          </cell>
          <cell r="C682" t="e">
            <v>#N/A</v>
          </cell>
          <cell r="D682" t="str">
            <v>0100</v>
          </cell>
          <cell r="E682" t="str">
            <v>Elementary</v>
          </cell>
          <cell r="F682" t="str">
            <v>K</v>
          </cell>
          <cell r="G682" t="str">
            <v>5</v>
          </cell>
          <cell r="H682">
            <v>432</v>
          </cell>
          <cell r="I682">
            <v>113</v>
          </cell>
          <cell r="J682">
            <v>0.2616</v>
          </cell>
          <cell r="K682">
            <v>17</v>
          </cell>
          <cell r="L682">
            <v>3.9399999999999998E-2</v>
          </cell>
          <cell r="M682">
            <v>130</v>
          </cell>
          <cell r="N682">
            <v>0.3009</v>
          </cell>
        </row>
        <row r="683">
          <cell r="A683" t="str">
            <v>GEORGE MASON HS (NOTE 1)</v>
          </cell>
          <cell r="B683" t="str">
            <v>109</v>
          </cell>
          <cell r="C683" t="e">
            <v>#N/A</v>
          </cell>
          <cell r="D683" t="str">
            <v>0251</v>
          </cell>
          <cell r="E683" t="str">
            <v>High</v>
          </cell>
          <cell r="F683">
            <v>9</v>
          </cell>
          <cell r="G683">
            <v>12</v>
          </cell>
          <cell r="H683"/>
          <cell r="I683"/>
          <cell r="J683"/>
          <cell r="K683"/>
          <cell r="L683"/>
          <cell r="M683"/>
          <cell r="N683"/>
        </row>
        <row r="684">
          <cell r="A684" t="str">
            <v>GEORGE P PHENIX ELEM</v>
          </cell>
          <cell r="B684" t="str">
            <v>112</v>
          </cell>
          <cell r="C684" t="e">
            <v>#N/A</v>
          </cell>
          <cell r="D684" t="str">
            <v>0650</v>
          </cell>
          <cell r="E684" t="str">
            <v>Combined</v>
          </cell>
          <cell r="F684" t="str">
            <v>Pre-K</v>
          </cell>
          <cell r="G684" t="str">
            <v>8</v>
          </cell>
          <cell r="H684">
            <v>1397</v>
          </cell>
          <cell r="I684">
            <v>468</v>
          </cell>
          <cell r="J684">
            <v>0.33500000000000002</v>
          </cell>
          <cell r="K684">
            <v>84</v>
          </cell>
          <cell r="L684">
            <v>6.0100000000000001E-2</v>
          </cell>
          <cell r="M684">
            <v>552</v>
          </cell>
          <cell r="N684">
            <v>0.39510000000000001</v>
          </cell>
        </row>
        <row r="685">
          <cell r="A685" t="str">
            <v>GEORGE P. MULLEN ELEM</v>
          </cell>
          <cell r="B685" t="str">
            <v>075</v>
          </cell>
          <cell r="C685" t="e">
            <v>#N/A</v>
          </cell>
          <cell r="D685" t="str">
            <v>0770</v>
          </cell>
          <cell r="E685" t="str">
            <v>Elementary</v>
          </cell>
          <cell r="F685" t="str">
            <v>H</v>
          </cell>
          <cell r="G685" t="str">
            <v>5</v>
          </cell>
          <cell r="H685">
            <v>762</v>
          </cell>
          <cell r="I685">
            <v>434</v>
          </cell>
          <cell r="J685">
            <v>0.5696</v>
          </cell>
          <cell r="K685">
            <v>100</v>
          </cell>
          <cell r="L685">
            <v>0.13120000000000001</v>
          </cell>
          <cell r="M685">
            <v>534</v>
          </cell>
          <cell r="N685">
            <v>0.70079999999999998</v>
          </cell>
        </row>
        <row r="686">
          <cell r="A686" t="str">
            <v>GEORGE W. WATKINS ELEM</v>
          </cell>
          <cell r="B686" t="str">
            <v>063</v>
          </cell>
          <cell r="C686" t="e">
            <v>#N/A</v>
          </cell>
          <cell r="D686" t="str">
            <v>0180</v>
          </cell>
          <cell r="E686" t="str">
            <v>Elementary</v>
          </cell>
          <cell r="F686" t="str">
            <v>K</v>
          </cell>
          <cell r="G686" t="str">
            <v>5</v>
          </cell>
          <cell r="H686">
            <v>750</v>
          </cell>
          <cell r="I686">
            <v>163</v>
          </cell>
          <cell r="J686">
            <v>0.21729999999999999</v>
          </cell>
          <cell r="K686">
            <v>28</v>
          </cell>
          <cell r="L686">
            <v>3.73E-2</v>
          </cell>
          <cell r="M686">
            <v>191</v>
          </cell>
          <cell r="N686">
            <v>0.25469999999999998</v>
          </cell>
        </row>
        <row r="687">
          <cell r="A687" t="str">
            <v xml:space="preserve">GEORGE WASHINGTON HS (CEP NOTE 2) </v>
          </cell>
          <cell r="B687" t="str">
            <v>108</v>
          </cell>
          <cell r="C687" t="e">
            <v>#N/A</v>
          </cell>
          <cell r="D687" t="str">
            <v>0210</v>
          </cell>
          <cell r="E687" t="str">
            <v>High</v>
          </cell>
          <cell r="F687" t="str">
            <v>9</v>
          </cell>
          <cell r="G687" t="str">
            <v>12</v>
          </cell>
          <cell r="H687">
            <v>1187</v>
          </cell>
          <cell r="I687">
            <v>1187</v>
          </cell>
          <cell r="J687">
            <v>1</v>
          </cell>
          <cell r="K687">
            <v>0</v>
          </cell>
          <cell r="L687">
            <v>0</v>
          </cell>
          <cell r="M687">
            <v>1187</v>
          </cell>
          <cell r="N687">
            <v>1</v>
          </cell>
        </row>
        <row r="688">
          <cell r="A688" t="str">
            <v>GEORGE WASHINGTON MID</v>
          </cell>
          <cell r="B688" t="str">
            <v>101</v>
          </cell>
          <cell r="C688" t="e">
            <v>#N/A</v>
          </cell>
          <cell r="D688" t="str">
            <v>0130</v>
          </cell>
          <cell r="E688" t="str">
            <v>Middle</v>
          </cell>
          <cell r="F688" t="str">
            <v>6</v>
          </cell>
          <cell r="G688" t="str">
            <v>8</v>
          </cell>
          <cell r="H688">
            <v>1579</v>
          </cell>
          <cell r="I688">
            <v>640</v>
          </cell>
          <cell r="J688">
            <v>0.40529999999999999</v>
          </cell>
          <cell r="K688">
            <v>108</v>
          </cell>
          <cell r="L688">
            <v>6.8400000000000002E-2</v>
          </cell>
          <cell r="M688">
            <v>748</v>
          </cell>
          <cell r="N688">
            <v>0.47370000000000001</v>
          </cell>
        </row>
        <row r="689">
          <cell r="A689" t="str">
            <v>GEORGE WYTHE HIGH</v>
          </cell>
          <cell r="B689" t="str">
            <v>097</v>
          </cell>
          <cell r="C689" t="e">
            <v>#N/A</v>
          </cell>
          <cell r="D689" t="str">
            <v>0721</v>
          </cell>
          <cell r="E689" t="str">
            <v>High</v>
          </cell>
          <cell r="F689" t="str">
            <v>Pre-K</v>
          </cell>
          <cell r="G689" t="str">
            <v>12</v>
          </cell>
          <cell r="H689">
            <v>409</v>
          </cell>
          <cell r="I689">
            <v>183</v>
          </cell>
          <cell r="J689">
            <v>0.44740000000000002</v>
          </cell>
          <cell r="K689">
            <v>28</v>
          </cell>
          <cell r="L689">
            <v>6.8500000000000005E-2</v>
          </cell>
          <cell r="M689">
            <v>211</v>
          </cell>
          <cell r="N689">
            <v>0.51590000000000003</v>
          </cell>
        </row>
        <row r="690">
          <cell r="A690" t="str">
            <v>GEORGE WYTHE HS (CEP NOTE 2)</v>
          </cell>
          <cell r="B690" t="str">
            <v>123</v>
          </cell>
          <cell r="C690" t="e">
            <v>#N/A</v>
          </cell>
          <cell r="D690" t="str">
            <v>0741</v>
          </cell>
          <cell r="E690" t="str">
            <v>High</v>
          </cell>
          <cell r="F690" t="str">
            <v>H</v>
          </cell>
          <cell r="G690" t="str">
            <v>12</v>
          </cell>
          <cell r="H690">
            <v>1116</v>
          </cell>
          <cell r="I690">
            <v>1116</v>
          </cell>
          <cell r="J690">
            <v>1</v>
          </cell>
          <cell r="K690">
            <v>0</v>
          </cell>
          <cell r="L690">
            <v>0</v>
          </cell>
          <cell r="M690">
            <v>1116</v>
          </cell>
          <cell r="N690">
            <v>1</v>
          </cell>
        </row>
        <row r="691">
          <cell r="A691" t="str">
            <v>GEORGETOWN PRIMARY</v>
          </cell>
          <cell r="B691" t="str">
            <v>136</v>
          </cell>
          <cell r="C691" t="e">
            <v>#N/A</v>
          </cell>
          <cell r="D691" t="str">
            <v>0820</v>
          </cell>
          <cell r="E691" t="str">
            <v>Elementary</v>
          </cell>
          <cell r="F691" t="str">
            <v>Pre-K</v>
          </cell>
          <cell r="G691" t="str">
            <v>2</v>
          </cell>
          <cell r="H691">
            <v>812</v>
          </cell>
          <cell r="I691">
            <v>445</v>
          </cell>
          <cell r="J691">
            <v>0.54800000000000004</v>
          </cell>
          <cell r="K691">
            <v>128</v>
          </cell>
          <cell r="L691">
            <v>0.15759999999999999</v>
          </cell>
          <cell r="M691">
            <v>573</v>
          </cell>
          <cell r="N691">
            <v>0.70569999999999999</v>
          </cell>
        </row>
        <row r="692">
          <cell r="A692" t="str">
            <v>GEORGIE D. TYLER MIDDLE</v>
          </cell>
          <cell r="B692" t="str">
            <v>046</v>
          </cell>
          <cell r="C692" t="e">
            <v>#N/A</v>
          </cell>
          <cell r="D692" t="str">
            <v>0422</v>
          </cell>
          <cell r="E692" t="str">
            <v>Middle</v>
          </cell>
          <cell r="F692" t="str">
            <v>6</v>
          </cell>
          <cell r="G692" t="str">
            <v>8</v>
          </cell>
          <cell r="H692">
            <v>433</v>
          </cell>
          <cell r="I692">
            <v>171</v>
          </cell>
          <cell r="J692">
            <v>0.39489999999999997</v>
          </cell>
          <cell r="K692">
            <v>12</v>
          </cell>
          <cell r="L692">
            <v>2.7699999999999999E-2</v>
          </cell>
          <cell r="M692">
            <v>183</v>
          </cell>
          <cell r="N692">
            <v>0.42259999999999998</v>
          </cell>
        </row>
        <row r="693">
          <cell r="A693" t="str">
            <v>GEREAU CTR APL TECH&amp;CAREER</v>
          </cell>
          <cell r="B693" t="str">
            <v>033</v>
          </cell>
          <cell r="C693" t="e">
            <v>#N/A</v>
          </cell>
          <cell r="D693" t="str">
            <v>1481</v>
          </cell>
          <cell r="E693" t="str">
            <v>Middle</v>
          </cell>
          <cell r="F693" t="str">
            <v>8</v>
          </cell>
          <cell r="G693" t="str">
            <v>8</v>
          </cell>
          <cell r="H693">
            <v>320</v>
          </cell>
          <cell r="I693">
            <v>133</v>
          </cell>
          <cell r="J693">
            <v>0.41560000000000002</v>
          </cell>
          <cell r="K693">
            <v>16</v>
          </cell>
          <cell r="L693">
            <v>0.05</v>
          </cell>
          <cell r="M693">
            <v>149</v>
          </cell>
          <cell r="N693">
            <v>0.46560000000000001</v>
          </cell>
        </row>
        <row r="694">
          <cell r="A694" t="str">
            <v>GHENT SCHOOL</v>
          </cell>
          <cell r="B694" t="str">
            <v>118</v>
          </cell>
          <cell r="C694" t="e">
            <v>#N/A</v>
          </cell>
          <cell r="D694" t="str">
            <v>0090</v>
          </cell>
          <cell r="E694" t="str">
            <v>Combined</v>
          </cell>
          <cell r="F694" t="str">
            <v>K</v>
          </cell>
          <cell r="G694" t="str">
            <v>8</v>
          </cell>
          <cell r="H694">
            <v>490</v>
          </cell>
          <cell r="I694">
            <v>120</v>
          </cell>
          <cell r="J694">
            <v>0.24490000000000001</v>
          </cell>
          <cell r="K694">
            <v>30</v>
          </cell>
          <cell r="L694">
            <v>6.1199999999999997E-2</v>
          </cell>
          <cell r="M694">
            <v>150</v>
          </cell>
          <cell r="N694">
            <v>0.30609999999999998</v>
          </cell>
        </row>
        <row r="695">
          <cell r="A695" t="str">
            <v>GILBERT LINKOUS ELEM</v>
          </cell>
          <cell r="B695" t="str">
            <v>060</v>
          </cell>
          <cell r="C695" t="e">
            <v>#N/A</v>
          </cell>
          <cell r="D695" t="str">
            <v>0750</v>
          </cell>
          <cell r="E695" t="str">
            <v>Elementary</v>
          </cell>
          <cell r="F695" t="str">
            <v>Pre-K</v>
          </cell>
          <cell r="G695" t="str">
            <v>5</v>
          </cell>
          <cell r="H695">
            <v>382</v>
          </cell>
          <cell r="I695">
            <v>96</v>
          </cell>
          <cell r="J695">
            <v>0.25130000000000002</v>
          </cell>
          <cell r="K695">
            <v>13</v>
          </cell>
          <cell r="L695">
            <v>3.4000000000000002E-2</v>
          </cell>
          <cell r="M695">
            <v>109</v>
          </cell>
          <cell r="N695">
            <v>0.2853</v>
          </cell>
        </row>
        <row r="696">
          <cell r="A696" t="str">
            <v>GILES HIGH</v>
          </cell>
          <cell r="B696" t="str">
            <v>035</v>
          </cell>
          <cell r="C696" t="e">
            <v>#N/A</v>
          </cell>
          <cell r="D696" t="str">
            <v>0461</v>
          </cell>
          <cell r="E696" t="str">
            <v>High</v>
          </cell>
          <cell r="F696" t="str">
            <v>8</v>
          </cell>
          <cell r="G696" t="str">
            <v>12</v>
          </cell>
          <cell r="H696">
            <v>618</v>
          </cell>
          <cell r="I696">
            <v>199</v>
          </cell>
          <cell r="J696">
            <v>0.32200000000000001</v>
          </cell>
          <cell r="K696">
            <v>25</v>
          </cell>
          <cell r="L696">
            <v>4.0500000000000001E-2</v>
          </cell>
          <cell r="M696">
            <v>224</v>
          </cell>
          <cell r="N696">
            <v>0.36249999999999999</v>
          </cell>
        </row>
        <row r="697">
          <cell r="A697" t="str">
            <v>GINTER PARK EL (CEP NOTE 2)</v>
          </cell>
          <cell r="B697" t="str">
            <v>123</v>
          </cell>
          <cell r="C697" t="e">
            <v>#N/A</v>
          </cell>
          <cell r="D697" t="str">
            <v>0230</v>
          </cell>
          <cell r="E697" t="str">
            <v>Elementary</v>
          </cell>
          <cell r="F697" t="str">
            <v>H</v>
          </cell>
          <cell r="G697" t="str">
            <v>5</v>
          </cell>
          <cell r="H697">
            <v>470</v>
          </cell>
          <cell r="I697">
            <v>470</v>
          </cell>
          <cell r="J697">
            <v>1</v>
          </cell>
          <cell r="K697">
            <v>0</v>
          </cell>
          <cell r="L697">
            <v>0</v>
          </cell>
          <cell r="M697">
            <v>470</v>
          </cell>
          <cell r="N697">
            <v>1</v>
          </cell>
        </row>
        <row r="698">
          <cell r="A698" t="str">
            <v>GLADE HILL ELEM</v>
          </cell>
          <cell r="B698" t="str">
            <v>033</v>
          </cell>
          <cell r="C698" t="e">
            <v>#N/A</v>
          </cell>
          <cell r="D698" t="str">
            <v>0690</v>
          </cell>
          <cell r="E698" t="str">
            <v>Elementary</v>
          </cell>
          <cell r="F698" t="str">
            <v>H</v>
          </cell>
          <cell r="G698" t="str">
            <v>5</v>
          </cell>
          <cell r="H698">
            <v>249</v>
          </cell>
          <cell r="I698">
            <v>150</v>
          </cell>
          <cell r="J698">
            <v>0.60240000000000005</v>
          </cell>
          <cell r="K698">
            <v>13</v>
          </cell>
          <cell r="L698">
            <v>5.2200000000000003E-2</v>
          </cell>
          <cell r="M698">
            <v>163</v>
          </cell>
          <cell r="N698">
            <v>0.65459999999999996</v>
          </cell>
        </row>
        <row r="699">
          <cell r="A699" t="str">
            <v>GLADE SPRING MID (CEP NOTE 2)</v>
          </cell>
          <cell r="B699" t="str">
            <v>094</v>
          </cell>
          <cell r="C699" t="e">
            <v>#N/A</v>
          </cell>
          <cell r="D699" t="str">
            <v>1090</v>
          </cell>
          <cell r="E699" t="str">
            <v>Middle</v>
          </cell>
          <cell r="F699" t="str">
            <v>6</v>
          </cell>
          <cell r="G699" t="str">
            <v>8</v>
          </cell>
          <cell r="H699">
            <v>300</v>
          </cell>
          <cell r="I699">
            <v>239</v>
          </cell>
          <cell r="J699">
            <v>0.79669999999999996</v>
          </cell>
          <cell r="K699">
            <v>0</v>
          </cell>
          <cell r="L699">
            <v>0</v>
          </cell>
          <cell r="M699">
            <v>239</v>
          </cell>
          <cell r="N699">
            <v>0.79669999999999996</v>
          </cell>
        </row>
        <row r="700">
          <cell r="A700" t="str">
            <v>GLADESBORO ELEM</v>
          </cell>
          <cell r="B700" t="str">
            <v>018</v>
          </cell>
          <cell r="C700" t="e">
            <v>#N/A</v>
          </cell>
          <cell r="D700" t="str">
            <v>1150</v>
          </cell>
          <cell r="E700" t="str">
            <v>Elementary</v>
          </cell>
          <cell r="F700" t="str">
            <v>Pre-K</v>
          </cell>
          <cell r="G700" t="str">
            <v>5</v>
          </cell>
          <cell r="H700">
            <v>116</v>
          </cell>
          <cell r="I700">
            <v>62</v>
          </cell>
          <cell r="J700">
            <v>0.53449999999999998</v>
          </cell>
          <cell r="K700">
            <v>16</v>
          </cell>
          <cell r="L700">
            <v>0.13789999999999999</v>
          </cell>
          <cell r="M700">
            <v>78</v>
          </cell>
          <cell r="N700">
            <v>0.6724</v>
          </cell>
        </row>
        <row r="701">
          <cell r="A701" t="str">
            <v>GLADEVILLE ELEM</v>
          </cell>
          <cell r="B701" t="str">
            <v>018</v>
          </cell>
          <cell r="C701" t="e">
            <v>#N/A</v>
          </cell>
          <cell r="D701" t="str">
            <v>1210</v>
          </cell>
          <cell r="E701" t="str">
            <v>Elementary</v>
          </cell>
          <cell r="F701" t="str">
            <v>Pre-K</v>
          </cell>
          <cell r="G701" t="str">
            <v>5</v>
          </cell>
          <cell r="H701">
            <v>289</v>
          </cell>
          <cell r="I701">
            <v>174</v>
          </cell>
          <cell r="J701">
            <v>0.60209999999999997</v>
          </cell>
          <cell r="K701">
            <v>19</v>
          </cell>
          <cell r="L701">
            <v>6.5699999999999995E-2</v>
          </cell>
          <cell r="M701">
            <v>193</v>
          </cell>
          <cell r="N701">
            <v>0.66779999999999995</v>
          </cell>
        </row>
        <row r="702">
          <cell r="A702" t="str">
            <v>GLASGOW MIDDLE</v>
          </cell>
          <cell r="B702" t="str">
            <v>029</v>
          </cell>
          <cell r="C702" t="e">
            <v>#N/A</v>
          </cell>
          <cell r="D702" t="str">
            <v>1170</v>
          </cell>
          <cell r="E702" t="str">
            <v>Middle</v>
          </cell>
          <cell r="F702" t="str">
            <v>6</v>
          </cell>
          <cell r="G702" t="str">
            <v>8</v>
          </cell>
          <cell r="H702">
            <v>1914</v>
          </cell>
          <cell r="I702">
            <v>1059</v>
          </cell>
          <cell r="J702">
            <v>0.55330000000000001</v>
          </cell>
          <cell r="K702">
            <v>195</v>
          </cell>
          <cell r="L702">
            <v>0.1019</v>
          </cell>
          <cell r="M702">
            <v>1254</v>
          </cell>
          <cell r="N702">
            <v>0.6552</v>
          </cell>
        </row>
        <row r="703">
          <cell r="A703" t="str">
            <v>GLEBE ELEM</v>
          </cell>
          <cell r="B703" t="str">
            <v>007</v>
          </cell>
          <cell r="C703" t="str">
            <v>Arlington County Public Schools</v>
          </cell>
          <cell r="D703" t="str">
            <v>0100</v>
          </cell>
          <cell r="E703" t="str">
            <v>Elementary</v>
          </cell>
          <cell r="F703" t="str">
            <v>Pre-K</v>
          </cell>
          <cell r="G703" t="str">
            <v>5</v>
          </cell>
          <cell r="H703">
            <v>571</v>
          </cell>
          <cell r="I703">
            <v>61</v>
          </cell>
          <cell r="J703">
            <v>0.10680000000000001</v>
          </cell>
          <cell r="K703">
            <v>27</v>
          </cell>
          <cell r="L703">
            <v>4.7300000000000002E-2</v>
          </cell>
          <cell r="M703">
            <v>88</v>
          </cell>
          <cell r="N703">
            <v>0.15409999999999999</v>
          </cell>
        </row>
        <row r="704">
          <cell r="A704" t="str">
            <v>GLEN ALLEN ELEM</v>
          </cell>
          <cell r="B704" t="str">
            <v>043</v>
          </cell>
          <cell r="C704" t="e">
            <v>#N/A</v>
          </cell>
          <cell r="D704" t="str">
            <v>0020</v>
          </cell>
          <cell r="E704" t="str">
            <v>Elementary</v>
          </cell>
          <cell r="F704" t="str">
            <v>K</v>
          </cell>
          <cell r="G704" t="str">
            <v>5</v>
          </cell>
          <cell r="H704">
            <v>653</v>
          </cell>
          <cell r="I704">
            <v>84</v>
          </cell>
          <cell r="J704">
            <v>0.12859999999999999</v>
          </cell>
          <cell r="K704">
            <v>13</v>
          </cell>
          <cell r="L704">
            <v>1.9900000000000001E-2</v>
          </cell>
          <cell r="M704">
            <v>97</v>
          </cell>
          <cell r="N704">
            <v>0.14849999999999999</v>
          </cell>
        </row>
        <row r="705">
          <cell r="A705" t="str">
            <v>GLEN ALLEN HIGH</v>
          </cell>
          <cell r="B705" t="str">
            <v>043</v>
          </cell>
          <cell r="C705" t="e">
            <v>#N/A</v>
          </cell>
          <cell r="D705" t="str">
            <v>0096</v>
          </cell>
          <cell r="E705" t="str">
            <v>High</v>
          </cell>
          <cell r="F705" t="str">
            <v>9</v>
          </cell>
          <cell r="G705" t="str">
            <v>12</v>
          </cell>
          <cell r="H705">
            <v>1906</v>
          </cell>
          <cell r="I705">
            <v>299</v>
          </cell>
          <cell r="J705">
            <v>0.15690000000000001</v>
          </cell>
          <cell r="K705">
            <v>53</v>
          </cell>
          <cell r="L705">
            <v>2.7799999999999998E-2</v>
          </cell>
          <cell r="M705">
            <v>352</v>
          </cell>
          <cell r="N705">
            <v>0.1847</v>
          </cell>
        </row>
        <row r="706">
          <cell r="A706" t="str">
            <v>GLEN COVE ELEM</v>
          </cell>
          <cell r="B706" t="str">
            <v>080</v>
          </cell>
          <cell r="C706" t="e">
            <v>#N/A</v>
          </cell>
          <cell r="D706" t="str">
            <v>0650</v>
          </cell>
          <cell r="E706" t="str">
            <v>Elementary</v>
          </cell>
          <cell r="F706" t="str">
            <v>Pre-K</v>
          </cell>
          <cell r="G706" t="str">
            <v>5</v>
          </cell>
          <cell r="H706">
            <v>433</v>
          </cell>
          <cell r="I706">
            <v>115</v>
          </cell>
          <cell r="J706">
            <v>0.2656</v>
          </cell>
          <cell r="K706">
            <v>30</v>
          </cell>
          <cell r="L706">
            <v>6.93E-2</v>
          </cell>
          <cell r="M706">
            <v>145</v>
          </cell>
          <cell r="N706">
            <v>0.33489999999999998</v>
          </cell>
        </row>
        <row r="707">
          <cell r="A707" t="str">
            <v>GLEN FOREST EL (CEP NOTE 2)</v>
          </cell>
          <cell r="B707" t="str">
            <v>029</v>
          </cell>
          <cell r="C707" t="e">
            <v>#N/A</v>
          </cell>
          <cell r="D707" t="str">
            <v>0970</v>
          </cell>
          <cell r="E707" t="str">
            <v>Elementary</v>
          </cell>
          <cell r="F707" t="str">
            <v>K</v>
          </cell>
          <cell r="G707" t="str">
            <v>5</v>
          </cell>
          <cell r="H707">
            <v>1113</v>
          </cell>
          <cell r="I707">
            <v>919</v>
          </cell>
          <cell r="J707">
            <v>0.82569999999999999</v>
          </cell>
          <cell r="K707">
            <v>0</v>
          </cell>
          <cell r="L707">
            <v>0</v>
          </cell>
          <cell r="M707">
            <v>919</v>
          </cell>
          <cell r="N707">
            <v>0.82569999999999999</v>
          </cell>
        </row>
        <row r="708">
          <cell r="A708" t="str">
            <v>GLEN LEA ELEM (CEP NOTE 2)</v>
          </cell>
          <cell r="B708" t="str">
            <v>043</v>
          </cell>
          <cell r="C708" t="e">
            <v>#N/A</v>
          </cell>
          <cell r="D708" t="str">
            <v>0380</v>
          </cell>
          <cell r="E708" t="str">
            <v>Elementary</v>
          </cell>
          <cell r="F708" t="str">
            <v>H</v>
          </cell>
          <cell r="G708" t="str">
            <v>5</v>
          </cell>
          <cell r="H708">
            <v>469</v>
          </cell>
          <cell r="I708">
            <v>386</v>
          </cell>
          <cell r="J708">
            <v>0.82299999999999995</v>
          </cell>
          <cell r="K708">
            <v>0</v>
          </cell>
          <cell r="L708">
            <v>0</v>
          </cell>
          <cell r="M708">
            <v>386</v>
          </cell>
          <cell r="N708">
            <v>0.82299999999999995</v>
          </cell>
        </row>
        <row r="709">
          <cell r="A709" t="str">
            <v>GLENKIRK ELEM</v>
          </cell>
          <cell r="B709" t="str">
            <v>075</v>
          </cell>
          <cell r="C709" t="e">
            <v>#N/A</v>
          </cell>
          <cell r="D709" t="str">
            <v>0340</v>
          </cell>
          <cell r="E709" t="str">
            <v>Elementary</v>
          </cell>
          <cell r="F709" t="str">
            <v>Pre-K</v>
          </cell>
          <cell r="G709" t="str">
            <v>5</v>
          </cell>
          <cell r="H709">
            <v>745</v>
          </cell>
          <cell r="I709">
            <v>51</v>
          </cell>
          <cell r="J709">
            <v>6.8500000000000005E-2</v>
          </cell>
          <cell r="K709">
            <v>16</v>
          </cell>
          <cell r="L709">
            <v>2.1499999999999998E-2</v>
          </cell>
          <cell r="M709">
            <v>67</v>
          </cell>
          <cell r="N709">
            <v>8.9899999999999994E-2</v>
          </cell>
        </row>
        <row r="710">
          <cell r="A710" t="str">
            <v>GLENVAR ELEM</v>
          </cell>
          <cell r="B710" t="str">
            <v>080</v>
          </cell>
          <cell r="C710" t="e">
            <v>#N/A</v>
          </cell>
          <cell r="D710" t="str">
            <v>0490</v>
          </cell>
          <cell r="E710" t="str">
            <v>Elementary</v>
          </cell>
          <cell r="F710" t="str">
            <v>Pre-K</v>
          </cell>
          <cell r="G710" t="str">
            <v>5</v>
          </cell>
          <cell r="H710">
            <v>347</v>
          </cell>
          <cell r="I710">
            <v>97</v>
          </cell>
          <cell r="J710">
            <v>0.27950000000000003</v>
          </cell>
          <cell r="K710">
            <v>14</v>
          </cell>
          <cell r="L710">
            <v>4.0300000000000002E-2</v>
          </cell>
          <cell r="M710">
            <v>111</v>
          </cell>
          <cell r="N710">
            <v>0.31990000000000002</v>
          </cell>
        </row>
        <row r="711">
          <cell r="A711" t="str">
            <v>GLENVAR HIGH</v>
          </cell>
          <cell r="B711" t="str">
            <v>080</v>
          </cell>
          <cell r="C711" t="e">
            <v>#N/A</v>
          </cell>
          <cell r="D711" t="str">
            <v>0610</v>
          </cell>
          <cell r="E711" t="str">
            <v>High</v>
          </cell>
          <cell r="F711" t="str">
            <v>9</v>
          </cell>
          <cell r="G711" t="str">
            <v>12</v>
          </cell>
          <cell r="H711">
            <v>637</v>
          </cell>
          <cell r="I711">
            <v>136</v>
          </cell>
          <cell r="J711">
            <v>0.2135</v>
          </cell>
          <cell r="K711">
            <v>20</v>
          </cell>
          <cell r="L711">
            <v>3.1399999999999997E-2</v>
          </cell>
          <cell r="M711">
            <v>156</v>
          </cell>
          <cell r="N711">
            <v>0.24490000000000001</v>
          </cell>
        </row>
        <row r="712">
          <cell r="A712" t="str">
            <v>GLENVAR MIDDLE</v>
          </cell>
          <cell r="B712" t="str">
            <v>080</v>
          </cell>
          <cell r="C712" t="e">
            <v>#N/A</v>
          </cell>
          <cell r="D712" t="str">
            <v>0751</v>
          </cell>
          <cell r="E712" t="str">
            <v>Middle</v>
          </cell>
          <cell r="F712" t="str">
            <v>6</v>
          </cell>
          <cell r="G712" t="str">
            <v>8</v>
          </cell>
          <cell r="H712">
            <v>440</v>
          </cell>
          <cell r="I712">
            <v>116</v>
          </cell>
          <cell r="J712">
            <v>0.2636</v>
          </cell>
          <cell r="K712">
            <v>26</v>
          </cell>
          <cell r="L712">
            <v>5.91E-2</v>
          </cell>
          <cell r="M712">
            <v>142</v>
          </cell>
          <cell r="N712">
            <v>0.32269999999999999</v>
          </cell>
        </row>
        <row r="713">
          <cell r="A713" t="str">
            <v>GLENWOOD ELEM</v>
          </cell>
          <cell r="B713" t="str">
            <v>128</v>
          </cell>
          <cell r="C713" t="e">
            <v>#N/A</v>
          </cell>
          <cell r="D713" t="str">
            <v>0870</v>
          </cell>
          <cell r="E713" t="str">
            <v>Elementary</v>
          </cell>
          <cell r="F713" t="str">
            <v>K</v>
          </cell>
          <cell r="G713" t="str">
            <v>5</v>
          </cell>
          <cell r="H713">
            <v>1019</v>
          </cell>
          <cell r="I713">
            <v>293</v>
          </cell>
          <cell r="J713">
            <v>0.28749999999999998</v>
          </cell>
          <cell r="K713">
            <v>97</v>
          </cell>
          <cell r="L713">
            <v>9.5200000000000007E-2</v>
          </cell>
          <cell r="M713">
            <v>390</v>
          </cell>
          <cell r="N713">
            <v>0.38269999999999998</v>
          </cell>
        </row>
        <row r="714">
          <cell r="A714" t="str">
            <v>GLOUCESTER HIGH</v>
          </cell>
          <cell r="B714" t="str">
            <v>036</v>
          </cell>
          <cell r="C714" t="e">
            <v>#N/A</v>
          </cell>
          <cell r="D714" t="str">
            <v>0260</v>
          </cell>
          <cell r="E714" t="str">
            <v>High</v>
          </cell>
          <cell r="F714" t="str">
            <v>9</v>
          </cell>
          <cell r="G714" t="str">
            <v>12</v>
          </cell>
          <cell r="H714">
            <v>1607</v>
          </cell>
          <cell r="I714">
            <v>458</v>
          </cell>
          <cell r="J714">
            <v>0.28499999999999998</v>
          </cell>
          <cell r="K714">
            <v>106</v>
          </cell>
          <cell r="L714">
            <v>6.6000000000000003E-2</v>
          </cell>
          <cell r="M714">
            <v>564</v>
          </cell>
          <cell r="N714">
            <v>0.35099999999999998</v>
          </cell>
        </row>
        <row r="715">
          <cell r="A715" t="str">
            <v>GODWIN HIGH</v>
          </cell>
          <cell r="B715" t="str">
            <v>043</v>
          </cell>
          <cell r="C715" t="e">
            <v>#N/A</v>
          </cell>
          <cell r="D715" t="str">
            <v>0140</v>
          </cell>
          <cell r="E715" t="str">
            <v>High</v>
          </cell>
          <cell r="F715" t="str">
            <v>9</v>
          </cell>
          <cell r="G715" t="str">
            <v>12</v>
          </cell>
          <cell r="H715">
            <v>1809</v>
          </cell>
          <cell r="I715">
            <v>240</v>
          </cell>
          <cell r="J715">
            <v>0.13270000000000001</v>
          </cell>
          <cell r="K715">
            <v>50</v>
          </cell>
          <cell r="L715">
            <v>2.76E-2</v>
          </cell>
          <cell r="M715">
            <v>290</v>
          </cell>
          <cell r="N715">
            <v>0.1603</v>
          </cell>
        </row>
        <row r="716">
          <cell r="A716" t="str">
            <v>GOOCHLAND ELEM</v>
          </cell>
          <cell r="B716" t="str">
            <v>037</v>
          </cell>
          <cell r="C716" t="e">
            <v>#N/A</v>
          </cell>
          <cell r="D716" t="str">
            <v>0360</v>
          </cell>
          <cell r="E716" t="str">
            <v>Elementary</v>
          </cell>
          <cell r="F716" t="str">
            <v>H</v>
          </cell>
          <cell r="G716" t="str">
            <v>5</v>
          </cell>
          <cell r="H716">
            <v>362</v>
          </cell>
          <cell r="I716">
            <v>71</v>
          </cell>
          <cell r="J716">
            <v>0.1961</v>
          </cell>
          <cell r="K716">
            <v>16</v>
          </cell>
          <cell r="L716">
            <v>4.4200000000000003E-2</v>
          </cell>
          <cell r="M716">
            <v>87</v>
          </cell>
          <cell r="N716">
            <v>0.24030000000000001</v>
          </cell>
        </row>
        <row r="717">
          <cell r="A717" t="str">
            <v>GOOCHLAND HIGH</v>
          </cell>
          <cell r="B717" t="str">
            <v>037</v>
          </cell>
          <cell r="C717" t="e">
            <v>#N/A</v>
          </cell>
          <cell r="D717" t="str">
            <v>0220</v>
          </cell>
          <cell r="E717" t="str">
            <v>High</v>
          </cell>
          <cell r="F717" t="str">
            <v>9</v>
          </cell>
          <cell r="G717" t="str">
            <v>12</v>
          </cell>
          <cell r="H717">
            <v>834</v>
          </cell>
          <cell r="I717">
            <v>143</v>
          </cell>
          <cell r="J717">
            <v>0.17150000000000001</v>
          </cell>
          <cell r="K717">
            <v>28</v>
          </cell>
          <cell r="L717">
            <v>3.3599999999999998E-2</v>
          </cell>
          <cell r="M717">
            <v>171</v>
          </cell>
          <cell r="N717">
            <v>0.20499999999999999</v>
          </cell>
        </row>
        <row r="718">
          <cell r="A718" t="str">
            <v>GOOCHLAND MIDDLE</v>
          </cell>
          <cell r="B718" t="str">
            <v>037</v>
          </cell>
          <cell r="C718" t="e">
            <v>#N/A</v>
          </cell>
          <cell r="D718" t="str">
            <v>0340</v>
          </cell>
          <cell r="E718" t="str">
            <v>Middle</v>
          </cell>
          <cell r="F718" t="str">
            <v>6</v>
          </cell>
          <cell r="G718" t="str">
            <v>8</v>
          </cell>
          <cell r="H718">
            <v>639</v>
          </cell>
          <cell r="I718">
            <v>149</v>
          </cell>
          <cell r="J718">
            <v>0.23319999999999999</v>
          </cell>
          <cell r="K718">
            <v>26</v>
          </cell>
          <cell r="L718">
            <v>4.07E-2</v>
          </cell>
          <cell r="M718">
            <v>175</v>
          </cell>
          <cell r="N718">
            <v>0.27389999999999998</v>
          </cell>
        </row>
        <row r="719">
          <cell r="A719" t="str">
            <v>GOODVIEW ELEM</v>
          </cell>
          <cell r="B719" t="str">
            <v>010</v>
          </cell>
          <cell r="C719" t="e">
            <v>#N/A</v>
          </cell>
          <cell r="D719" t="str">
            <v>1214</v>
          </cell>
          <cell r="E719" t="str">
            <v>Elementary</v>
          </cell>
          <cell r="F719" t="str">
            <v>Pre-K</v>
          </cell>
          <cell r="G719" t="str">
            <v>5</v>
          </cell>
          <cell r="H719">
            <v>505</v>
          </cell>
          <cell r="I719">
            <v>196</v>
          </cell>
          <cell r="J719">
            <v>0.3881</v>
          </cell>
          <cell r="K719">
            <v>53</v>
          </cell>
          <cell r="L719">
            <v>0.105</v>
          </cell>
          <cell r="M719">
            <v>249</v>
          </cell>
          <cell r="N719">
            <v>0.49309999999999998</v>
          </cell>
        </row>
        <row r="720">
          <cell r="A720" t="str">
            <v>GORDON-BARBOUR ELEM</v>
          </cell>
          <cell r="B720" t="str">
            <v>068</v>
          </cell>
          <cell r="C720" t="e">
            <v>#N/A</v>
          </cell>
          <cell r="D720" t="str">
            <v>0360</v>
          </cell>
          <cell r="E720" t="str">
            <v>Elementary</v>
          </cell>
          <cell r="F720" t="str">
            <v>H</v>
          </cell>
          <cell r="G720" t="str">
            <v>5</v>
          </cell>
          <cell r="H720">
            <v>362</v>
          </cell>
          <cell r="I720">
            <v>200</v>
          </cell>
          <cell r="J720">
            <v>0.55249999999999999</v>
          </cell>
          <cell r="K720">
            <v>19</v>
          </cell>
          <cell r="L720">
            <v>5.2499999999999998E-2</v>
          </cell>
          <cell r="M720">
            <v>219</v>
          </cell>
          <cell r="N720">
            <v>0.60499999999999998</v>
          </cell>
        </row>
        <row r="721">
          <cell r="A721" t="str">
            <v>GOSHEN POST ELEMENTARY</v>
          </cell>
          <cell r="B721" t="str">
            <v>053</v>
          </cell>
          <cell r="C721" t="e">
            <v>#N/A</v>
          </cell>
          <cell r="D721" t="str">
            <v>0371</v>
          </cell>
          <cell r="E721" t="str">
            <v>Elementary</v>
          </cell>
          <cell r="F721" t="str">
            <v>K</v>
          </cell>
          <cell r="G721" t="str">
            <v>5</v>
          </cell>
          <cell r="H721">
            <v>1232</v>
          </cell>
          <cell r="I721">
            <v>41</v>
          </cell>
          <cell r="J721">
            <v>3.3300000000000003E-2</v>
          </cell>
          <cell r="K721">
            <v>16</v>
          </cell>
          <cell r="L721">
            <v>1.2999999999999999E-2</v>
          </cell>
          <cell r="M721">
            <v>57</v>
          </cell>
          <cell r="N721">
            <v>4.6300000000000001E-2</v>
          </cell>
        </row>
        <row r="722">
          <cell r="A722" t="str">
            <v>GPS MONTROSS</v>
          </cell>
          <cell r="B722" t="str">
            <v>5796</v>
          </cell>
          <cell r="C722" t="str">
            <v>Restorative Youth Services</v>
          </cell>
          <cell r="D722" t="str">
            <v>0005</v>
          </cell>
          <cell r="E722" t="str">
            <v>Combined</v>
          </cell>
          <cell r="F722" t="str">
            <v>7</v>
          </cell>
          <cell r="G722" t="str">
            <v>12</v>
          </cell>
          <cell r="H722">
            <v>22</v>
          </cell>
          <cell r="I722">
            <v>22</v>
          </cell>
          <cell r="J722">
            <v>1</v>
          </cell>
          <cell r="K722">
            <v>0</v>
          </cell>
          <cell r="L722">
            <v>0</v>
          </cell>
          <cell r="M722">
            <v>22</v>
          </cell>
          <cell r="N722">
            <v>1</v>
          </cell>
        </row>
        <row r="723">
          <cell r="A723" t="str">
            <v>GRACE E. METZ MIDDLE</v>
          </cell>
          <cell r="B723" t="str">
            <v>143</v>
          </cell>
          <cell r="C723" t="e">
            <v>#N/A</v>
          </cell>
          <cell r="D723" t="str">
            <v>0070</v>
          </cell>
          <cell r="E723" t="str">
            <v>Middle</v>
          </cell>
          <cell r="F723" t="str">
            <v>7</v>
          </cell>
          <cell r="G723" t="str">
            <v>8</v>
          </cell>
          <cell r="H723">
            <v>1212</v>
          </cell>
          <cell r="I723">
            <v>613</v>
          </cell>
          <cell r="J723">
            <v>0.50580000000000003</v>
          </cell>
          <cell r="K723">
            <v>92</v>
          </cell>
          <cell r="L723">
            <v>7.5899999999999995E-2</v>
          </cell>
          <cell r="M723">
            <v>705</v>
          </cell>
          <cell r="N723">
            <v>0.58169999999999999</v>
          </cell>
        </row>
        <row r="724">
          <cell r="A724" t="str">
            <v>GRACE MILLER ELEM</v>
          </cell>
          <cell r="B724" t="str">
            <v>030</v>
          </cell>
          <cell r="C724" t="e">
            <v>#N/A</v>
          </cell>
          <cell r="D724" t="str">
            <v>0450</v>
          </cell>
          <cell r="E724" t="str">
            <v>Elementary</v>
          </cell>
          <cell r="F724" t="str">
            <v>Pre-K</v>
          </cell>
          <cell r="G724" t="str">
            <v>5</v>
          </cell>
          <cell r="H724">
            <v>499</v>
          </cell>
          <cell r="I724">
            <v>167</v>
          </cell>
          <cell r="J724">
            <v>0.3347</v>
          </cell>
          <cell r="K724">
            <v>33</v>
          </cell>
          <cell r="L724">
            <v>6.6100000000000006E-2</v>
          </cell>
          <cell r="M724">
            <v>200</v>
          </cell>
          <cell r="N724">
            <v>0.40079999999999999</v>
          </cell>
        </row>
        <row r="725">
          <cell r="A725" t="str">
            <v>GRAFTON BETHEL ELEM</v>
          </cell>
          <cell r="B725" t="str">
            <v>098</v>
          </cell>
          <cell r="C725" t="e">
            <v>#N/A</v>
          </cell>
          <cell r="D725" t="str">
            <v>0140</v>
          </cell>
          <cell r="E725" t="str">
            <v>Elementary</v>
          </cell>
          <cell r="F725" t="str">
            <v>K</v>
          </cell>
          <cell r="G725" t="str">
            <v>5</v>
          </cell>
          <cell r="H725">
            <v>664</v>
          </cell>
          <cell r="I725">
            <v>116</v>
          </cell>
          <cell r="J725">
            <v>0.17469999999999999</v>
          </cell>
          <cell r="K725">
            <v>34</v>
          </cell>
          <cell r="L725">
            <v>5.1200000000000002E-2</v>
          </cell>
          <cell r="M725">
            <v>150</v>
          </cell>
          <cell r="N725">
            <v>0.22589999999999999</v>
          </cell>
        </row>
        <row r="726">
          <cell r="A726" t="str">
            <v>GRAFTON HIGH</v>
          </cell>
          <cell r="B726" t="str">
            <v>098</v>
          </cell>
          <cell r="C726" t="e">
            <v>#N/A</v>
          </cell>
          <cell r="D726" t="str">
            <v>0332</v>
          </cell>
          <cell r="E726" t="str">
            <v>High</v>
          </cell>
          <cell r="F726" t="str">
            <v>6</v>
          </cell>
          <cell r="G726" t="str">
            <v>12</v>
          </cell>
          <cell r="H726">
            <v>2098</v>
          </cell>
          <cell r="I726">
            <v>264</v>
          </cell>
          <cell r="J726">
            <v>0.1258</v>
          </cell>
          <cell r="K726">
            <v>81</v>
          </cell>
          <cell r="L726">
            <v>3.8600000000000002E-2</v>
          </cell>
          <cell r="M726">
            <v>345</v>
          </cell>
          <cell r="N726">
            <v>0.16439999999999999</v>
          </cell>
        </row>
        <row r="727">
          <cell r="A727" t="str">
            <v>GRAFTON VILLAGE ELEM</v>
          </cell>
          <cell r="B727" t="str">
            <v>089</v>
          </cell>
          <cell r="C727" t="e">
            <v>#N/A</v>
          </cell>
          <cell r="D727" t="str">
            <v>0270</v>
          </cell>
          <cell r="E727" t="str">
            <v>Elementary</v>
          </cell>
          <cell r="F727" t="str">
            <v>K</v>
          </cell>
          <cell r="G727" t="str">
            <v>5</v>
          </cell>
          <cell r="H727">
            <v>720</v>
          </cell>
          <cell r="I727">
            <v>156</v>
          </cell>
          <cell r="J727">
            <v>0.2167</v>
          </cell>
          <cell r="K727">
            <v>19</v>
          </cell>
          <cell r="L727">
            <v>2.64E-2</v>
          </cell>
          <cell r="M727">
            <v>175</v>
          </cell>
          <cell r="N727">
            <v>0.24310000000000001</v>
          </cell>
        </row>
        <row r="728">
          <cell r="A728" t="str">
            <v>GRAHAM HIGH</v>
          </cell>
          <cell r="B728" t="str">
            <v>092</v>
          </cell>
          <cell r="C728" t="e">
            <v>#N/A</v>
          </cell>
          <cell r="D728" t="str">
            <v>0940</v>
          </cell>
          <cell r="E728" t="str">
            <v>High</v>
          </cell>
          <cell r="F728" t="str">
            <v>U</v>
          </cell>
          <cell r="G728" t="str">
            <v>12</v>
          </cell>
          <cell r="H728">
            <v>493</v>
          </cell>
          <cell r="I728">
            <v>187</v>
          </cell>
          <cell r="J728">
            <v>0.37930000000000003</v>
          </cell>
          <cell r="K728">
            <v>27</v>
          </cell>
          <cell r="L728">
            <v>5.4800000000000001E-2</v>
          </cell>
          <cell r="M728">
            <v>214</v>
          </cell>
          <cell r="N728">
            <v>0.43409999999999999</v>
          </cell>
        </row>
        <row r="729">
          <cell r="A729" t="str">
            <v>GRAHAM INTERMEDIATE</v>
          </cell>
          <cell r="B729" t="str">
            <v>092</v>
          </cell>
          <cell r="C729" t="e">
            <v>#N/A</v>
          </cell>
          <cell r="D729" t="str">
            <v>0960</v>
          </cell>
          <cell r="E729" t="str">
            <v>Elementary</v>
          </cell>
          <cell r="F729" t="str">
            <v>3</v>
          </cell>
          <cell r="G729" t="str">
            <v>5</v>
          </cell>
          <cell r="H729">
            <v>278</v>
          </cell>
          <cell r="I729">
            <v>125</v>
          </cell>
          <cell r="J729">
            <v>0.4496</v>
          </cell>
          <cell r="K729">
            <v>14</v>
          </cell>
          <cell r="L729">
            <v>5.04E-2</v>
          </cell>
          <cell r="M729">
            <v>139</v>
          </cell>
          <cell r="N729">
            <v>0.5</v>
          </cell>
        </row>
        <row r="730">
          <cell r="A730" t="str">
            <v>GRAHAM MIDDLE</v>
          </cell>
          <cell r="B730" t="str">
            <v>092</v>
          </cell>
          <cell r="C730" t="e">
            <v>#N/A</v>
          </cell>
          <cell r="D730" t="str">
            <v>0010</v>
          </cell>
          <cell r="E730" t="str">
            <v>Middle</v>
          </cell>
          <cell r="F730" t="str">
            <v>6</v>
          </cell>
          <cell r="G730" t="str">
            <v>8</v>
          </cell>
          <cell r="H730">
            <v>426</v>
          </cell>
          <cell r="I730">
            <v>179</v>
          </cell>
          <cell r="J730">
            <v>0.42020000000000002</v>
          </cell>
          <cell r="K730">
            <v>24</v>
          </cell>
          <cell r="L730">
            <v>5.6300000000000003E-2</v>
          </cell>
          <cell r="M730">
            <v>203</v>
          </cell>
          <cell r="N730">
            <v>0.47649999999999998</v>
          </cell>
        </row>
        <row r="731">
          <cell r="A731" t="str">
            <v>GRAHAM PARK MIDDLE</v>
          </cell>
          <cell r="B731" t="str">
            <v>075</v>
          </cell>
          <cell r="C731" t="e">
            <v>#N/A</v>
          </cell>
          <cell r="D731" t="str">
            <v>0510</v>
          </cell>
          <cell r="E731" t="str">
            <v>Middle</v>
          </cell>
          <cell r="F731" t="str">
            <v>6</v>
          </cell>
          <cell r="G731" t="str">
            <v>8</v>
          </cell>
          <cell r="H731">
            <v>982</v>
          </cell>
          <cell r="I731">
            <v>420</v>
          </cell>
          <cell r="J731">
            <v>0.42770000000000002</v>
          </cell>
          <cell r="K731">
            <v>110</v>
          </cell>
          <cell r="L731">
            <v>0.112</v>
          </cell>
          <cell r="M731">
            <v>530</v>
          </cell>
          <cell r="N731">
            <v>0.53969999999999996</v>
          </cell>
        </row>
        <row r="732">
          <cell r="A732" t="str">
            <v>GRAHAM ROAD EL (CEP NOTE 2)</v>
          </cell>
          <cell r="B732" t="str">
            <v>029</v>
          </cell>
          <cell r="C732" t="e">
            <v>#N/A</v>
          </cell>
          <cell r="D732" t="str">
            <v>0530</v>
          </cell>
          <cell r="E732" t="str">
            <v>Elementary</v>
          </cell>
          <cell r="F732" t="str">
            <v>K</v>
          </cell>
          <cell r="G732" t="str">
            <v>5</v>
          </cell>
          <cell r="H732">
            <v>422</v>
          </cell>
          <cell r="I732">
            <v>349</v>
          </cell>
          <cell r="J732">
            <v>0.82699999999999996</v>
          </cell>
          <cell r="K732">
            <v>0</v>
          </cell>
          <cell r="L732">
            <v>0</v>
          </cell>
          <cell r="M732">
            <v>349</v>
          </cell>
          <cell r="N732">
            <v>0.82699999999999996</v>
          </cell>
        </row>
        <row r="733">
          <cell r="A733" t="str">
            <v>GRANBY ELEM (CEP NOTE 2)</v>
          </cell>
          <cell r="B733" t="str">
            <v>118</v>
          </cell>
          <cell r="C733" t="e">
            <v>#N/A</v>
          </cell>
          <cell r="D733" t="str">
            <v>0420</v>
          </cell>
          <cell r="E733" t="str">
            <v>Elementary</v>
          </cell>
          <cell r="F733" t="str">
            <v>Pre-K</v>
          </cell>
          <cell r="G733" t="str">
            <v>5</v>
          </cell>
          <cell r="H733">
            <v>586</v>
          </cell>
          <cell r="I733">
            <v>562</v>
          </cell>
          <cell r="J733">
            <v>0.95899999999999996</v>
          </cell>
          <cell r="K733">
            <v>0</v>
          </cell>
          <cell r="L733">
            <v>0</v>
          </cell>
          <cell r="M733">
            <v>562</v>
          </cell>
          <cell r="N733">
            <v>0.95899999999999996</v>
          </cell>
        </row>
        <row r="734">
          <cell r="A734" t="str">
            <v>GRANBY HIGH</v>
          </cell>
          <cell r="B734" t="str">
            <v>118</v>
          </cell>
          <cell r="C734" t="e">
            <v>#N/A</v>
          </cell>
          <cell r="D734" t="str">
            <v>0390</v>
          </cell>
          <cell r="E734" t="str">
            <v>High</v>
          </cell>
          <cell r="F734" t="str">
            <v>9</v>
          </cell>
          <cell r="G734" t="str">
            <v>12</v>
          </cell>
          <cell r="H734">
            <v>1924</v>
          </cell>
          <cell r="I734">
            <v>919</v>
          </cell>
          <cell r="J734">
            <v>0.47770000000000001</v>
          </cell>
          <cell r="K734">
            <v>139</v>
          </cell>
          <cell r="L734">
            <v>7.22E-2</v>
          </cell>
          <cell r="M734">
            <v>1058</v>
          </cell>
          <cell r="N734">
            <v>0.54990000000000006</v>
          </cell>
        </row>
        <row r="735">
          <cell r="A735" t="str">
            <v>GRANDIN COURT ELEM</v>
          </cell>
          <cell r="B735" t="str">
            <v>124</v>
          </cell>
          <cell r="C735" t="e">
            <v>#N/A</v>
          </cell>
          <cell r="D735" t="str">
            <v>0310</v>
          </cell>
          <cell r="E735" t="str">
            <v>Elementary</v>
          </cell>
          <cell r="F735" t="str">
            <v>U</v>
          </cell>
          <cell r="G735" t="str">
            <v>5</v>
          </cell>
          <cell r="H735">
            <v>351</v>
          </cell>
          <cell r="I735">
            <v>109</v>
          </cell>
          <cell r="J735">
            <v>0.3105</v>
          </cell>
          <cell r="K735">
            <v>12</v>
          </cell>
          <cell r="L735">
            <v>3.4200000000000001E-2</v>
          </cell>
          <cell r="M735">
            <v>121</v>
          </cell>
          <cell r="N735">
            <v>0.34470000000000001</v>
          </cell>
        </row>
        <row r="736">
          <cell r="A736" t="str">
            <v>GRANGE HALL ELEM</v>
          </cell>
          <cell r="B736" t="str">
            <v>021</v>
          </cell>
          <cell r="C736" t="e">
            <v>#N/A</v>
          </cell>
          <cell r="D736" t="str">
            <v>0180</v>
          </cell>
          <cell r="E736" t="str">
            <v>Elementary</v>
          </cell>
          <cell r="F736" t="str">
            <v>K</v>
          </cell>
          <cell r="G736" t="str">
            <v>5</v>
          </cell>
          <cell r="H736">
            <v>867</v>
          </cell>
          <cell r="I736">
            <v>82</v>
          </cell>
          <cell r="J736">
            <v>9.4600000000000004E-2</v>
          </cell>
          <cell r="K736">
            <v>21</v>
          </cell>
          <cell r="L736">
            <v>2.4199999999999999E-2</v>
          </cell>
          <cell r="M736">
            <v>103</v>
          </cell>
          <cell r="N736">
            <v>0.1188</v>
          </cell>
        </row>
        <row r="737">
          <cell r="A737" t="str">
            <v>GRASSFIELD ELEM</v>
          </cell>
          <cell r="B737" t="str">
            <v>136</v>
          </cell>
          <cell r="C737" t="e">
            <v>#N/A</v>
          </cell>
          <cell r="D737" t="str">
            <v>0950</v>
          </cell>
          <cell r="E737" t="str">
            <v>Elementary</v>
          </cell>
          <cell r="F737" t="str">
            <v>Pre-K</v>
          </cell>
          <cell r="G737" t="str">
            <v>5</v>
          </cell>
          <cell r="H737">
            <v>933</v>
          </cell>
          <cell r="I737">
            <v>188</v>
          </cell>
          <cell r="J737">
            <v>0.20150000000000001</v>
          </cell>
          <cell r="K737">
            <v>29</v>
          </cell>
          <cell r="L737">
            <v>3.1099999999999999E-2</v>
          </cell>
          <cell r="M737">
            <v>217</v>
          </cell>
          <cell r="N737">
            <v>0.2326</v>
          </cell>
        </row>
        <row r="738">
          <cell r="A738" t="str">
            <v>GRASSFIELD HIGH</v>
          </cell>
          <cell r="B738" t="str">
            <v>136</v>
          </cell>
          <cell r="C738" t="e">
            <v>#N/A</v>
          </cell>
          <cell r="D738" t="str">
            <v>0960</v>
          </cell>
          <cell r="E738" t="str">
            <v>High</v>
          </cell>
          <cell r="F738" t="str">
            <v>9</v>
          </cell>
          <cell r="G738" t="str">
            <v>12</v>
          </cell>
          <cell r="H738">
            <v>2309</v>
          </cell>
          <cell r="I738">
            <v>217</v>
          </cell>
          <cell r="J738">
            <v>9.4E-2</v>
          </cell>
          <cell r="K738">
            <v>75</v>
          </cell>
          <cell r="L738">
            <v>3.2500000000000001E-2</v>
          </cell>
          <cell r="M738">
            <v>292</v>
          </cell>
          <cell r="N738">
            <v>0.1265</v>
          </cell>
        </row>
        <row r="739">
          <cell r="A739" t="str">
            <v>GRAYSON COUNTY HIGH</v>
          </cell>
          <cell r="B739" t="str">
            <v>038</v>
          </cell>
          <cell r="C739" t="e">
            <v>#N/A</v>
          </cell>
          <cell r="D739" t="str">
            <v>0421</v>
          </cell>
          <cell r="E739" t="str">
            <v>High</v>
          </cell>
          <cell r="F739" t="str">
            <v>9</v>
          </cell>
          <cell r="G739" t="str">
            <v>12</v>
          </cell>
          <cell r="H739">
            <v>463</v>
          </cell>
          <cell r="I739">
            <v>223</v>
          </cell>
          <cell r="J739">
            <v>0.48159999999999997</v>
          </cell>
          <cell r="K739">
            <v>40</v>
          </cell>
          <cell r="L739">
            <v>8.6400000000000005E-2</v>
          </cell>
          <cell r="M739">
            <v>263</v>
          </cell>
          <cell r="N739">
            <v>0.56799999999999995</v>
          </cell>
        </row>
        <row r="740">
          <cell r="A740" t="str">
            <v>GRAYSON HIGHLANDS</v>
          </cell>
          <cell r="B740" t="str">
            <v>038</v>
          </cell>
          <cell r="C740" t="e">
            <v>#N/A</v>
          </cell>
          <cell r="D740" t="str">
            <v>0430</v>
          </cell>
          <cell r="E740" t="str">
            <v>Elementary</v>
          </cell>
          <cell r="F740" t="str">
            <v>Pre-K</v>
          </cell>
          <cell r="G740" t="str">
            <v>7</v>
          </cell>
          <cell r="H740">
            <v>135</v>
          </cell>
          <cell r="I740">
            <v>70</v>
          </cell>
          <cell r="J740">
            <v>0.51849999999999996</v>
          </cell>
          <cell r="K740">
            <v>10</v>
          </cell>
          <cell r="L740">
            <v>7.4099999999999999E-2</v>
          </cell>
          <cell r="M740">
            <v>80</v>
          </cell>
          <cell r="N740">
            <v>0.59260000000000002</v>
          </cell>
        </row>
        <row r="741">
          <cell r="A741" t="str">
            <v>GREAT BRIDGE HIGH</v>
          </cell>
          <cell r="B741" t="str">
            <v>136</v>
          </cell>
          <cell r="C741" t="e">
            <v>#N/A</v>
          </cell>
          <cell r="D741" t="str">
            <v>0120</v>
          </cell>
          <cell r="E741" t="str">
            <v>High</v>
          </cell>
          <cell r="F741" t="str">
            <v>9</v>
          </cell>
          <cell r="G741" t="str">
            <v>12</v>
          </cell>
          <cell r="H741">
            <v>1580</v>
          </cell>
          <cell r="I741">
            <v>241</v>
          </cell>
          <cell r="J741">
            <v>0.1525</v>
          </cell>
          <cell r="K741">
            <v>57</v>
          </cell>
          <cell r="L741">
            <v>3.61E-2</v>
          </cell>
          <cell r="M741">
            <v>298</v>
          </cell>
          <cell r="N741">
            <v>0.18859999999999999</v>
          </cell>
        </row>
        <row r="742">
          <cell r="A742" t="str">
            <v>GREAT BRIDGE INT</v>
          </cell>
          <cell r="B742" t="str">
            <v>136</v>
          </cell>
          <cell r="C742" t="e">
            <v>#N/A</v>
          </cell>
          <cell r="D742" t="str">
            <v>0850</v>
          </cell>
          <cell r="E742" t="str">
            <v>Elementary</v>
          </cell>
          <cell r="F742" t="str">
            <v>3</v>
          </cell>
          <cell r="G742" t="str">
            <v>5</v>
          </cell>
          <cell r="H742">
            <v>679</v>
          </cell>
          <cell r="I742">
            <v>103</v>
          </cell>
          <cell r="J742">
            <v>0.1517</v>
          </cell>
          <cell r="K742">
            <v>21</v>
          </cell>
          <cell r="L742">
            <v>3.09E-2</v>
          </cell>
          <cell r="M742">
            <v>124</v>
          </cell>
          <cell r="N742">
            <v>0.18260000000000001</v>
          </cell>
        </row>
        <row r="743">
          <cell r="A743" t="str">
            <v>GREAT BRIDGE MIDDLE</v>
          </cell>
          <cell r="B743" t="str">
            <v>136</v>
          </cell>
          <cell r="C743" t="e">
            <v>#N/A</v>
          </cell>
          <cell r="D743" t="str">
            <v>0590</v>
          </cell>
          <cell r="E743" t="str">
            <v>Middle</v>
          </cell>
          <cell r="F743" t="str">
            <v>6</v>
          </cell>
          <cell r="G743" t="str">
            <v>8</v>
          </cell>
          <cell r="H743">
            <v>1351</v>
          </cell>
          <cell r="I743">
            <v>167</v>
          </cell>
          <cell r="J743">
            <v>0.1236</v>
          </cell>
          <cell r="K743">
            <v>57</v>
          </cell>
          <cell r="L743">
            <v>4.2200000000000001E-2</v>
          </cell>
          <cell r="M743">
            <v>224</v>
          </cell>
          <cell r="N743">
            <v>0.1658</v>
          </cell>
        </row>
        <row r="744">
          <cell r="A744" t="str">
            <v>GREAT BRIDGE PRIMARY</v>
          </cell>
          <cell r="B744" t="str">
            <v>136</v>
          </cell>
          <cell r="C744" t="e">
            <v>#N/A</v>
          </cell>
          <cell r="D744" t="str">
            <v>0680</v>
          </cell>
          <cell r="E744" t="str">
            <v>Elementary</v>
          </cell>
          <cell r="F744" t="str">
            <v>Pre-K</v>
          </cell>
          <cell r="G744" t="str">
            <v>2</v>
          </cell>
          <cell r="H744">
            <v>606</v>
          </cell>
          <cell r="I744">
            <v>84</v>
          </cell>
          <cell r="J744">
            <v>0.1386</v>
          </cell>
          <cell r="K744">
            <v>28</v>
          </cell>
          <cell r="L744">
            <v>4.6199999999999998E-2</v>
          </cell>
          <cell r="M744">
            <v>112</v>
          </cell>
          <cell r="N744">
            <v>0.18479999999999999</v>
          </cell>
        </row>
        <row r="745">
          <cell r="A745" t="str">
            <v>GREAT FALLS ELEM</v>
          </cell>
          <cell r="B745" t="str">
            <v>029</v>
          </cell>
          <cell r="C745" t="e">
            <v>#N/A</v>
          </cell>
          <cell r="D745" t="str">
            <v>0570</v>
          </cell>
          <cell r="E745" t="str">
            <v>Elementary</v>
          </cell>
          <cell r="F745" t="str">
            <v>K</v>
          </cell>
          <cell r="G745" t="str">
            <v>6</v>
          </cell>
          <cell r="H745">
            <v>510</v>
          </cell>
          <cell r="I745">
            <v>12</v>
          </cell>
          <cell r="J745">
            <v>2.35E-2</v>
          </cell>
          <cell r="K745">
            <v>4</v>
          </cell>
          <cell r="L745">
            <v>7.7999999999999996E-3</v>
          </cell>
          <cell r="M745">
            <v>16</v>
          </cell>
          <cell r="N745">
            <v>3.1399999999999997E-2</v>
          </cell>
        </row>
        <row r="746">
          <cell r="A746" t="str">
            <v>GREAT NECK MIDDLE</v>
          </cell>
          <cell r="B746" t="str">
            <v>128</v>
          </cell>
          <cell r="C746" t="e">
            <v>#N/A</v>
          </cell>
          <cell r="D746" t="str">
            <v>0430</v>
          </cell>
          <cell r="E746" t="str">
            <v>Middle</v>
          </cell>
          <cell r="F746" t="str">
            <v>6</v>
          </cell>
          <cell r="G746" t="str">
            <v>8</v>
          </cell>
          <cell r="H746">
            <v>1105</v>
          </cell>
          <cell r="I746">
            <v>217</v>
          </cell>
          <cell r="J746">
            <v>0.19639999999999999</v>
          </cell>
          <cell r="K746">
            <v>106</v>
          </cell>
          <cell r="L746">
            <v>9.5899999999999999E-2</v>
          </cell>
          <cell r="M746">
            <v>323</v>
          </cell>
          <cell r="N746">
            <v>0.2923</v>
          </cell>
        </row>
        <row r="747">
          <cell r="A747" t="str">
            <v>GREEN RUN COLLEGIATE</v>
          </cell>
          <cell r="B747" t="str">
            <v>128</v>
          </cell>
          <cell r="C747" t="e">
            <v>#N/A</v>
          </cell>
          <cell r="D747" t="str">
            <v>1050</v>
          </cell>
          <cell r="E747" t="str">
            <v>High</v>
          </cell>
          <cell r="F747" t="str">
            <v>9</v>
          </cell>
          <cell r="G747" t="str">
            <v>12</v>
          </cell>
          <cell r="H747">
            <v>372</v>
          </cell>
          <cell r="I747">
            <v>123</v>
          </cell>
          <cell r="J747">
            <v>0.3306</v>
          </cell>
          <cell r="K747">
            <v>42</v>
          </cell>
          <cell r="L747">
            <v>0.1129</v>
          </cell>
          <cell r="M747">
            <v>165</v>
          </cell>
          <cell r="N747">
            <v>0.44350000000000001</v>
          </cell>
        </row>
        <row r="748">
          <cell r="A748" t="str">
            <v>GREEN RUN ELEM</v>
          </cell>
          <cell r="B748" t="str">
            <v>128</v>
          </cell>
          <cell r="C748" t="e">
            <v>#N/A</v>
          </cell>
          <cell r="D748" t="str">
            <v>0770</v>
          </cell>
          <cell r="E748" t="str">
            <v>Elementary</v>
          </cell>
          <cell r="F748" t="str">
            <v>K</v>
          </cell>
          <cell r="G748" t="str">
            <v>5</v>
          </cell>
          <cell r="H748">
            <v>380</v>
          </cell>
          <cell r="I748">
            <v>189</v>
          </cell>
          <cell r="J748">
            <v>0.49740000000000001</v>
          </cell>
          <cell r="K748">
            <v>59</v>
          </cell>
          <cell r="L748">
            <v>0.15529999999999999</v>
          </cell>
          <cell r="M748">
            <v>248</v>
          </cell>
          <cell r="N748">
            <v>0.65259999999999996</v>
          </cell>
        </row>
        <row r="749">
          <cell r="A749" t="str">
            <v>GREEN RUN HIGH</v>
          </cell>
          <cell r="B749" t="str">
            <v>128</v>
          </cell>
          <cell r="C749" t="e">
            <v>#N/A</v>
          </cell>
          <cell r="D749" t="str">
            <v>0010</v>
          </cell>
          <cell r="E749" t="str">
            <v>High</v>
          </cell>
          <cell r="F749" t="str">
            <v>9</v>
          </cell>
          <cell r="G749" t="str">
            <v>12</v>
          </cell>
          <cell r="H749">
            <v>1299</v>
          </cell>
          <cell r="I749">
            <v>569</v>
          </cell>
          <cell r="J749">
            <v>0.438</v>
          </cell>
          <cell r="K749">
            <v>188</v>
          </cell>
          <cell r="L749">
            <v>0.1447</v>
          </cell>
          <cell r="M749">
            <v>757</v>
          </cell>
          <cell r="N749">
            <v>0.58279999999999998</v>
          </cell>
        </row>
        <row r="750">
          <cell r="A750" t="str">
            <v>GREEN VALLEY ELEM</v>
          </cell>
          <cell r="B750" t="str">
            <v>080</v>
          </cell>
          <cell r="C750" t="e">
            <v>#N/A</v>
          </cell>
          <cell r="D750" t="str">
            <v>0600</v>
          </cell>
          <cell r="E750" t="str">
            <v>Elementary</v>
          </cell>
          <cell r="F750" t="str">
            <v>Pre-K</v>
          </cell>
          <cell r="G750" t="str">
            <v>5</v>
          </cell>
          <cell r="H750">
            <v>547</v>
          </cell>
          <cell r="I750">
            <v>123</v>
          </cell>
          <cell r="J750">
            <v>0.22489999999999999</v>
          </cell>
          <cell r="K750">
            <v>32</v>
          </cell>
          <cell r="L750">
            <v>5.8500000000000003E-2</v>
          </cell>
          <cell r="M750">
            <v>155</v>
          </cell>
          <cell r="N750">
            <v>0.28339999999999999</v>
          </cell>
        </row>
        <row r="751">
          <cell r="A751" t="str">
            <v>GREENBRIAR EAST ELEM</v>
          </cell>
          <cell r="B751" t="str">
            <v>029</v>
          </cell>
          <cell r="C751" t="e">
            <v>#N/A</v>
          </cell>
          <cell r="D751" t="str">
            <v>1840</v>
          </cell>
          <cell r="E751" t="str">
            <v>Elementary</v>
          </cell>
          <cell r="F751" t="str">
            <v>K</v>
          </cell>
          <cell r="G751" t="str">
            <v>6</v>
          </cell>
          <cell r="H751">
            <v>936</v>
          </cell>
          <cell r="I751">
            <v>179</v>
          </cell>
          <cell r="J751">
            <v>0.19120000000000001</v>
          </cell>
          <cell r="K751">
            <v>63</v>
          </cell>
          <cell r="L751">
            <v>6.7299999999999999E-2</v>
          </cell>
          <cell r="M751">
            <v>242</v>
          </cell>
          <cell r="N751">
            <v>0.25850000000000001</v>
          </cell>
        </row>
        <row r="752">
          <cell r="A752" t="str">
            <v>GREENBRIAR WEST ELEM</v>
          </cell>
          <cell r="B752" t="str">
            <v>029</v>
          </cell>
          <cell r="C752" t="e">
            <v>#N/A</v>
          </cell>
          <cell r="D752" t="str">
            <v>1500</v>
          </cell>
          <cell r="E752" t="str">
            <v>Elementary</v>
          </cell>
          <cell r="F752" t="str">
            <v>K</v>
          </cell>
          <cell r="G752" t="str">
            <v>6</v>
          </cell>
          <cell r="H752">
            <v>743</v>
          </cell>
          <cell r="I752">
            <v>92</v>
          </cell>
          <cell r="J752">
            <v>0.12379999999999999</v>
          </cell>
          <cell r="K752">
            <v>16</v>
          </cell>
          <cell r="L752">
            <v>2.1499999999999998E-2</v>
          </cell>
          <cell r="M752">
            <v>108</v>
          </cell>
          <cell r="N752">
            <v>0.1454</v>
          </cell>
        </row>
        <row r="753">
          <cell r="A753" t="str">
            <v>GREENBRIER ELEM</v>
          </cell>
          <cell r="B753" t="str">
            <v>104</v>
          </cell>
          <cell r="C753" t="e">
            <v>#N/A</v>
          </cell>
          <cell r="D753" t="str">
            <v>0090</v>
          </cell>
          <cell r="E753" t="str">
            <v>Elementary</v>
          </cell>
          <cell r="F753" t="str">
            <v>K</v>
          </cell>
          <cell r="G753" t="str">
            <v>4</v>
          </cell>
          <cell r="H753">
            <v>399</v>
          </cell>
          <cell r="I753">
            <v>167</v>
          </cell>
          <cell r="J753">
            <v>0.41849999999999998</v>
          </cell>
          <cell r="K753">
            <v>8</v>
          </cell>
          <cell r="L753">
            <v>2.01E-2</v>
          </cell>
          <cell r="M753">
            <v>175</v>
          </cell>
          <cell r="N753">
            <v>0.43859999999999999</v>
          </cell>
        </row>
        <row r="754">
          <cell r="A754" t="str">
            <v>GREENBRIER INT.</v>
          </cell>
          <cell r="B754" t="str">
            <v>136</v>
          </cell>
          <cell r="C754" t="e">
            <v>#N/A</v>
          </cell>
          <cell r="D754" t="str">
            <v>0870</v>
          </cell>
          <cell r="E754" t="str">
            <v>Elementary</v>
          </cell>
          <cell r="F754" t="str">
            <v>3</v>
          </cell>
          <cell r="G754" t="str">
            <v>5</v>
          </cell>
          <cell r="H754">
            <v>679</v>
          </cell>
          <cell r="I754">
            <v>193</v>
          </cell>
          <cell r="J754">
            <v>0.28420000000000001</v>
          </cell>
          <cell r="K754">
            <v>42</v>
          </cell>
          <cell r="L754">
            <v>6.1899999999999997E-2</v>
          </cell>
          <cell r="M754">
            <v>235</v>
          </cell>
          <cell r="N754">
            <v>0.34610000000000002</v>
          </cell>
        </row>
        <row r="755">
          <cell r="A755" t="str">
            <v>GREENBRIER MIDDLE</v>
          </cell>
          <cell r="B755" t="str">
            <v>136</v>
          </cell>
          <cell r="C755" t="e">
            <v>#N/A</v>
          </cell>
          <cell r="D755" t="str">
            <v>0972</v>
          </cell>
          <cell r="E755" t="str">
            <v>Middle</v>
          </cell>
          <cell r="F755" t="str">
            <v>6</v>
          </cell>
          <cell r="G755" t="str">
            <v>8</v>
          </cell>
          <cell r="H755">
            <v>934</v>
          </cell>
          <cell r="I755">
            <v>299</v>
          </cell>
          <cell r="J755">
            <v>0.3201</v>
          </cell>
          <cell r="K755">
            <v>47</v>
          </cell>
          <cell r="L755">
            <v>5.0299999999999997E-2</v>
          </cell>
          <cell r="M755">
            <v>346</v>
          </cell>
          <cell r="N755">
            <v>0.37040000000000001</v>
          </cell>
        </row>
        <row r="756">
          <cell r="A756" t="str">
            <v>GREENBRIER PRIMARY</v>
          </cell>
          <cell r="B756" t="str">
            <v>136</v>
          </cell>
          <cell r="C756" t="e">
            <v>#N/A</v>
          </cell>
          <cell r="D756" t="str">
            <v>0140</v>
          </cell>
          <cell r="E756" t="str">
            <v>Elementary</v>
          </cell>
          <cell r="F756" t="str">
            <v>K</v>
          </cell>
          <cell r="G756" t="str">
            <v>2</v>
          </cell>
          <cell r="H756">
            <v>707</v>
          </cell>
          <cell r="I756">
            <v>173</v>
          </cell>
          <cell r="J756">
            <v>0.2447</v>
          </cell>
          <cell r="K756">
            <v>59</v>
          </cell>
          <cell r="L756">
            <v>8.3500000000000005E-2</v>
          </cell>
          <cell r="M756">
            <v>232</v>
          </cell>
          <cell r="N756">
            <v>0.3281</v>
          </cell>
        </row>
        <row r="757">
          <cell r="A757" t="str">
            <v>GREENDALE EL (CEP NOTE 2)</v>
          </cell>
          <cell r="B757" t="str">
            <v>094</v>
          </cell>
          <cell r="C757" t="e">
            <v>#N/A</v>
          </cell>
          <cell r="D757" t="str">
            <v>0260</v>
          </cell>
          <cell r="E757" t="str">
            <v>Elementary</v>
          </cell>
          <cell r="F757" t="str">
            <v>Pre-K</v>
          </cell>
          <cell r="G757" t="str">
            <v>5</v>
          </cell>
          <cell r="H757">
            <v>304</v>
          </cell>
          <cell r="I757">
            <v>242</v>
          </cell>
          <cell r="J757">
            <v>0.79610000000000003</v>
          </cell>
          <cell r="K757">
            <v>0</v>
          </cell>
          <cell r="L757">
            <v>0</v>
          </cell>
          <cell r="M757">
            <v>242</v>
          </cell>
          <cell r="N757">
            <v>0.79610000000000003</v>
          </cell>
        </row>
        <row r="758">
          <cell r="A758" t="str">
            <v>GREENFIELD ELEM</v>
          </cell>
          <cell r="B758" t="str">
            <v>012</v>
          </cell>
          <cell r="C758" t="e">
            <v>#N/A</v>
          </cell>
          <cell r="D758" t="str">
            <v>0460</v>
          </cell>
          <cell r="E758" t="str">
            <v>Elementary</v>
          </cell>
          <cell r="F758" t="str">
            <v>Pre-K</v>
          </cell>
          <cell r="G758" t="str">
            <v>5</v>
          </cell>
          <cell r="H758">
            <v>445</v>
          </cell>
          <cell r="I758">
            <v>112</v>
          </cell>
          <cell r="J758">
            <v>0.25169999999999998</v>
          </cell>
          <cell r="K758">
            <v>17</v>
          </cell>
          <cell r="L758">
            <v>3.8199999999999998E-2</v>
          </cell>
          <cell r="M758">
            <v>129</v>
          </cell>
          <cell r="N758">
            <v>0.28989999999999999</v>
          </cell>
        </row>
        <row r="759">
          <cell r="A759" t="str">
            <v>GREENFIELD ELEM1</v>
          </cell>
          <cell r="B759" t="str">
            <v>021</v>
          </cell>
          <cell r="C759" t="e">
            <v>#N/A</v>
          </cell>
          <cell r="D759" t="str">
            <v>0070</v>
          </cell>
          <cell r="E759" t="str">
            <v>Elementary</v>
          </cell>
          <cell r="F759" t="str">
            <v>K</v>
          </cell>
          <cell r="G759" t="str">
            <v>5</v>
          </cell>
          <cell r="H759">
            <v>640</v>
          </cell>
          <cell r="I759">
            <v>129</v>
          </cell>
          <cell r="J759">
            <v>0.2016</v>
          </cell>
          <cell r="K759">
            <v>27</v>
          </cell>
          <cell r="L759">
            <v>4.2200000000000001E-2</v>
          </cell>
          <cell r="M759">
            <v>156</v>
          </cell>
          <cell r="N759">
            <v>0.24379999999999999</v>
          </cell>
        </row>
        <row r="760">
          <cell r="A760" t="str">
            <v>GREENSVILLE CO HS (CEP NOTE 2)</v>
          </cell>
          <cell r="B760" t="str">
            <v>040</v>
          </cell>
          <cell r="C760" t="e">
            <v>#N/A</v>
          </cell>
          <cell r="D760" t="str">
            <v>0200</v>
          </cell>
          <cell r="E760" t="str">
            <v>High</v>
          </cell>
          <cell r="F760" t="str">
            <v>9</v>
          </cell>
          <cell r="G760" t="str">
            <v>12</v>
          </cell>
          <cell r="H760">
            <v>634</v>
          </cell>
          <cell r="I760">
            <v>627</v>
          </cell>
          <cell r="J760">
            <v>0.98899999999999999</v>
          </cell>
          <cell r="K760">
            <v>0</v>
          </cell>
          <cell r="L760">
            <v>0</v>
          </cell>
          <cell r="M760">
            <v>627</v>
          </cell>
          <cell r="N760">
            <v>0.98899999999999999</v>
          </cell>
        </row>
        <row r="761">
          <cell r="A761" t="str">
            <v>GREENSVILLE EL (CEP NOTE 2)</v>
          </cell>
          <cell r="B761" t="str">
            <v>040</v>
          </cell>
          <cell r="C761" t="e">
            <v>#N/A</v>
          </cell>
          <cell r="D761" t="str">
            <v>0050</v>
          </cell>
          <cell r="E761" t="str">
            <v>Elementary</v>
          </cell>
          <cell r="F761" t="str">
            <v>Pre-K</v>
          </cell>
          <cell r="G761" t="str">
            <v>4</v>
          </cell>
          <cell r="H761">
            <v>896</v>
          </cell>
          <cell r="I761">
            <v>885</v>
          </cell>
          <cell r="J761">
            <v>0.98770000000000002</v>
          </cell>
          <cell r="K761">
            <v>0</v>
          </cell>
          <cell r="L761">
            <v>0</v>
          </cell>
          <cell r="M761">
            <v>885</v>
          </cell>
          <cell r="N761">
            <v>0.98770000000000002</v>
          </cell>
        </row>
        <row r="762">
          <cell r="A762" t="str">
            <v>GREENVILLE ELEM</v>
          </cell>
          <cell r="B762" t="str">
            <v>030</v>
          </cell>
          <cell r="C762" t="e">
            <v>#N/A</v>
          </cell>
          <cell r="D762" t="str">
            <v>0511</v>
          </cell>
          <cell r="E762" t="str">
            <v>Elementary</v>
          </cell>
          <cell r="F762" t="str">
            <v>K</v>
          </cell>
          <cell r="G762" t="str">
            <v>5</v>
          </cell>
          <cell r="H762">
            <v>534</v>
          </cell>
          <cell r="I762">
            <v>35</v>
          </cell>
          <cell r="J762">
            <v>6.5500000000000003E-2</v>
          </cell>
          <cell r="K762">
            <v>4</v>
          </cell>
          <cell r="L762">
            <v>7.4999999999999997E-3</v>
          </cell>
          <cell r="M762">
            <v>39</v>
          </cell>
          <cell r="N762">
            <v>7.2999999999999995E-2</v>
          </cell>
        </row>
        <row r="763">
          <cell r="A763" t="str">
            <v>GREENWOOD ELEM</v>
          </cell>
          <cell r="B763" t="str">
            <v>043</v>
          </cell>
          <cell r="C763" t="e">
            <v>#N/A</v>
          </cell>
          <cell r="D763" t="str">
            <v>0260</v>
          </cell>
          <cell r="E763" t="str">
            <v>Elementary</v>
          </cell>
          <cell r="F763" t="str">
            <v>Pre-K</v>
          </cell>
          <cell r="G763" t="str">
            <v>5</v>
          </cell>
          <cell r="H763">
            <v>625</v>
          </cell>
          <cell r="I763">
            <v>231</v>
          </cell>
          <cell r="J763">
            <v>0.36959999999999998</v>
          </cell>
          <cell r="K763">
            <v>29</v>
          </cell>
          <cell r="L763">
            <v>4.6399999999999997E-2</v>
          </cell>
          <cell r="M763">
            <v>260</v>
          </cell>
          <cell r="N763">
            <v>0.41599999999999998</v>
          </cell>
        </row>
        <row r="764">
          <cell r="A764" t="str">
            <v>GREENWOOD MILL ELEM</v>
          </cell>
          <cell r="B764" t="str">
            <v>034</v>
          </cell>
          <cell r="C764" t="e">
            <v>#N/A</v>
          </cell>
          <cell r="D764" t="str">
            <v>0590</v>
          </cell>
          <cell r="E764" t="str">
            <v>Elementary</v>
          </cell>
          <cell r="F764" t="str">
            <v>K</v>
          </cell>
          <cell r="G764" t="str">
            <v>5</v>
          </cell>
          <cell r="H764">
            <v>622</v>
          </cell>
          <cell r="I764">
            <v>120</v>
          </cell>
          <cell r="J764">
            <v>0.19289999999999999</v>
          </cell>
          <cell r="K764">
            <v>33</v>
          </cell>
          <cell r="L764">
            <v>5.3100000000000001E-2</v>
          </cell>
          <cell r="M764">
            <v>153</v>
          </cell>
          <cell r="N764">
            <v>0.246</v>
          </cell>
        </row>
        <row r="765">
          <cell r="A765" t="str">
            <v>GRETNA ELEM (CEP NOTE 2)</v>
          </cell>
          <cell r="B765" t="str">
            <v>071</v>
          </cell>
          <cell r="C765" t="e">
            <v>#N/A</v>
          </cell>
          <cell r="D765" t="str">
            <v>0280</v>
          </cell>
          <cell r="E765" t="str">
            <v>Elementary</v>
          </cell>
          <cell r="F765" t="str">
            <v>Pre-K</v>
          </cell>
          <cell r="G765" t="str">
            <v>5</v>
          </cell>
          <cell r="H765">
            <v>536</v>
          </cell>
          <cell r="I765">
            <v>461</v>
          </cell>
          <cell r="J765">
            <v>0.86009999999999998</v>
          </cell>
          <cell r="K765">
            <v>0</v>
          </cell>
          <cell r="L765">
            <v>0</v>
          </cell>
          <cell r="M765">
            <v>461</v>
          </cell>
          <cell r="N765">
            <v>0.86009999999999998</v>
          </cell>
        </row>
        <row r="766">
          <cell r="A766" t="str">
            <v>GRETNA HIGH</v>
          </cell>
          <cell r="B766" t="str">
            <v>071</v>
          </cell>
          <cell r="C766" t="e">
            <v>#N/A</v>
          </cell>
          <cell r="D766" t="str">
            <v>1700</v>
          </cell>
          <cell r="E766" t="str">
            <v>High</v>
          </cell>
          <cell r="F766" t="str">
            <v>9</v>
          </cell>
          <cell r="G766" t="str">
            <v>12</v>
          </cell>
          <cell r="H766">
            <v>575</v>
          </cell>
          <cell r="I766">
            <v>325</v>
          </cell>
          <cell r="J766">
            <v>0.56520000000000004</v>
          </cell>
          <cell r="K766">
            <v>28</v>
          </cell>
          <cell r="L766">
            <v>4.87E-2</v>
          </cell>
          <cell r="M766">
            <v>353</v>
          </cell>
          <cell r="N766">
            <v>0.6139</v>
          </cell>
        </row>
        <row r="767">
          <cell r="A767" t="str">
            <v>GRETNA MID (CEP NOTE 2)</v>
          </cell>
          <cell r="B767" t="str">
            <v>071</v>
          </cell>
          <cell r="C767" t="e">
            <v>#N/A</v>
          </cell>
          <cell r="D767" t="str">
            <v>0290</v>
          </cell>
          <cell r="E767" t="str">
            <v>Middle</v>
          </cell>
          <cell r="F767" t="str">
            <v>6</v>
          </cell>
          <cell r="G767" t="str">
            <v>8</v>
          </cell>
          <cell r="H767">
            <v>449</v>
          </cell>
          <cell r="I767">
            <v>371</v>
          </cell>
          <cell r="J767">
            <v>0.82630000000000003</v>
          </cell>
          <cell r="K767">
            <v>0</v>
          </cell>
          <cell r="L767">
            <v>0</v>
          </cell>
          <cell r="M767">
            <v>371</v>
          </cell>
          <cell r="N767">
            <v>0.82630000000000003</v>
          </cell>
        </row>
        <row r="768">
          <cell r="A768" t="str">
            <v>GROVE PARK PS (CEP NOTE 2)</v>
          </cell>
          <cell r="B768" t="str">
            <v>108</v>
          </cell>
          <cell r="C768" t="e">
            <v>#N/A</v>
          </cell>
          <cell r="D768" t="str">
            <v>0200</v>
          </cell>
          <cell r="E768" t="str">
            <v>Elementary</v>
          </cell>
          <cell r="F768" t="str">
            <v>Pre-K</v>
          </cell>
          <cell r="G768" t="str">
            <v>Pre-K</v>
          </cell>
          <cell r="H768">
            <v>128</v>
          </cell>
          <cell r="I768">
            <v>128</v>
          </cell>
          <cell r="J768">
            <v>1</v>
          </cell>
          <cell r="K768">
            <v>0</v>
          </cell>
          <cell r="L768">
            <v>0</v>
          </cell>
          <cell r="M768">
            <v>128</v>
          </cell>
          <cell r="N768">
            <v>1</v>
          </cell>
        </row>
        <row r="769">
          <cell r="A769" t="str">
            <v>GROVETON ELEM (CEP NOTE 2)</v>
          </cell>
          <cell r="B769" t="str">
            <v>029</v>
          </cell>
          <cell r="C769" t="e">
            <v>#N/A</v>
          </cell>
          <cell r="D769" t="str">
            <v>0330</v>
          </cell>
          <cell r="E769" t="str">
            <v>Elementary</v>
          </cell>
          <cell r="F769" t="str">
            <v>K</v>
          </cell>
          <cell r="G769" t="str">
            <v>6</v>
          </cell>
          <cell r="H769">
            <v>772</v>
          </cell>
          <cell r="I769">
            <v>638</v>
          </cell>
          <cell r="J769">
            <v>0.82640000000000002</v>
          </cell>
          <cell r="K769">
            <v>0</v>
          </cell>
          <cell r="L769">
            <v>0</v>
          </cell>
          <cell r="M769">
            <v>638</v>
          </cell>
          <cell r="N769">
            <v>0.82640000000000002</v>
          </cell>
        </row>
        <row r="770">
          <cell r="A770" t="str">
            <v>GRUNDY HIGH (CEP NOTE 2)</v>
          </cell>
          <cell r="B770" t="str">
            <v>014</v>
          </cell>
          <cell r="C770" t="e">
            <v>#N/A</v>
          </cell>
          <cell r="D770" t="str">
            <v>0990</v>
          </cell>
          <cell r="E770" t="str">
            <v>High</v>
          </cell>
          <cell r="F770" t="str">
            <v>9</v>
          </cell>
          <cell r="G770" t="str">
            <v>12</v>
          </cell>
          <cell r="H770">
            <v>382</v>
          </cell>
          <cell r="I770">
            <v>321</v>
          </cell>
          <cell r="J770">
            <v>0.84030000000000005</v>
          </cell>
          <cell r="K770">
            <v>0</v>
          </cell>
          <cell r="L770">
            <v>0</v>
          </cell>
          <cell r="M770">
            <v>321</v>
          </cell>
          <cell r="N770">
            <v>0.84030000000000005</v>
          </cell>
        </row>
        <row r="771">
          <cell r="A771" t="str">
            <v>GUILFORD ELEM</v>
          </cell>
          <cell r="B771" t="str">
            <v>053</v>
          </cell>
          <cell r="C771" t="e">
            <v>#N/A</v>
          </cell>
          <cell r="D771" t="str">
            <v>0720</v>
          </cell>
          <cell r="E771" t="str">
            <v>Elementary</v>
          </cell>
          <cell r="F771" t="str">
            <v>K</v>
          </cell>
          <cell r="G771" t="str">
            <v>5</v>
          </cell>
          <cell r="H771">
            <v>580</v>
          </cell>
          <cell r="I771">
            <v>409</v>
          </cell>
          <cell r="J771">
            <v>0.70520000000000005</v>
          </cell>
          <cell r="K771">
            <v>65</v>
          </cell>
          <cell r="L771">
            <v>0.11210000000000001</v>
          </cell>
          <cell r="M771">
            <v>474</v>
          </cell>
          <cell r="N771">
            <v>0.81720000000000004</v>
          </cell>
        </row>
        <row r="772">
          <cell r="A772" t="str">
            <v>GUNSTON ELEM</v>
          </cell>
          <cell r="B772" t="str">
            <v>029</v>
          </cell>
          <cell r="C772" t="e">
            <v>#N/A</v>
          </cell>
          <cell r="D772" t="str">
            <v>0690</v>
          </cell>
          <cell r="E772" t="str">
            <v>Elementary</v>
          </cell>
          <cell r="F772" t="str">
            <v>K</v>
          </cell>
          <cell r="G772" t="str">
            <v>6</v>
          </cell>
          <cell r="H772">
            <v>534</v>
          </cell>
          <cell r="I772">
            <v>132</v>
          </cell>
          <cell r="J772">
            <v>0.2472</v>
          </cell>
          <cell r="K772">
            <v>53</v>
          </cell>
          <cell r="L772">
            <v>9.9299999999999999E-2</v>
          </cell>
          <cell r="M772">
            <v>185</v>
          </cell>
          <cell r="N772">
            <v>0.34639999999999999</v>
          </cell>
        </row>
        <row r="773">
          <cell r="A773" t="str">
            <v>GUNSTON MIDDLE</v>
          </cell>
          <cell r="B773" t="str">
            <v>007</v>
          </cell>
          <cell r="C773" t="str">
            <v>Arlington County Public Schools</v>
          </cell>
          <cell r="D773" t="str">
            <v>0611</v>
          </cell>
          <cell r="E773" t="str">
            <v>Middle</v>
          </cell>
          <cell r="F773" t="str">
            <v>6</v>
          </cell>
          <cell r="G773" t="str">
            <v>8</v>
          </cell>
          <cell r="H773">
            <v>1126</v>
          </cell>
          <cell r="I773">
            <v>332</v>
          </cell>
          <cell r="J773">
            <v>0.29480000000000001</v>
          </cell>
          <cell r="K773">
            <v>85</v>
          </cell>
          <cell r="L773">
            <v>7.5499999999999998E-2</v>
          </cell>
          <cell r="M773">
            <v>417</v>
          </cell>
          <cell r="N773">
            <v>0.37030000000000002</v>
          </cell>
        </row>
        <row r="774">
          <cell r="A774" t="str">
            <v>GUY K STUMP ELEM</v>
          </cell>
          <cell r="B774" t="str">
            <v>008</v>
          </cell>
          <cell r="C774" t="e">
            <v>#N/A</v>
          </cell>
          <cell r="D774" t="str">
            <v>0843</v>
          </cell>
          <cell r="E774" t="str">
            <v>Elementary</v>
          </cell>
          <cell r="F774" t="str">
            <v>Pre-K</v>
          </cell>
          <cell r="G774" t="str">
            <v>5</v>
          </cell>
          <cell r="H774">
            <v>451</v>
          </cell>
          <cell r="I774">
            <v>149</v>
          </cell>
          <cell r="J774">
            <v>0.33040000000000003</v>
          </cell>
          <cell r="K774">
            <v>27</v>
          </cell>
          <cell r="L774">
            <v>5.9900000000000002E-2</v>
          </cell>
          <cell r="M774">
            <v>176</v>
          </cell>
          <cell r="N774">
            <v>0.39019999999999999</v>
          </cell>
        </row>
        <row r="775">
          <cell r="A775" t="str">
            <v>H B ANDREWS (CEP NOTE 2)</v>
          </cell>
          <cell r="B775" t="str">
            <v>112</v>
          </cell>
          <cell r="C775" t="e">
            <v>#N/A</v>
          </cell>
          <cell r="D775" t="str">
            <v>0640</v>
          </cell>
          <cell r="E775" t="str">
            <v>Combined</v>
          </cell>
          <cell r="F775" t="str">
            <v>Pre-K</v>
          </cell>
          <cell r="G775" t="str">
            <v>8</v>
          </cell>
          <cell r="H775">
            <v>1115</v>
          </cell>
          <cell r="I775">
            <v>1016</v>
          </cell>
          <cell r="J775">
            <v>0.91120000000000001</v>
          </cell>
          <cell r="K775">
            <v>0</v>
          </cell>
          <cell r="L775">
            <v>0</v>
          </cell>
          <cell r="M775">
            <v>1016</v>
          </cell>
          <cell r="N775">
            <v>0.91120000000000001</v>
          </cell>
        </row>
        <row r="776">
          <cell r="A776" t="str">
            <v>H.H. POOLE MIDDLE</v>
          </cell>
          <cell r="B776" t="str">
            <v>089</v>
          </cell>
          <cell r="C776" t="e">
            <v>#N/A</v>
          </cell>
          <cell r="D776" t="str">
            <v>0422</v>
          </cell>
          <cell r="E776" t="str">
            <v>Middle</v>
          </cell>
          <cell r="F776" t="str">
            <v>6</v>
          </cell>
          <cell r="G776" t="str">
            <v>8</v>
          </cell>
          <cell r="H776">
            <v>899</v>
          </cell>
          <cell r="I776">
            <v>232</v>
          </cell>
          <cell r="J776">
            <v>0.2581</v>
          </cell>
          <cell r="K776">
            <v>50</v>
          </cell>
          <cell r="L776">
            <v>5.5599999999999997E-2</v>
          </cell>
          <cell r="M776">
            <v>282</v>
          </cell>
          <cell r="N776">
            <v>0.31369999999999998</v>
          </cell>
        </row>
        <row r="777">
          <cell r="A777" t="str">
            <v>H.M. PEARSON ELEM</v>
          </cell>
          <cell r="B777" t="str">
            <v>030</v>
          </cell>
          <cell r="C777" t="e">
            <v>#N/A</v>
          </cell>
          <cell r="D777" t="str">
            <v>0750</v>
          </cell>
          <cell r="E777" t="str">
            <v>Elementary</v>
          </cell>
          <cell r="F777" t="str">
            <v>K</v>
          </cell>
          <cell r="G777" t="str">
            <v>5</v>
          </cell>
          <cell r="H777">
            <v>387</v>
          </cell>
          <cell r="I777">
            <v>127</v>
          </cell>
          <cell r="J777">
            <v>0.32819999999999999</v>
          </cell>
          <cell r="K777">
            <v>18</v>
          </cell>
          <cell r="L777">
            <v>4.65E-2</v>
          </cell>
          <cell r="M777">
            <v>145</v>
          </cell>
          <cell r="N777">
            <v>0.37469999999999998</v>
          </cell>
        </row>
        <row r="778">
          <cell r="A778" t="str">
            <v>HALIFAX CO HIGH (CEP NOTE 2)</v>
          </cell>
          <cell r="B778" t="str">
            <v>041</v>
          </cell>
          <cell r="C778" t="e">
            <v>#N/A</v>
          </cell>
          <cell r="D778" t="str">
            <v>0010</v>
          </cell>
          <cell r="E778" t="str">
            <v>High</v>
          </cell>
          <cell r="F778" t="str">
            <v>9</v>
          </cell>
          <cell r="G778" t="str">
            <v>12</v>
          </cell>
          <cell r="H778">
            <v>1463</v>
          </cell>
          <cell r="I778">
            <v>1237</v>
          </cell>
          <cell r="J778">
            <v>0.84550000000000003</v>
          </cell>
          <cell r="K778">
            <v>0</v>
          </cell>
          <cell r="L778">
            <v>0</v>
          </cell>
          <cell r="M778">
            <v>1237</v>
          </cell>
          <cell r="N778">
            <v>0.84550000000000003</v>
          </cell>
        </row>
        <row r="779">
          <cell r="A779" t="str">
            <v>HALIFAX CO MID (CEP NOTE 2)</v>
          </cell>
          <cell r="B779" t="str">
            <v>041</v>
          </cell>
          <cell r="C779" t="e">
            <v>#N/A</v>
          </cell>
          <cell r="D779" t="str">
            <v>1480</v>
          </cell>
          <cell r="E779" t="str">
            <v>Middle</v>
          </cell>
          <cell r="F779" t="str">
            <v>6</v>
          </cell>
          <cell r="G779" t="str">
            <v>8</v>
          </cell>
          <cell r="H779">
            <v>1128</v>
          </cell>
          <cell r="I779">
            <v>954</v>
          </cell>
          <cell r="J779">
            <v>0.84570000000000001</v>
          </cell>
          <cell r="K779">
            <v>0</v>
          </cell>
          <cell r="L779">
            <v>0</v>
          </cell>
          <cell r="M779">
            <v>954</v>
          </cell>
          <cell r="N779">
            <v>0.84570000000000001</v>
          </cell>
        </row>
        <row r="780">
          <cell r="A780" t="str">
            <v>HALLEY ELEM</v>
          </cell>
          <cell r="B780" t="str">
            <v>029</v>
          </cell>
          <cell r="C780" t="e">
            <v>#N/A</v>
          </cell>
          <cell r="D780" t="str">
            <v>2210</v>
          </cell>
          <cell r="E780" t="str">
            <v>Elementary</v>
          </cell>
          <cell r="F780" t="str">
            <v>K</v>
          </cell>
          <cell r="G780" t="str">
            <v>6</v>
          </cell>
          <cell r="H780">
            <v>613</v>
          </cell>
          <cell r="I780">
            <v>200</v>
          </cell>
          <cell r="J780">
            <v>0.32629999999999998</v>
          </cell>
          <cell r="K780">
            <v>41</v>
          </cell>
          <cell r="L780">
            <v>6.6900000000000001E-2</v>
          </cell>
          <cell r="M780">
            <v>241</v>
          </cell>
          <cell r="N780">
            <v>0.3931</v>
          </cell>
        </row>
        <row r="781">
          <cell r="A781" t="str">
            <v>HAMILTON ELEM</v>
          </cell>
          <cell r="B781" t="str">
            <v>053</v>
          </cell>
          <cell r="C781" t="e">
            <v>#N/A</v>
          </cell>
          <cell r="D781" t="str">
            <v>0230</v>
          </cell>
          <cell r="E781" t="str">
            <v>Elementary</v>
          </cell>
          <cell r="F781" t="str">
            <v>K</v>
          </cell>
          <cell r="G781" t="str">
            <v>5</v>
          </cell>
          <cell r="H781">
            <v>184</v>
          </cell>
          <cell r="I781">
            <v>20</v>
          </cell>
          <cell r="J781">
            <v>0.1087</v>
          </cell>
          <cell r="K781">
            <v>5</v>
          </cell>
          <cell r="L781">
            <v>2.7199999999999998E-2</v>
          </cell>
          <cell r="M781">
            <v>25</v>
          </cell>
          <cell r="N781">
            <v>0.13589999999999999</v>
          </cell>
        </row>
        <row r="782">
          <cell r="A782" t="str">
            <v>HAMILTON HOLMES MIDDLE</v>
          </cell>
          <cell r="B782" t="str">
            <v>050</v>
          </cell>
          <cell r="C782" t="e">
            <v>#N/A</v>
          </cell>
          <cell r="D782" t="str">
            <v>0160</v>
          </cell>
          <cell r="E782" t="str">
            <v>Middle</v>
          </cell>
          <cell r="F782" t="str">
            <v>6</v>
          </cell>
          <cell r="G782" t="str">
            <v>8</v>
          </cell>
          <cell r="H782">
            <v>536</v>
          </cell>
          <cell r="I782">
            <v>139</v>
          </cell>
          <cell r="J782">
            <v>0.25929999999999997</v>
          </cell>
          <cell r="K782">
            <v>22</v>
          </cell>
          <cell r="L782">
            <v>4.1000000000000002E-2</v>
          </cell>
          <cell r="M782">
            <v>161</v>
          </cell>
          <cell r="N782">
            <v>0.3004</v>
          </cell>
        </row>
        <row r="783">
          <cell r="A783" t="str">
            <v>HAMPTON HIGH</v>
          </cell>
          <cell r="B783" t="str">
            <v>112</v>
          </cell>
          <cell r="C783" t="e">
            <v>#N/A</v>
          </cell>
          <cell r="D783" t="str">
            <v>0280</v>
          </cell>
          <cell r="E783" t="str">
            <v>High</v>
          </cell>
          <cell r="F783" t="str">
            <v>9</v>
          </cell>
          <cell r="G783" t="str">
            <v>12</v>
          </cell>
          <cell r="H783">
            <v>1419</v>
          </cell>
          <cell r="I783">
            <v>710</v>
          </cell>
          <cell r="J783">
            <v>0.50039999999999996</v>
          </cell>
          <cell r="K783">
            <v>73</v>
          </cell>
          <cell r="L783">
            <v>5.1400000000000001E-2</v>
          </cell>
          <cell r="M783">
            <v>783</v>
          </cell>
          <cell r="N783">
            <v>0.55179999999999996</v>
          </cell>
        </row>
        <row r="784">
          <cell r="A784" t="str">
            <v>HAMPTON OAKS ELEM</v>
          </cell>
          <cell r="B784" t="str">
            <v>089</v>
          </cell>
          <cell r="C784" t="e">
            <v>#N/A</v>
          </cell>
          <cell r="D784" t="str">
            <v>0320</v>
          </cell>
          <cell r="E784" t="str">
            <v>Elementary</v>
          </cell>
          <cell r="F784" t="str">
            <v>K</v>
          </cell>
          <cell r="G784" t="str">
            <v>5</v>
          </cell>
          <cell r="H784">
            <v>870</v>
          </cell>
          <cell r="I784">
            <v>161</v>
          </cell>
          <cell r="J784">
            <v>0.18509999999999999</v>
          </cell>
          <cell r="K784">
            <v>37</v>
          </cell>
          <cell r="L784">
            <v>4.2500000000000003E-2</v>
          </cell>
          <cell r="M784">
            <v>198</v>
          </cell>
          <cell r="N784">
            <v>0.2276</v>
          </cell>
        </row>
        <row r="785">
          <cell r="A785" t="str">
            <v>HANOVER HIGH</v>
          </cell>
          <cell r="B785" t="str">
            <v>042</v>
          </cell>
          <cell r="C785" t="e">
            <v>#N/A</v>
          </cell>
          <cell r="D785" t="str">
            <v>0554</v>
          </cell>
          <cell r="E785" t="str">
            <v>High</v>
          </cell>
          <cell r="F785" t="str">
            <v>9</v>
          </cell>
          <cell r="G785" t="str">
            <v>12</v>
          </cell>
          <cell r="H785">
            <v>1451</v>
          </cell>
          <cell r="I785">
            <v>180</v>
          </cell>
          <cell r="J785">
            <v>0.1241</v>
          </cell>
          <cell r="K785">
            <v>28</v>
          </cell>
          <cell r="L785">
            <v>1.9300000000000001E-2</v>
          </cell>
          <cell r="M785">
            <v>208</v>
          </cell>
          <cell r="N785">
            <v>0.14330000000000001</v>
          </cell>
        </row>
        <row r="786">
          <cell r="A786" t="str">
            <v>HARDIN REYNOLDS EL (CEP NOTE 2)</v>
          </cell>
          <cell r="B786" t="str">
            <v>070</v>
          </cell>
          <cell r="C786" t="e">
            <v>#N/A</v>
          </cell>
          <cell r="D786" t="str">
            <v>0350</v>
          </cell>
          <cell r="E786" t="str">
            <v>Elementary</v>
          </cell>
          <cell r="F786" t="str">
            <v>4</v>
          </cell>
          <cell r="G786" t="str">
            <v>7</v>
          </cell>
          <cell r="H786">
            <v>214</v>
          </cell>
          <cell r="I786">
            <v>148</v>
          </cell>
          <cell r="J786">
            <v>0.69159999999999999</v>
          </cell>
          <cell r="K786">
            <v>0</v>
          </cell>
          <cell r="L786">
            <v>0</v>
          </cell>
          <cell r="M786">
            <v>148</v>
          </cell>
          <cell r="N786">
            <v>0.69159999999999999</v>
          </cell>
        </row>
        <row r="787">
          <cell r="A787" t="str">
            <v>HARDING AVENUE ELEM</v>
          </cell>
          <cell r="B787" t="str">
            <v>060</v>
          </cell>
          <cell r="C787" t="e">
            <v>#N/A</v>
          </cell>
          <cell r="D787" t="str">
            <v>0010</v>
          </cell>
          <cell r="E787" t="str">
            <v>Elementary</v>
          </cell>
          <cell r="F787" t="str">
            <v>K</v>
          </cell>
          <cell r="G787" t="str">
            <v>5</v>
          </cell>
          <cell r="H787">
            <v>347</v>
          </cell>
          <cell r="I787">
            <v>59</v>
          </cell>
          <cell r="J787">
            <v>0.17</v>
          </cell>
          <cell r="K787">
            <v>6</v>
          </cell>
          <cell r="L787">
            <v>1.7299999999999999E-2</v>
          </cell>
          <cell r="M787">
            <v>65</v>
          </cell>
          <cell r="N787">
            <v>0.18729999999999999</v>
          </cell>
        </row>
        <row r="788">
          <cell r="A788" t="str">
            <v>HARDY ELEM</v>
          </cell>
          <cell r="B788" t="str">
            <v>046</v>
          </cell>
          <cell r="C788" t="e">
            <v>#N/A</v>
          </cell>
          <cell r="D788" t="str">
            <v>0320</v>
          </cell>
          <cell r="E788" t="str">
            <v>Elementary</v>
          </cell>
          <cell r="F788" t="str">
            <v>Pre-K</v>
          </cell>
          <cell r="G788" t="str">
            <v>4</v>
          </cell>
          <cell r="H788">
            <v>530</v>
          </cell>
          <cell r="I788">
            <v>218</v>
          </cell>
          <cell r="J788">
            <v>0.4113</v>
          </cell>
          <cell r="K788">
            <v>22</v>
          </cell>
          <cell r="L788">
            <v>4.1500000000000002E-2</v>
          </cell>
          <cell r="M788">
            <v>240</v>
          </cell>
          <cell r="N788">
            <v>0.45279999999999998</v>
          </cell>
        </row>
        <row r="789">
          <cell r="A789" t="str">
            <v>HARMONY MIDDLE</v>
          </cell>
          <cell r="B789" t="str">
            <v>053</v>
          </cell>
          <cell r="C789" t="e">
            <v>#N/A</v>
          </cell>
          <cell r="D789" t="str">
            <v>0921</v>
          </cell>
          <cell r="E789" t="str">
            <v>Middle</v>
          </cell>
          <cell r="F789" t="str">
            <v>6</v>
          </cell>
          <cell r="G789" t="str">
            <v>8</v>
          </cell>
          <cell r="H789">
            <v>1114</v>
          </cell>
          <cell r="I789">
            <v>72</v>
          </cell>
          <cell r="J789">
            <v>6.4600000000000005E-2</v>
          </cell>
          <cell r="K789">
            <v>14</v>
          </cell>
          <cell r="L789">
            <v>1.26E-2</v>
          </cell>
          <cell r="M789">
            <v>86</v>
          </cell>
          <cell r="N789">
            <v>7.7200000000000005E-2</v>
          </cell>
        </row>
        <row r="790">
          <cell r="A790" t="str">
            <v>HARPER PARK MIDDLE</v>
          </cell>
          <cell r="B790" t="str">
            <v>053</v>
          </cell>
          <cell r="C790" t="e">
            <v>#N/A</v>
          </cell>
          <cell r="D790" t="str">
            <v>0520</v>
          </cell>
          <cell r="E790" t="str">
            <v>Middle</v>
          </cell>
          <cell r="F790" t="str">
            <v>6</v>
          </cell>
          <cell r="G790" t="str">
            <v>8</v>
          </cell>
          <cell r="H790">
            <v>1073</v>
          </cell>
          <cell r="I790">
            <v>193</v>
          </cell>
          <cell r="J790">
            <v>0.1799</v>
          </cell>
          <cell r="K790">
            <v>49</v>
          </cell>
          <cell r="L790">
            <v>4.5699999999999998E-2</v>
          </cell>
          <cell r="M790">
            <v>242</v>
          </cell>
          <cell r="N790">
            <v>0.22550000000000001</v>
          </cell>
        </row>
        <row r="791">
          <cell r="A791" t="str">
            <v>HARRINGTON WADDELL ELEM</v>
          </cell>
          <cell r="B791" t="str">
            <v>137</v>
          </cell>
          <cell r="C791" t="e">
            <v>#N/A</v>
          </cell>
          <cell r="D791" t="str">
            <v>1390</v>
          </cell>
          <cell r="E791" t="str">
            <v>Elementary</v>
          </cell>
          <cell r="F791" t="str">
            <v>K</v>
          </cell>
          <cell r="G791" t="str">
            <v>5</v>
          </cell>
          <cell r="H791">
            <v>331</v>
          </cell>
          <cell r="I791">
            <v>64</v>
          </cell>
          <cell r="J791">
            <v>0.19339999999999999</v>
          </cell>
          <cell r="K791">
            <v>12</v>
          </cell>
          <cell r="L791">
            <v>3.6299999999999999E-2</v>
          </cell>
          <cell r="M791">
            <v>76</v>
          </cell>
          <cell r="N791">
            <v>0.2296</v>
          </cell>
        </row>
        <row r="792">
          <cell r="A792" t="str">
            <v>HARRISON ROAD ELEM</v>
          </cell>
          <cell r="B792" t="str">
            <v>088</v>
          </cell>
          <cell r="C792" t="e">
            <v>#N/A</v>
          </cell>
          <cell r="D792" t="str">
            <v>0507</v>
          </cell>
          <cell r="E792" t="str">
            <v>Elementary</v>
          </cell>
          <cell r="F792" t="str">
            <v>K</v>
          </cell>
          <cell r="G792" t="str">
            <v>5</v>
          </cell>
          <cell r="H792">
            <v>867</v>
          </cell>
          <cell r="I792">
            <v>389</v>
          </cell>
          <cell r="J792">
            <v>0.44869999999999999</v>
          </cell>
          <cell r="K792">
            <v>56</v>
          </cell>
          <cell r="L792">
            <v>6.4600000000000005E-2</v>
          </cell>
          <cell r="M792">
            <v>445</v>
          </cell>
          <cell r="N792">
            <v>0.51329999999999998</v>
          </cell>
        </row>
        <row r="793">
          <cell r="A793" t="str">
            <v>HARRISONBURG HIGH</v>
          </cell>
          <cell r="B793" t="str">
            <v>113</v>
          </cell>
          <cell r="C793" t="e">
            <v>#N/A</v>
          </cell>
          <cell r="D793" t="str">
            <v>0012</v>
          </cell>
          <cell r="E793" t="str">
            <v>High</v>
          </cell>
          <cell r="F793" t="str">
            <v>9</v>
          </cell>
          <cell r="G793" t="str">
            <v>12</v>
          </cell>
          <cell r="H793">
            <v>1864</v>
          </cell>
          <cell r="I793">
            <v>1044</v>
          </cell>
          <cell r="J793">
            <v>0.56010000000000004</v>
          </cell>
          <cell r="K793">
            <v>188</v>
          </cell>
          <cell r="L793">
            <v>0.1009</v>
          </cell>
          <cell r="M793">
            <v>1232</v>
          </cell>
          <cell r="N793">
            <v>0.66090000000000004</v>
          </cell>
        </row>
        <row r="794">
          <cell r="A794" t="str">
            <v>HARROWGATE ELEM (CEP NOTE 2)</v>
          </cell>
          <cell r="B794" t="str">
            <v>021</v>
          </cell>
          <cell r="C794" t="e">
            <v>#N/A</v>
          </cell>
          <cell r="D794" t="str">
            <v>0460</v>
          </cell>
          <cell r="E794" t="str">
            <v>Elementary</v>
          </cell>
          <cell r="F794" t="str">
            <v>H</v>
          </cell>
          <cell r="G794" t="str">
            <v>5</v>
          </cell>
          <cell r="H794">
            <v>500</v>
          </cell>
          <cell r="I794">
            <v>451</v>
          </cell>
          <cell r="J794">
            <v>0.90200000000000002</v>
          </cell>
          <cell r="K794">
            <v>0</v>
          </cell>
          <cell r="L794">
            <v>0</v>
          </cell>
          <cell r="M794">
            <v>451</v>
          </cell>
          <cell r="N794">
            <v>0.90200000000000002</v>
          </cell>
        </row>
        <row r="795">
          <cell r="A795" t="str">
            <v>HARRY E. JAMES EL (CEP NOTE 2)</v>
          </cell>
          <cell r="B795" t="str">
            <v>114</v>
          </cell>
          <cell r="C795" t="e">
            <v>#N/A</v>
          </cell>
          <cell r="D795" t="str">
            <v>0140</v>
          </cell>
          <cell r="E795" t="str">
            <v>Elementary</v>
          </cell>
          <cell r="F795" t="str">
            <v>K</v>
          </cell>
          <cell r="G795" t="str">
            <v>5</v>
          </cell>
          <cell r="H795">
            <v>586</v>
          </cell>
          <cell r="I795">
            <v>578</v>
          </cell>
          <cell r="J795">
            <v>0.98629999999999995</v>
          </cell>
          <cell r="K795">
            <v>0</v>
          </cell>
          <cell r="L795">
            <v>0</v>
          </cell>
          <cell r="M795">
            <v>578</v>
          </cell>
          <cell r="N795">
            <v>0.98629999999999995</v>
          </cell>
        </row>
        <row r="796">
          <cell r="A796" t="str">
            <v>HARTWOOD ELEM</v>
          </cell>
          <cell r="B796" t="str">
            <v>089</v>
          </cell>
          <cell r="C796" t="e">
            <v>#N/A</v>
          </cell>
          <cell r="D796" t="str">
            <v>0250</v>
          </cell>
          <cell r="E796" t="str">
            <v>Elementary</v>
          </cell>
          <cell r="F796" t="str">
            <v>K</v>
          </cell>
          <cell r="G796" t="str">
            <v>5</v>
          </cell>
          <cell r="H796">
            <v>536</v>
          </cell>
          <cell r="I796">
            <v>123</v>
          </cell>
          <cell r="J796">
            <v>0.22950000000000001</v>
          </cell>
          <cell r="K796">
            <v>26</v>
          </cell>
          <cell r="L796">
            <v>4.8500000000000001E-2</v>
          </cell>
          <cell r="M796">
            <v>149</v>
          </cell>
          <cell r="N796">
            <v>0.27800000000000002</v>
          </cell>
        </row>
        <row r="797">
          <cell r="A797" t="str">
            <v>HARVIE ELEM (CEP NOTE 2)</v>
          </cell>
          <cell r="B797" t="str">
            <v>043</v>
          </cell>
          <cell r="C797" t="e">
            <v>#N/A</v>
          </cell>
          <cell r="D797" t="str">
            <v>0094</v>
          </cell>
          <cell r="E797" t="str">
            <v>Elementary</v>
          </cell>
          <cell r="F797" t="str">
            <v>H</v>
          </cell>
          <cell r="G797" t="str">
            <v>5</v>
          </cell>
          <cell r="H797">
            <v>602</v>
          </cell>
          <cell r="I797">
            <v>495</v>
          </cell>
          <cell r="J797">
            <v>0.82230000000000003</v>
          </cell>
          <cell r="K797">
            <v>0</v>
          </cell>
          <cell r="L797">
            <v>0</v>
          </cell>
          <cell r="M797">
            <v>495</v>
          </cell>
          <cell r="N797">
            <v>0.82230000000000003</v>
          </cell>
        </row>
        <row r="798">
          <cell r="A798" t="str">
            <v>HAYCOCK ELEM</v>
          </cell>
          <cell r="B798" t="str">
            <v>029</v>
          </cell>
          <cell r="C798" t="e">
            <v>#N/A</v>
          </cell>
          <cell r="D798" t="str">
            <v>0750</v>
          </cell>
          <cell r="E798" t="str">
            <v>Elementary</v>
          </cell>
          <cell r="F798" t="str">
            <v>K</v>
          </cell>
          <cell r="G798" t="str">
            <v>6</v>
          </cell>
          <cell r="H798">
            <v>976</v>
          </cell>
          <cell r="I798">
            <v>10</v>
          </cell>
          <cell r="J798">
            <v>1.0200000000000001E-2</v>
          </cell>
          <cell r="K798">
            <v>4</v>
          </cell>
          <cell r="L798">
            <v>4.1000000000000003E-3</v>
          </cell>
          <cell r="M798">
            <v>14</v>
          </cell>
          <cell r="N798">
            <v>1.43E-2</v>
          </cell>
        </row>
        <row r="799">
          <cell r="A799" t="str">
            <v>HAYFIELD ELEM</v>
          </cell>
          <cell r="B799" t="str">
            <v>029</v>
          </cell>
          <cell r="C799" t="e">
            <v>#N/A</v>
          </cell>
          <cell r="D799" t="str">
            <v>1740</v>
          </cell>
          <cell r="E799" t="str">
            <v>Elementary</v>
          </cell>
          <cell r="F799" t="str">
            <v>K</v>
          </cell>
          <cell r="G799" t="str">
            <v>6</v>
          </cell>
          <cell r="H799">
            <v>768</v>
          </cell>
          <cell r="I799">
            <v>90</v>
          </cell>
          <cell r="J799">
            <v>0.1172</v>
          </cell>
          <cell r="K799">
            <v>26</v>
          </cell>
          <cell r="L799">
            <v>3.39E-2</v>
          </cell>
          <cell r="M799">
            <v>116</v>
          </cell>
          <cell r="N799">
            <v>0.151</v>
          </cell>
        </row>
        <row r="800">
          <cell r="A800" t="str">
            <v>HAYFIELD SECONDARY</v>
          </cell>
          <cell r="B800" t="str">
            <v>029</v>
          </cell>
          <cell r="C800" t="e">
            <v>#N/A</v>
          </cell>
          <cell r="D800" t="str">
            <v>1800</v>
          </cell>
          <cell r="E800" t="str">
            <v>Combined</v>
          </cell>
          <cell r="F800" t="str">
            <v>7</v>
          </cell>
          <cell r="G800" t="str">
            <v>12</v>
          </cell>
          <cell r="H800">
            <v>3089</v>
          </cell>
          <cell r="I800">
            <v>681</v>
          </cell>
          <cell r="J800">
            <v>0.2205</v>
          </cell>
          <cell r="K800">
            <v>243</v>
          </cell>
          <cell r="L800">
            <v>7.8700000000000006E-2</v>
          </cell>
          <cell r="M800">
            <v>924</v>
          </cell>
          <cell r="N800">
            <v>0.29909999999999998</v>
          </cell>
        </row>
        <row r="801">
          <cell r="A801" t="str">
            <v>HAYMARKET ELEM</v>
          </cell>
          <cell r="B801" t="str">
            <v>075</v>
          </cell>
          <cell r="C801" t="e">
            <v>#N/A</v>
          </cell>
          <cell r="D801" t="str">
            <v>0250</v>
          </cell>
          <cell r="E801" t="str">
            <v>Elementary</v>
          </cell>
          <cell r="F801" t="str">
            <v>K</v>
          </cell>
          <cell r="G801" t="str">
            <v>5</v>
          </cell>
          <cell r="H801">
            <v>853</v>
          </cell>
          <cell r="I801">
            <v>83</v>
          </cell>
          <cell r="J801">
            <v>9.7299999999999998E-2</v>
          </cell>
          <cell r="K801">
            <v>18</v>
          </cell>
          <cell r="L801">
            <v>2.1100000000000001E-2</v>
          </cell>
          <cell r="M801">
            <v>101</v>
          </cell>
          <cell r="N801">
            <v>0.11840000000000001</v>
          </cell>
        </row>
        <row r="802">
          <cell r="A802" t="str">
            <v>HB WOODLAWN SECONDARY PRGM.</v>
          </cell>
          <cell r="B802" t="str">
            <v>007</v>
          </cell>
          <cell r="C802" t="str">
            <v>Arlington County Public Schools</v>
          </cell>
          <cell r="D802" t="str">
            <v>0616</v>
          </cell>
          <cell r="E802" t="str">
            <v>Combined</v>
          </cell>
          <cell r="F802" t="str">
            <v>6</v>
          </cell>
          <cell r="G802" t="str">
            <v>12</v>
          </cell>
          <cell r="H802">
            <v>775</v>
          </cell>
          <cell r="I802">
            <v>96</v>
          </cell>
          <cell r="J802">
            <v>0.1239</v>
          </cell>
          <cell r="K802">
            <v>25</v>
          </cell>
          <cell r="L802">
            <v>3.2300000000000002E-2</v>
          </cell>
          <cell r="M802">
            <v>121</v>
          </cell>
          <cell r="N802">
            <v>0.15609999999999999</v>
          </cell>
        </row>
        <row r="803">
          <cell r="A803" t="str">
            <v>HENDERSON MID (CEP NOTE 2)</v>
          </cell>
          <cell r="B803" t="str">
            <v>123</v>
          </cell>
          <cell r="C803" t="e">
            <v>#N/A</v>
          </cell>
          <cell r="D803" t="str">
            <v>0470</v>
          </cell>
          <cell r="E803" t="str">
            <v>Middle</v>
          </cell>
          <cell r="F803" t="str">
            <v>6</v>
          </cell>
          <cell r="G803" t="str">
            <v>8</v>
          </cell>
          <cell r="H803">
            <v>376</v>
          </cell>
          <cell r="I803">
            <v>376</v>
          </cell>
          <cell r="J803">
            <v>1</v>
          </cell>
          <cell r="K803">
            <v>0</v>
          </cell>
          <cell r="L803">
            <v>0</v>
          </cell>
          <cell r="M803">
            <v>376</v>
          </cell>
          <cell r="N803">
            <v>1</v>
          </cell>
        </row>
        <row r="804">
          <cell r="A804" t="str">
            <v>HENRICO  JUV DET HOME</v>
          </cell>
          <cell r="B804" t="str">
            <v>917</v>
          </cell>
          <cell r="C804" t="str">
            <v>Department of Juvenile Justice</v>
          </cell>
          <cell r="D804" t="str">
            <v>0011</v>
          </cell>
          <cell r="E804" t="str">
            <v>Combined</v>
          </cell>
          <cell r="F804" t="str">
            <v>6</v>
          </cell>
          <cell r="G804" t="str">
            <v>12</v>
          </cell>
          <cell r="H804">
            <v>15</v>
          </cell>
          <cell r="I804">
            <v>15</v>
          </cell>
          <cell r="J804">
            <v>1</v>
          </cell>
          <cell r="K804">
            <v>0</v>
          </cell>
          <cell r="L804">
            <v>0</v>
          </cell>
          <cell r="M804">
            <v>15</v>
          </cell>
          <cell r="N804">
            <v>1</v>
          </cell>
        </row>
        <row r="805">
          <cell r="A805" t="str">
            <v>HENRICO HIGH</v>
          </cell>
          <cell r="B805" t="str">
            <v>043</v>
          </cell>
          <cell r="C805" t="e">
            <v>#N/A</v>
          </cell>
          <cell r="D805" t="str">
            <v>0610</v>
          </cell>
          <cell r="E805" t="str">
            <v>High</v>
          </cell>
          <cell r="F805" t="str">
            <v>9</v>
          </cell>
          <cell r="G805" t="str">
            <v>12</v>
          </cell>
          <cell r="H805">
            <v>1500</v>
          </cell>
          <cell r="I805">
            <v>701</v>
          </cell>
          <cell r="J805">
            <v>0.46729999999999999</v>
          </cell>
          <cell r="K805">
            <v>67</v>
          </cell>
          <cell r="L805">
            <v>4.4699999999999997E-2</v>
          </cell>
          <cell r="M805">
            <v>768</v>
          </cell>
          <cell r="N805">
            <v>0.51200000000000001</v>
          </cell>
        </row>
        <row r="806">
          <cell r="A806" t="str">
            <v>HENRY CLAY ELEM</v>
          </cell>
          <cell r="B806" t="str">
            <v>042</v>
          </cell>
          <cell r="C806" t="e">
            <v>#N/A</v>
          </cell>
          <cell r="D806" t="str">
            <v>0150</v>
          </cell>
          <cell r="E806" t="str">
            <v>Elementary</v>
          </cell>
          <cell r="F806" t="str">
            <v>H</v>
          </cell>
          <cell r="G806" t="str">
            <v>2</v>
          </cell>
          <cell r="H806">
            <v>399</v>
          </cell>
          <cell r="I806">
            <v>202</v>
          </cell>
          <cell r="J806">
            <v>0.50629999999999997</v>
          </cell>
          <cell r="K806">
            <v>20</v>
          </cell>
          <cell r="L806">
            <v>5.0099999999999999E-2</v>
          </cell>
          <cell r="M806">
            <v>222</v>
          </cell>
          <cell r="N806">
            <v>0.55640000000000001</v>
          </cell>
        </row>
        <row r="807">
          <cell r="A807" t="str">
            <v>HENRY ELEM (CEP NOTE 2)</v>
          </cell>
          <cell r="B807" t="str">
            <v>033</v>
          </cell>
          <cell r="C807" t="e">
            <v>#N/A</v>
          </cell>
          <cell r="D807" t="str">
            <v>0010</v>
          </cell>
          <cell r="E807" t="str">
            <v>Elementary</v>
          </cell>
          <cell r="F807" t="str">
            <v>Pre-K</v>
          </cell>
          <cell r="G807" t="str">
            <v>5</v>
          </cell>
          <cell r="H807">
            <v>181</v>
          </cell>
          <cell r="I807">
            <v>154</v>
          </cell>
          <cell r="J807">
            <v>0.8508</v>
          </cell>
          <cell r="K807">
            <v>0</v>
          </cell>
          <cell r="L807">
            <v>0</v>
          </cell>
          <cell r="M807">
            <v>154</v>
          </cell>
          <cell r="N807">
            <v>0.8508</v>
          </cell>
        </row>
        <row r="808">
          <cell r="A808" t="str">
            <v>HERBERT J. SAUNDERS MID</v>
          </cell>
          <cell r="B808" t="str">
            <v>075</v>
          </cell>
          <cell r="C808" t="e">
            <v>#N/A</v>
          </cell>
          <cell r="D808" t="str">
            <v>0380</v>
          </cell>
          <cell r="E808" t="str">
            <v>Middle</v>
          </cell>
          <cell r="F808" t="str">
            <v>6</v>
          </cell>
          <cell r="G808" t="str">
            <v>8</v>
          </cell>
          <cell r="H808">
            <v>1221</v>
          </cell>
          <cell r="I808">
            <v>308</v>
          </cell>
          <cell r="J808">
            <v>0.25230000000000002</v>
          </cell>
          <cell r="K808">
            <v>91</v>
          </cell>
          <cell r="L808">
            <v>7.4499999999999997E-2</v>
          </cell>
          <cell r="M808">
            <v>399</v>
          </cell>
          <cell r="N808">
            <v>0.32679999999999998</v>
          </cell>
        </row>
        <row r="809">
          <cell r="A809" t="str">
            <v>HERITAGE ELEM (CEP NOTE 2)</v>
          </cell>
          <cell r="B809" t="str">
            <v>115</v>
          </cell>
          <cell r="C809" t="e">
            <v>#N/A</v>
          </cell>
          <cell r="D809" t="str">
            <v>1102</v>
          </cell>
          <cell r="E809" t="str">
            <v>Elementary</v>
          </cell>
          <cell r="F809" t="str">
            <v>Pre-K</v>
          </cell>
          <cell r="G809" t="str">
            <v>5</v>
          </cell>
          <cell r="H809">
            <v>454</v>
          </cell>
          <cell r="I809">
            <v>421</v>
          </cell>
          <cell r="J809">
            <v>0.92730000000000001</v>
          </cell>
          <cell r="K809">
            <v>0</v>
          </cell>
          <cell r="L809">
            <v>0</v>
          </cell>
          <cell r="M809">
            <v>421</v>
          </cell>
          <cell r="N809">
            <v>0.92730000000000001</v>
          </cell>
        </row>
        <row r="810">
          <cell r="A810" t="str">
            <v>HERITAGE HIGH</v>
          </cell>
          <cell r="B810" t="str">
            <v>053</v>
          </cell>
          <cell r="C810" t="e">
            <v>#N/A</v>
          </cell>
          <cell r="D810" t="str">
            <v>0900</v>
          </cell>
          <cell r="E810" t="str">
            <v>Combined</v>
          </cell>
          <cell r="F810" t="str">
            <v>Pre-K</v>
          </cell>
          <cell r="G810" t="str">
            <v>12</v>
          </cell>
          <cell r="H810">
            <v>1536</v>
          </cell>
          <cell r="I810">
            <v>270</v>
          </cell>
          <cell r="J810">
            <v>0.17580000000000001</v>
          </cell>
          <cell r="K810">
            <v>76</v>
          </cell>
          <cell r="L810">
            <v>4.9500000000000002E-2</v>
          </cell>
          <cell r="M810">
            <v>346</v>
          </cell>
          <cell r="N810">
            <v>0.2253</v>
          </cell>
        </row>
        <row r="811">
          <cell r="A811" t="str">
            <v>HERITAGE HIGH1</v>
          </cell>
          <cell r="B811" t="str">
            <v>115</v>
          </cell>
          <cell r="C811" t="e">
            <v>#N/A</v>
          </cell>
          <cell r="D811" t="str">
            <v>0130</v>
          </cell>
          <cell r="E811" t="str">
            <v>High</v>
          </cell>
          <cell r="F811" t="str">
            <v>9</v>
          </cell>
          <cell r="G811" t="str">
            <v>12</v>
          </cell>
          <cell r="H811">
            <v>1010</v>
          </cell>
          <cell r="I811">
            <v>532</v>
          </cell>
          <cell r="J811">
            <v>0.52669999999999995</v>
          </cell>
          <cell r="K811">
            <v>90</v>
          </cell>
          <cell r="L811">
            <v>8.9099999999999999E-2</v>
          </cell>
          <cell r="M811">
            <v>622</v>
          </cell>
          <cell r="N811">
            <v>0.61580000000000001</v>
          </cell>
        </row>
        <row r="812">
          <cell r="A812" t="str">
            <v>HERITAGE HIGH (CEP NOTE 2)</v>
          </cell>
          <cell r="B812" t="str">
            <v>117</v>
          </cell>
          <cell r="C812" t="e">
            <v>#N/A</v>
          </cell>
          <cell r="D812" t="str">
            <v>1395</v>
          </cell>
          <cell r="E812" t="str">
            <v>High</v>
          </cell>
          <cell r="F812" t="str">
            <v>9</v>
          </cell>
          <cell r="G812" t="str">
            <v>12</v>
          </cell>
          <cell r="H812">
            <v>1127</v>
          </cell>
          <cell r="I812">
            <v>862</v>
          </cell>
          <cell r="J812">
            <v>0.76490000000000002</v>
          </cell>
          <cell r="K812">
            <v>0</v>
          </cell>
          <cell r="L812">
            <v>0</v>
          </cell>
          <cell r="M812">
            <v>862</v>
          </cell>
          <cell r="N812">
            <v>0.76490000000000002</v>
          </cell>
        </row>
        <row r="813">
          <cell r="A813" t="str">
            <v>HERMAN L. HORN ELEM</v>
          </cell>
          <cell r="B813" t="str">
            <v>080</v>
          </cell>
          <cell r="C813" t="e">
            <v>#N/A</v>
          </cell>
          <cell r="D813" t="str">
            <v>0540</v>
          </cell>
          <cell r="E813" t="str">
            <v>Elementary</v>
          </cell>
          <cell r="F813" t="str">
            <v>Pre-K</v>
          </cell>
          <cell r="G813" t="str">
            <v>5</v>
          </cell>
          <cell r="H813">
            <v>436</v>
          </cell>
          <cell r="I813">
            <v>182</v>
          </cell>
          <cell r="J813">
            <v>0.41739999999999999</v>
          </cell>
          <cell r="K813">
            <v>31</v>
          </cell>
          <cell r="L813">
            <v>7.1099999999999997E-2</v>
          </cell>
          <cell r="M813">
            <v>213</v>
          </cell>
          <cell r="N813">
            <v>0.48849999999999999</v>
          </cell>
        </row>
        <row r="814">
          <cell r="A814" t="str">
            <v>HERMITAGE ELEM</v>
          </cell>
          <cell r="B814" t="str">
            <v>128</v>
          </cell>
          <cell r="C814" t="e">
            <v>#N/A</v>
          </cell>
          <cell r="D814" t="str">
            <v>0540</v>
          </cell>
          <cell r="E814" t="str">
            <v>Elementary</v>
          </cell>
          <cell r="F814" t="str">
            <v>K</v>
          </cell>
          <cell r="G814" t="str">
            <v>5</v>
          </cell>
          <cell r="H814">
            <v>626</v>
          </cell>
          <cell r="I814">
            <v>161</v>
          </cell>
          <cell r="J814">
            <v>0.25719999999999998</v>
          </cell>
          <cell r="K814">
            <v>93</v>
          </cell>
          <cell r="L814">
            <v>0.14860000000000001</v>
          </cell>
          <cell r="M814">
            <v>254</v>
          </cell>
          <cell r="N814">
            <v>0.40579999999999999</v>
          </cell>
        </row>
        <row r="815">
          <cell r="A815" t="str">
            <v>HERMITAGE HIGH</v>
          </cell>
          <cell r="B815" t="str">
            <v>043</v>
          </cell>
          <cell r="C815" t="e">
            <v>#N/A</v>
          </cell>
          <cell r="D815" t="str">
            <v>0670</v>
          </cell>
          <cell r="E815" t="str">
            <v>High</v>
          </cell>
          <cell r="F815" t="str">
            <v>9</v>
          </cell>
          <cell r="G815" t="str">
            <v>12</v>
          </cell>
          <cell r="H815">
            <v>1604</v>
          </cell>
          <cell r="I815">
            <v>747</v>
          </cell>
          <cell r="J815">
            <v>0.4657</v>
          </cell>
          <cell r="K815">
            <v>119</v>
          </cell>
          <cell r="L815">
            <v>7.4200000000000002E-2</v>
          </cell>
          <cell r="M815">
            <v>866</v>
          </cell>
          <cell r="N815">
            <v>0.53990000000000005</v>
          </cell>
        </row>
        <row r="816">
          <cell r="A816" t="str">
            <v>HERNDON ELEM</v>
          </cell>
          <cell r="B816" t="str">
            <v>029</v>
          </cell>
          <cell r="C816" t="e">
            <v>#N/A</v>
          </cell>
          <cell r="D816" t="str">
            <v>1250</v>
          </cell>
          <cell r="E816" t="str">
            <v>Elementary</v>
          </cell>
          <cell r="F816" t="str">
            <v>K</v>
          </cell>
          <cell r="G816" t="str">
            <v>6</v>
          </cell>
          <cell r="H816">
            <v>841</v>
          </cell>
          <cell r="I816">
            <v>457</v>
          </cell>
          <cell r="J816">
            <v>0.54339999999999999</v>
          </cell>
          <cell r="K816">
            <v>101</v>
          </cell>
          <cell r="L816">
            <v>0.1201</v>
          </cell>
          <cell r="M816">
            <v>558</v>
          </cell>
          <cell r="N816">
            <v>0.66349999999999998</v>
          </cell>
        </row>
        <row r="817">
          <cell r="A817" t="str">
            <v>HERNDON HIGH</v>
          </cell>
          <cell r="B817" t="str">
            <v>029</v>
          </cell>
          <cell r="C817" t="e">
            <v>#N/A</v>
          </cell>
          <cell r="D817" t="str">
            <v>0032</v>
          </cell>
          <cell r="E817" t="str">
            <v>High</v>
          </cell>
          <cell r="F817" t="str">
            <v>9</v>
          </cell>
          <cell r="G817" t="str">
            <v>12</v>
          </cell>
          <cell r="H817">
            <v>2356</v>
          </cell>
          <cell r="I817">
            <v>854</v>
          </cell>
          <cell r="J817">
            <v>0.36249999999999999</v>
          </cell>
          <cell r="K817">
            <v>203</v>
          </cell>
          <cell r="L817">
            <v>8.6199999999999999E-2</v>
          </cell>
          <cell r="M817">
            <v>1057</v>
          </cell>
          <cell r="N817">
            <v>0.4486</v>
          </cell>
        </row>
        <row r="818">
          <cell r="A818" t="str">
            <v>HERNDON MIDDLE</v>
          </cell>
          <cell r="B818" t="str">
            <v>029</v>
          </cell>
          <cell r="C818" t="e">
            <v>#N/A</v>
          </cell>
          <cell r="D818" t="str">
            <v>0033</v>
          </cell>
          <cell r="E818" t="str">
            <v>Middle</v>
          </cell>
          <cell r="F818" t="str">
            <v>7</v>
          </cell>
          <cell r="G818" t="str">
            <v>8</v>
          </cell>
          <cell r="H818">
            <v>1129</v>
          </cell>
          <cell r="I818">
            <v>487</v>
          </cell>
          <cell r="J818">
            <v>0.43140000000000001</v>
          </cell>
          <cell r="K818">
            <v>100</v>
          </cell>
          <cell r="L818">
            <v>8.8599999999999998E-2</v>
          </cell>
          <cell r="M818">
            <v>587</v>
          </cell>
          <cell r="N818">
            <v>0.51990000000000003</v>
          </cell>
        </row>
        <row r="819">
          <cell r="A819" t="str">
            <v>HICKORY ELEM</v>
          </cell>
          <cell r="B819" t="str">
            <v>136</v>
          </cell>
          <cell r="C819" t="e">
            <v>#N/A</v>
          </cell>
          <cell r="D819" t="str">
            <v>0340</v>
          </cell>
          <cell r="E819" t="str">
            <v>Elementary</v>
          </cell>
          <cell r="F819" t="str">
            <v>Pre-K</v>
          </cell>
          <cell r="G819" t="str">
            <v>5</v>
          </cell>
          <cell r="H819">
            <v>509</v>
          </cell>
          <cell r="I819">
            <v>77</v>
          </cell>
          <cell r="J819">
            <v>0.15129999999999999</v>
          </cell>
          <cell r="K819">
            <v>44</v>
          </cell>
          <cell r="L819">
            <v>8.6400000000000005E-2</v>
          </cell>
          <cell r="M819">
            <v>121</v>
          </cell>
          <cell r="N819">
            <v>0.23769999999999999</v>
          </cell>
        </row>
        <row r="820">
          <cell r="A820" t="str">
            <v>HICKORY HIGH</v>
          </cell>
          <cell r="B820" t="str">
            <v>136</v>
          </cell>
          <cell r="C820" t="e">
            <v>#N/A</v>
          </cell>
          <cell r="D820" t="str">
            <v>0890</v>
          </cell>
          <cell r="E820" t="str">
            <v>High</v>
          </cell>
          <cell r="F820" t="str">
            <v>9</v>
          </cell>
          <cell r="G820" t="str">
            <v>12</v>
          </cell>
          <cell r="H820">
            <v>1676</v>
          </cell>
          <cell r="I820">
            <v>106</v>
          </cell>
          <cell r="J820">
            <v>6.3200000000000006E-2</v>
          </cell>
          <cell r="K820">
            <v>28</v>
          </cell>
          <cell r="L820">
            <v>1.67E-2</v>
          </cell>
          <cell r="M820">
            <v>134</v>
          </cell>
          <cell r="N820">
            <v>0.08</v>
          </cell>
        </row>
        <row r="821">
          <cell r="A821" t="str">
            <v>HICKORY MIDDLE</v>
          </cell>
          <cell r="B821" t="str">
            <v>136</v>
          </cell>
          <cell r="C821" t="e">
            <v>#N/A</v>
          </cell>
          <cell r="D821" t="str">
            <v>0280</v>
          </cell>
          <cell r="E821" t="str">
            <v>Middle</v>
          </cell>
          <cell r="F821" t="str">
            <v>6</v>
          </cell>
          <cell r="G821" t="str">
            <v>8</v>
          </cell>
          <cell r="H821">
            <v>1308</v>
          </cell>
          <cell r="I821">
            <v>127</v>
          </cell>
          <cell r="J821">
            <v>9.7100000000000006E-2</v>
          </cell>
          <cell r="K821">
            <v>40</v>
          </cell>
          <cell r="L821">
            <v>3.0599999999999999E-2</v>
          </cell>
          <cell r="M821">
            <v>167</v>
          </cell>
          <cell r="N821">
            <v>0.12770000000000001</v>
          </cell>
        </row>
        <row r="822">
          <cell r="A822" t="str">
            <v>HIDDEN VALLEY HIGH</v>
          </cell>
          <cell r="B822" t="str">
            <v>080</v>
          </cell>
          <cell r="C822" t="e">
            <v>#N/A</v>
          </cell>
          <cell r="D822" t="str">
            <v>0754</v>
          </cell>
          <cell r="E822" t="str">
            <v>High</v>
          </cell>
          <cell r="F822" t="str">
            <v>9</v>
          </cell>
          <cell r="G822" t="str">
            <v>12</v>
          </cell>
          <cell r="H822">
            <v>811</v>
          </cell>
          <cell r="I822">
            <v>108</v>
          </cell>
          <cell r="J822">
            <v>0.13320000000000001</v>
          </cell>
          <cell r="K822">
            <v>20</v>
          </cell>
          <cell r="L822">
            <v>2.47E-2</v>
          </cell>
          <cell r="M822">
            <v>128</v>
          </cell>
          <cell r="N822">
            <v>0.1578</v>
          </cell>
        </row>
        <row r="823">
          <cell r="A823" t="str">
            <v>HIDDEN VALLEY MIDDLE</v>
          </cell>
          <cell r="B823" t="str">
            <v>080</v>
          </cell>
          <cell r="C823" t="e">
            <v>#N/A</v>
          </cell>
          <cell r="D823" t="str">
            <v>0010</v>
          </cell>
          <cell r="E823" t="str">
            <v>Middle</v>
          </cell>
          <cell r="F823" t="str">
            <v>6</v>
          </cell>
          <cell r="G823" t="str">
            <v>8</v>
          </cell>
          <cell r="H823">
            <v>592</v>
          </cell>
          <cell r="I823">
            <v>116</v>
          </cell>
          <cell r="J823">
            <v>0.19589999999999999</v>
          </cell>
          <cell r="K823">
            <v>15</v>
          </cell>
          <cell r="L823">
            <v>2.53E-2</v>
          </cell>
          <cell r="M823">
            <v>131</v>
          </cell>
          <cell r="N823">
            <v>0.2213</v>
          </cell>
        </row>
        <row r="824">
          <cell r="A824" t="str">
            <v>HIDENWOOD ELEM (CEP NOTE 2)</v>
          </cell>
          <cell r="B824" t="str">
            <v>117</v>
          </cell>
          <cell r="C824" t="e">
            <v>#N/A</v>
          </cell>
          <cell r="D824" t="str">
            <v>1210</v>
          </cell>
          <cell r="E824" t="str">
            <v>Elementary</v>
          </cell>
          <cell r="F824" t="str">
            <v>K</v>
          </cell>
          <cell r="G824" t="str">
            <v>5</v>
          </cell>
          <cell r="H824">
            <v>547</v>
          </cell>
          <cell r="I824">
            <v>418</v>
          </cell>
          <cell r="J824">
            <v>0.76419999999999999</v>
          </cell>
          <cell r="K824">
            <v>0</v>
          </cell>
          <cell r="L824">
            <v>0</v>
          </cell>
          <cell r="M824">
            <v>418</v>
          </cell>
          <cell r="N824">
            <v>0.76419999999999999</v>
          </cell>
        </row>
        <row r="825">
          <cell r="A825" t="str">
            <v>HIGH POINT ELEM</v>
          </cell>
          <cell r="B825" t="str">
            <v>094</v>
          </cell>
          <cell r="C825" t="e">
            <v>#N/A</v>
          </cell>
          <cell r="D825" t="str">
            <v>1070</v>
          </cell>
          <cell r="E825" t="str">
            <v>Elementary</v>
          </cell>
          <cell r="F825" t="str">
            <v>Pre-K</v>
          </cell>
          <cell r="G825" t="str">
            <v>5</v>
          </cell>
          <cell r="H825">
            <v>597</v>
          </cell>
          <cell r="I825">
            <v>277</v>
          </cell>
          <cell r="J825">
            <v>0.46400000000000002</v>
          </cell>
          <cell r="K825">
            <v>39</v>
          </cell>
          <cell r="L825">
            <v>6.5299999999999997E-2</v>
          </cell>
          <cell r="M825">
            <v>316</v>
          </cell>
          <cell r="N825">
            <v>0.52929999999999999</v>
          </cell>
        </row>
        <row r="826">
          <cell r="A826" t="str">
            <v>HIGHLAND ELEM</v>
          </cell>
          <cell r="B826" t="str">
            <v>045</v>
          </cell>
          <cell r="C826" t="e">
            <v>#N/A</v>
          </cell>
          <cell r="D826" t="str">
            <v>0110</v>
          </cell>
          <cell r="E826" t="str">
            <v>Elementary</v>
          </cell>
          <cell r="F826" t="str">
            <v>H</v>
          </cell>
          <cell r="G826" t="str">
            <v>5</v>
          </cell>
          <cell r="H826">
            <v>111</v>
          </cell>
          <cell r="I826">
            <v>53</v>
          </cell>
          <cell r="J826">
            <v>0.47749999999999998</v>
          </cell>
          <cell r="K826">
            <v>11</v>
          </cell>
          <cell r="L826">
            <v>9.9099999999999994E-2</v>
          </cell>
          <cell r="M826">
            <v>64</v>
          </cell>
          <cell r="N826">
            <v>0.5766</v>
          </cell>
        </row>
        <row r="827">
          <cell r="A827" t="str">
            <v>HIGHLAND HIGH</v>
          </cell>
          <cell r="B827" t="str">
            <v>045</v>
          </cell>
          <cell r="C827" t="e">
            <v>#N/A</v>
          </cell>
          <cell r="D827" t="str">
            <v>0220</v>
          </cell>
          <cell r="E827" t="str">
            <v>Combined</v>
          </cell>
          <cell r="F827" t="str">
            <v>6</v>
          </cell>
          <cell r="G827" t="str">
            <v>12</v>
          </cell>
          <cell r="H827">
            <v>107</v>
          </cell>
          <cell r="I827">
            <v>47</v>
          </cell>
          <cell r="J827">
            <v>0.43930000000000002</v>
          </cell>
          <cell r="K827">
            <v>17</v>
          </cell>
          <cell r="L827">
            <v>0.15890000000000001</v>
          </cell>
          <cell r="M827">
            <v>64</v>
          </cell>
          <cell r="N827">
            <v>0.59809999999999997</v>
          </cell>
        </row>
        <row r="828">
          <cell r="A828" t="str">
            <v>HIGHLAND PARK EL (CEP NOTE 2)</v>
          </cell>
          <cell r="B828" t="str">
            <v>124</v>
          </cell>
          <cell r="C828" t="e">
            <v>#N/A</v>
          </cell>
          <cell r="D828" t="str">
            <v>0110</v>
          </cell>
          <cell r="E828" t="str">
            <v>Elementary</v>
          </cell>
          <cell r="F828" t="str">
            <v>U</v>
          </cell>
          <cell r="G828" t="str">
            <v>5</v>
          </cell>
          <cell r="H828">
            <v>360</v>
          </cell>
          <cell r="I828">
            <v>360</v>
          </cell>
          <cell r="J828">
            <v>1</v>
          </cell>
          <cell r="K828">
            <v>0</v>
          </cell>
          <cell r="L828">
            <v>0</v>
          </cell>
          <cell r="M828">
            <v>360</v>
          </cell>
          <cell r="N828">
            <v>1</v>
          </cell>
        </row>
        <row r="829">
          <cell r="A829" t="str">
            <v>HIGHLAND SPRINGS EL (CEP NOTE 2)</v>
          </cell>
          <cell r="B829" t="str">
            <v>043</v>
          </cell>
          <cell r="C829" t="e">
            <v>#N/A</v>
          </cell>
          <cell r="D829" t="str">
            <v>0640</v>
          </cell>
          <cell r="E829" t="str">
            <v>Elementary</v>
          </cell>
          <cell r="F829" t="str">
            <v>H</v>
          </cell>
          <cell r="G829" t="str">
            <v>5</v>
          </cell>
          <cell r="H829">
            <v>574</v>
          </cell>
          <cell r="I829">
            <v>472</v>
          </cell>
          <cell r="J829">
            <v>0.82230000000000003</v>
          </cell>
          <cell r="K829">
            <v>0</v>
          </cell>
          <cell r="L829">
            <v>0</v>
          </cell>
          <cell r="M829">
            <v>472</v>
          </cell>
          <cell r="N829">
            <v>0.82230000000000003</v>
          </cell>
        </row>
        <row r="830">
          <cell r="A830" t="str">
            <v>HIGHLAND SPRINGS HIGH</v>
          </cell>
          <cell r="B830" t="str">
            <v>043</v>
          </cell>
          <cell r="C830" t="e">
            <v>#N/A</v>
          </cell>
          <cell r="D830" t="str">
            <v>0190</v>
          </cell>
          <cell r="E830" t="str">
            <v>High</v>
          </cell>
          <cell r="F830" t="str">
            <v>9</v>
          </cell>
          <cell r="G830" t="str">
            <v>12</v>
          </cell>
          <cell r="H830">
            <v>1819</v>
          </cell>
          <cell r="I830">
            <v>990</v>
          </cell>
          <cell r="J830">
            <v>0.54430000000000001</v>
          </cell>
          <cell r="K830">
            <v>95</v>
          </cell>
          <cell r="L830">
            <v>5.2200000000000003E-2</v>
          </cell>
          <cell r="M830">
            <v>1085</v>
          </cell>
          <cell r="N830">
            <v>0.59650000000000003</v>
          </cell>
        </row>
        <row r="831">
          <cell r="A831" t="str">
            <v>HIGHLAND VIEW EL (CEP NOTE 2)</v>
          </cell>
          <cell r="B831" t="str">
            <v>102</v>
          </cell>
          <cell r="C831" t="e">
            <v>#N/A</v>
          </cell>
          <cell r="D831" t="str">
            <v>0060</v>
          </cell>
          <cell r="E831" t="str">
            <v>Elementary</v>
          </cell>
          <cell r="F831" t="str">
            <v>Pre-K</v>
          </cell>
          <cell r="G831" t="str">
            <v>5</v>
          </cell>
          <cell r="H831">
            <v>189</v>
          </cell>
          <cell r="I831">
            <v>177</v>
          </cell>
          <cell r="J831">
            <v>0.9365</v>
          </cell>
          <cell r="K831">
            <v>0</v>
          </cell>
          <cell r="L831">
            <v>0</v>
          </cell>
          <cell r="M831">
            <v>177</v>
          </cell>
          <cell r="N831">
            <v>0.9365</v>
          </cell>
        </row>
        <row r="832">
          <cell r="A832" t="str">
            <v>HIGHLANDS  JUV DET HOME</v>
          </cell>
          <cell r="B832" t="str">
            <v>917</v>
          </cell>
          <cell r="C832" t="str">
            <v>Department of Juvenile Justice</v>
          </cell>
          <cell r="D832" t="str">
            <v>0002</v>
          </cell>
          <cell r="E832" t="str">
            <v>Combined</v>
          </cell>
          <cell r="F832" t="str">
            <v>6</v>
          </cell>
          <cell r="G832" t="str">
            <v>12</v>
          </cell>
          <cell r="H832">
            <v>15</v>
          </cell>
          <cell r="I832">
            <v>15</v>
          </cell>
          <cell r="J832">
            <v>1</v>
          </cell>
          <cell r="K832">
            <v>0</v>
          </cell>
          <cell r="L832">
            <v>0</v>
          </cell>
          <cell r="M832">
            <v>15</v>
          </cell>
          <cell r="N832">
            <v>1</v>
          </cell>
        </row>
        <row r="833">
          <cell r="A833" t="str">
            <v>HILDA J. BARBOUR ELEM</v>
          </cell>
          <cell r="B833" t="str">
            <v>093</v>
          </cell>
          <cell r="C833" t="e">
            <v>#N/A</v>
          </cell>
          <cell r="D833" t="str">
            <v>0371</v>
          </cell>
          <cell r="E833" t="str">
            <v>Elementary</v>
          </cell>
          <cell r="F833" t="str">
            <v>Pre-K</v>
          </cell>
          <cell r="G833" t="str">
            <v>5</v>
          </cell>
          <cell r="H833">
            <v>492</v>
          </cell>
          <cell r="I833">
            <v>173</v>
          </cell>
          <cell r="J833">
            <v>0.35160000000000002</v>
          </cell>
          <cell r="K833">
            <v>24</v>
          </cell>
          <cell r="L833">
            <v>4.8800000000000003E-2</v>
          </cell>
          <cell r="M833">
            <v>197</v>
          </cell>
          <cell r="N833">
            <v>0.40039999999999998</v>
          </cell>
        </row>
        <row r="834">
          <cell r="A834" t="str">
            <v>HILLPOINT ELEM (CEP NOTE 2)</v>
          </cell>
          <cell r="B834" t="str">
            <v>127</v>
          </cell>
          <cell r="C834" t="e">
            <v>#N/A</v>
          </cell>
          <cell r="D834" t="str">
            <v>0450</v>
          </cell>
          <cell r="E834" t="str">
            <v>Elementary</v>
          </cell>
          <cell r="F834" t="str">
            <v>Pre-K</v>
          </cell>
          <cell r="G834" t="str">
            <v>5</v>
          </cell>
          <cell r="H834">
            <v>778</v>
          </cell>
          <cell r="I834">
            <v>687</v>
          </cell>
          <cell r="J834">
            <v>0.88300000000000001</v>
          </cell>
          <cell r="K834">
            <v>0</v>
          </cell>
          <cell r="L834">
            <v>0</v>
          </cell>
          <cell r="M834">
            <v>687</v>
          </cell>
          <cell r="N834">
            <v>0.88300000000000001</v>
          </cell>
        </row>
        <row r="835">
          <cell r="A835" t="str">
            <v>HILLSIDE ELEM</v>
          </cell>
          <cell r="B835" t="str">
            <v>053</v>
          </cell>
          <cell r="C835" t="e">
            <v>#N/A</v>
          </cell>
          <cell r="D835" t="str">
            <v>0400</v>
          </cell>
          <cell r="E835" t="str">
            <v>Elementary</v>
          </cell>
          <cell r="F835" t="str">
            <v>K</v>
          </cell>
          <cell r="G835" t="str">
            <v>5</v>
          </cell>
          <cell r="H835">
            <v>607</v>
          </cell>
          <cell r="I835">
            <v>41</v>
          </cell>
          <cell r="J835">
            <v>6.7500000000000004E-2</v>
          </cell>
          <cell r="K835">
            <v>10</v>
          </cell>
          <cell r="L835">
            <v>1.6500000000000001E-2</v>
          </cell>
          <cell r="M835">
            <v>51</v>
          </cell>
          <cell r="N835">
            <v>8.4000000000000005E-2</v>
          </cell>
        </row>
        <row r="836">
          <cell r="A836" t="str">
            <v>HILLSVILLE ELEM</v>
          </cell>
          <cell r="B836" t="str">
            <v>018</v>
          </cell>
          <cell r="C836" t="e">
            <v>#N/A</v>
          </cell>
          <cell r="D836" t="str">
            <v>1170</v>
          </cell>
          <cell r="E836" t="str">
            <v>Elementary</v>
          </cell>
          <cell r="F836" t="str">
            <v>Pre-K</v>
          </cell>
          <cell r="G836" t="str">
            <v>5</v>
          </cell>
          <cell r="H836">
            <v>514</v>
          </cell>
          <cell r="I836">
            <v>262</v>
          </cell>
          <cell r="J836">
            <v>0.50970000000000004</v>
          </cell>
          <cell r="K836">
            <v>60</v>
          </cell>
          <cell r="L836">
            <v>0.1167</v>
          </cell>
          <cell r="M836">
            <v>322</v>
          </cell>
          <cell r="N836">
            <v>0.62649999999999995</v>
          </cell>
        </row>
        <row r="837">
          <cell r="A837" t="str">
            <v>HILLTOP GROUP HOME</v>
          </cell>
          <cell r="B837" t="str">
            <v>5789</v>
          </cell>
          <cell r="C837" t="str">
            <v>Grafton/GIHN SNP</v>
          </cell>
          <cell r="D837" t="str">
            <v>0019</v>
          </cell>
          <cell r="E837" t="str">
            <v>Combined</v>
          </cell>
          <cell r="F837" t="str">
            <v>K</v>
          </cell>
          <cell r="G837" t="str">
            <v>12</v>
          </cell>
          <cell r="H837">
            <v>5</v>
          </cell>
          <cell r="I837">
            <v>5</v>
          </cell>
          <cell r="J837">
            <v>1</v>
          </cell>
          <cell r="K837">
            <v>0</v>
          </cell>
          <cell r="L837">
            <v>0</v>
          </cell>
          <cell r="M837">
            <v>5</v>
          </cell>
          <cell r="N837">
            <v>1</v>
          </cell>
        </row>
        <row r="838">
          <cell r="A838" t="str">
            <v>HILTON ELEM</v>
          </cell>
          <cell r="B838" t="str">
            <v>084</v>
          </cell>
          <cell r="C838" t="e">
            <v>#N/A</v>
          </cell>
          <cell r="D838" t="str">
            <v>0670</v>
          </cell>
          <cell r="E838" t="str">
            <v>Elementary</v>
          </cell>
          <cell r="F838" t="str">
            <v>Pre-K</v>
          </cell>
          <cell r="G838" t="str">
            <v>6</v>
          </cell>
          <cell r="H838">
            <v>129</v>
          </cell>
          <cell r="I838">
            <v>63</v>
          </cell>
          <cell r="J838">
            <v>0.4884</v>
          </cell>
          <cell r="K838">
            <v>13</v>
          </cell>
          <cell r="L838">
            <v>0.1008</v>
          </cell>
          <cell r="M838">
            <v>76</v>
          </cell>
          <cell r="N838">
            <v>0.58909999999999996</v>
          </cell>
        </row>
        <row r="839">
          <cell r="A839" t="str">
            <v>HILTON ELEM (CEP NOTE 2)</v>
          </cell>
          <cell r="B839" t="str">
            <v>117</v>
          </cell>
          <cell r="C839" t="e">
            <v>#N/A</v>
          </cell>
          <cell r="D839" t="str">
            <v>1080</v>
          </cell>
          <cell r="E839" t="str">
            <v>Elementary</v>
          </cell>
          <cell r="F839" t="str">
            <v>K</v>
          </cell>
          <cell r="G839" t="str">
            <v>5</v>
          </cell>
          <cell r="H839">
            <v>394</v>
          </cell>
          <cell r="I839">
            <v>301</v>
          </cell>
          <cell r="J839">
            <v>0.76400000000000001</v>
          </cell>
          <cell r="K839">
            <v>0</v>
          </cell>
          <cell r="L839">
            <v>0</v>
          </cell>
          <cell r="M839">
            <v>301</v>
          </cell>
          <cell r="N839">
            <v>0.76400000000000001</v>
          </cell>
        </row>
        <row r="840">
          <cell r="A840" t="str">
            <v>HODGES MANOR EL (CEP NOTE 2)</v>
          </cell>
          <cell r="B840" t="str">
            <v>121</v>
          </cell>
          <cell r="C840" t="e">
            <v>#N/A</v>
          </cell>
          <cell r="D840" t="str">
            <v>1630</v>
          </cell>
          <cell r="E840" t="str">
            <v>Elementary</v>
          </cell>
          <cell r="F840" t="str">
            <v>K</v>
          </cell>
          <cell r="G840" t="str">
            <v>6</v>
          </cell>
          <cell r="H840">
            <v>558</v>
          </cell>
          <cell r="I840">
            <v>558</v>
          </cell>
          <cell r="J840">
            <v>1</v>
          </cell>
          <cell r="K840">
            <v>0</v>
          </cell>
          <cell r="L840">
            <v>0</v>
          </cell>
          <cell r="M840">
            <v>558</v>
          </cell>
          <cell r="N840">
            <v>1</v>
          </cell>
        </row>
        <row r="841">
          <cell r="A841" t="str">
            <v>HOFFMAN-BOSTON ELEM</v>
          </cell>
          <cell r="B841" t="str">
            <v>007</v>
          </cell>
          <cell r="C841" t="str">
            <v>Arlington County Public Schools</v>
          </cell>
          <cell r="D841" t="str">
            <v>0614</v>
          </cell>
          <cell r="E841" t="str">
            <v>Elementary</v>
          </cell>
          <cell r="F841" t="str">
            <v>Pre-K</v>
          </cell>
          <cell r="G841" t="str">
            <v>5</v>
          </cell>
          <cell r="H841">
            <v>524</v>
          </cell>
          <cell r="I841">
            <v>185</v>
          </cell>
          <cell r="J841">
            <v>0.35310000000000002</v>
          </cell>
          <cell r="K841">
            <v>55</v>
          </cell>
          <cell r="L841">
            <v>0.105</v>
          </cell>
          <cell r="M841">
            <v>240</v>
          </cell>
          <cell r="N841">
            <v>0.45800000000000002</v>
          </cell>
        </row>
        <row r="842">
          <cell r="A842" t="str">
            <v>HOLLADAY ELEM (CEP NOTE 2)</v>
          </cell>
          <cell r="B842" t="str">
            <v>043</v>
          </cell>
          <cell r="C842" t="e">
            <v>#N/A</v>
          </cell>
          <cell r="D842" t="str">
            <v>0680</v>
          </cell>
          <cell r="E842" t="str">
            <v>Elementary</v>
          </cell>
          <cell r="F842" t="str">
            <v>H</v>
          </cell>
          <cell r="G842" t="str">
            <v>5</v>
          </cell>
          <cell r="H842">
            <v>640</v>
          </cell>
          <cell r="I842">
            <v>527</v>
          </cell>
          <cell r="J842">
            <v>0.82340000000000002</v>
          </cell>
          <cell r="K842">
            <v>0</v>
          </cell>
          <cell r="L842">
            <v>0</v>
          </cell>
          <cell r="M842">
            <v>527</v>
          </cell>
          <cell r="N842">
            <v>0.82340000000000002</v>
          </cell>
        </row>
        <row r="843">
          <cell r="A843" t="str">
            <v>HOLLAND ELEM (CEP NOTE 2)</v>
          </cell>
          <cell r="B843" t="str">
            <v>128</v>
          </cell>
          <cell r="C843" t="e">
            <v>#N/A</v>
          </cell>
          <cell r="D843" t="str">
            <v>0600</v>
          </cell>
          <cell r="E843" t="str">
            <v>Elementary</v>
          </cell>
          <cell r="F843" t="str">
            <v>Pre-K</v>
          </cell>
          <cell r="G843" t="str">
            <v>5</v>
          </cell>
          <cell r="H843">
            <v>584</v>
          </cell>
          <cell r="I843">
            <v>493</v>
          </cell>
          <cell r="J843">
            <v>0.84419999999999995</v>
          </cell>
          <cell r="K843">
            <v>0</v>
          </cell>
          <cell r="L843">
            <v>0</v>
          </cell>
          <cell r="M843">
            <v>493</v>
          </cell>
          <cell r="N843">
            <v>0.84419999999999995</v>
          </cell>
        </row>
        <row r="844">
          <cell r="A844" t="str">
            <v>HOLLIN MEADOWS ELEM</v>
          </cell>
          <cell r="B844" t="str">
            <v>029</v>
          </cell>
          <cell r="C844" t="e">
            <v>#N/A</v>
          </cell>
          <cell r="D844" t="str">
            <v>1330</v>
          </cell>
          <cell r="E844" t="str">
            <v>Elementary</v>
          </cell>
          <cell r="F844" t="str">
            <v>K</v>
          </cell>
          <cell r="G844" t="str">
            <v>6</v>
          </cell>
          <cell r="H844">
            <v>695</v>
          </cell>
          <cell r="I844">
            <v>344</v>
          </cell>
          <cell r="J844">
            <v>0.495</v>
          </cell>
          <cell r="K844">
            <v>64</v>
          </cell>
          <cell r="L844">
            <v>9.2100000000000001E-2</v>
          </cell>
          <cell r="M844">
            <v>408</v>
          </cell>
          <cell r="N844">
            <v>0.58709999999999996</v>
          </cell>
        </row>
        <row r="845">
          <cell r="A845" t="str">
            <v>HOLLYMEAD ELEM</v>
          </cell>
          <cell r="B845" t="str">
            <v>002</v>
          </cell>
          <cell r="C845" t="str">
            <v>Albemarle County Public Schools</v>
          </cell>
          <cell r="D845" t="str">
            <v>0010</v>
          </cell>
          <cell r="E845" t="str">
            <v>Elementary</v>
          </cell>
          <cell r="F845" t="str">
            <v>Pre-K</v>
          </cell>
          <cell r="G845" t="str">
            <v>5</v>
          </cell>
          <cell r="H845">
            <v>429</v>
          </cell>
          <cell r="I845">
            <v>50</v>
          </cell>
          <cell r="J845">
            <v>0.1166</v>
          </cell>
          <cell r="K845">
            <v>14</v>
          </cell>
          <cell r="L845">
            <v>3.2599999999999997E-2</v>
          </cell>
          <cell r="M845">
            <v>64</v>
          </cell>
          <cell r="N845">
            <v>0.1492</v>
          </cell>
        </row>
        <row r="846">
          <cell r="A846" t="str">
            <v>HOLMAN MIDDLE</v>
          </cell>
          <cell r="B846" t="str">
            <v>043</v>
          </cell>
          <cell r="C846" t="e">
            <v>#N/A</v>
          </cell>
          <cell r="D846" t="str">
            <v>0095</v>
          </cell>
          <cell r="E846" t="str">
            <v>Middle</v>
          </cell>
          <cell r="F846" t="str">
            <v>6</v>
          </cell>
          <cell r="G846" t="str">
            <v>8</v>
          </cell>
          <cell r="H846">
            <v>934</v>
          </cell>
          <cell r="I846">
            <v>183</v>
          </cell>
          <cell r="J846">
            <v>0.19589999999999999</v>
          </cell>
          <cell r="K846">
            <v>39</v>
          </cell>
          <cell r="L846">
            <v>4.1799999999999997E-2</v>
          </cell>
          <cell r="M846">
            <v>222</v>
          </cell>
          <cell r="N846">
            <v>0.23769999999999999</v>
          </cell>
        </row>
        <row r="847">
          <cell r="A847" t="str">
            <v>HOLMES MIDDLE</v>
          </cell>
          <cell r="B847" t="str">
            <v>029</v>
          </cell>
          <cell r="C847" t="e">
            <v>#N/A</v>
          </cell>
          <cell r="D847" t="str">
            <v>1521</v>
          </cell>
          <cell r="E847" t="str">
            <v>Middle</v>
          </cell>
          <cell r="F847" t="str">
            <v>6</v>
          </cell>
          <cell r="G847" t="str">
            <v>8</v>
          </cell>
          <cell r="H847">
            <v>988</v>
          </cell>
          <cell r="I847">
            <v>454</v>
          </cell>
          <cell r="J847">
            <v>0.45950000000000002</v>
          </cell>
          <cell r="K847">
            <v>133</v>
          </cell>
          <cell r="L847">
            <v>0.1346</v>
          </cell>
          <cell r="M847">
            <v>587</v>
          </cell>
          <cell r="N847">
            <v>0.59409999999999996</v>
          </cell>
        </row>
        <row r="848">
          <cell r="A848" t="str">
            <v>HOLSTON HIGH</v>
          </cell>
          <cell r="B848" t="str">
            <v>094</v>
          </cell>
          <cell r="C848" t="e">
            <v>#N/A</v>
          </cell>
          <cell r="D848" t="str">
            <v>1060</v>
          </cell>
          <cell r="E848" t="str">
            <v>High</v>
          </cell>
          <cell r="F848" t="str">
            <v>9</v>
          </cell>
          <cell r="G848" t="str">
            <v>12</v>
          </cell>
          <cell r="H848">
            <v>282</v>
          </cell>
          <cell r="I848">
            <v>145</v>
          </cell>
          <cell r="J848">
            <v>0.51419999999999999</v>
          </cell>
          <cell r="K848">
            <v>33</v>
          </cell>
          <cell r="L848">
            <v>0.11700000000000001</v>
          </cell>
          <cell r="M848">
            <v>178</v>
          </cell>
          <cell r="N848">
            <v>0.63119999999999998</v>
          </cell>
        </row>
        <row r="849">
          <cell r="A849" t="str">
            <v>HOLY CROSS ACADEMY</v>
          </cell>
          <cell r="B849" t="str">
            <v>5799</v>
          </cell>
          <cell r="C849" t="str">
            <v>Holy Cross Academy</v>
          </cell>
          <cell r="D849" t="str">
            <v>5799</v>
          </cell>
          <cell r="E849" t="str">
            <v>Combined</v>
          </cell>
          <cell r="F849" t="str">
            <v>K</v>
          </cell>
          <cell r="G849" t="str">
            <v>8</v>
          </cell>
          <cell r="H849">
            <v>411</v>
          </cell>
          <cell r="I849">
            <v>24</v>
          </cell>
          <cell r="J849">
            <v>5.8400000000000001E-2</v>
          </cell>
          <cell r="K849">
            <v>7</v>
          </cell>
          <cell r="L849">
            <v>1.7000000000000001E-2</v>
          </cell>
          <cell r="M849">
            <v>31</v>
          </cell>
          <cell r="N849">
            <v>7.5399999999999995E-2</v>
          </cell>
        </row>
        <row r="850">
          <cell r="A850" t="str">
            <v>HOMER L. HINES MID (CEP NOTE 2)</v>
          </cell>
          <cell r="B850" t="str">
            <v>117</v>
          </cell>
          <cell r="C850" t="e">
            <v>#N/A</v>
          </cell>
          <cell r="D850" t="str">
            <v>1270</v>
          </cell>
          <cell r="E850" t="str">
            <v>Middle</v>
          </cell>
          <cell r="F850" t="str">
            <v>6</v>
          </cell>
          <cell r="G850" t="str">
            <v>8</v>
          </cell>
          <cell r="H850">
            <v>1018</v>
          </cell>
          <cell r="I850">
            <v>778</v>
          </cell>
          <cell r="J850">
            <v>0.76419999999999999</v>
          </cell>
          <cell r="K850">
            <v>0</v>
          </cell>
          <cell r="L850">
            <v>0</v>
          </cell>
          <cell r="M850">
            <v>778</v>
          </cell>
          <cell r="N850">
            <v>0.76419999999999999</v>
          </cell>
        </row>
        <row r="851">
          <cell r="A851" t="str">
            <v>HONAKER ELEM</v>
          </cell>
          <cell r="B851" t="str">
            <v>083</v>
          </cell>
          <cell r="C851" t="e">
            <v>#N/A</v>
          </cell>
          <cell r="D851" t="str">
            <v>0890</v>
          </cell>
          <cell r="E851" t="str">
            <v>Elementary</v>
          </cell>
          <cell r="F851" t="str">
            <v>Pre-K</v>
          </cell>
          <cell r="G851" t="str">
            <v>7</v>
          </cell>
          <cell r="H851">
            <v>617</v>
          </cell>
          <cell r="I851">
            <v>365</v>
          </cell>
          <cell r="J851">
            <v>0.59160000000000001</v>
          </cell>
          <cell r="K851">
            <v>49</v>
          </cell>
          <cell r="L851">
            <v>7.9399999999999998E-2</v>
          </cell>
          <cell r="M851">
            <v>414</v>
          </cell>
          <cell r="N851">
            <v>0.67100000000000004</v>
          </cell>
        </row>
        <row r="852">
          <cell r="A852" t="str">
            <v>HONAKER HIGH</v>
          </cell>
          <cell r="B852" t="str">
            <v>083</v>
          </cell>
          <cell r="C852" t="e">
            <v>#N/A</v>
          </cell>
          <cell r="D852" t="str">
            <v>0540</v>
          </cell>
          <cell r="E852" t="str">
            <v>High</v>
          </cell>
          <cell r="F852" t="str">
            <v>8</v>
          </cell>
          <cell r="G852" t="str">
            <v>12</v>
          </cell>
          <cell r="H852">
            <v>464</v>
          </cell>
          <cell r="I852">
            <v>259</v>
          </cell>
          <cell r="J852">
            <v>0.55820000000000003</v>
          </cell>
          <cell r="K852">
            <v>29</v>
          </cell>
          <cell r="L852">
            <v>6.25E-2</v>
          </cell>
          <cell r="M852">
            <v>288</v>
          </cell>
          <cell r="N852">
            <v>0.62070000000000003</v>
          </cell>
        </row>
        <row r="853">
          <cell r="A853" t="str">
            <v>HOPEWELL HIGH (CEP NOTE 2)</v>
          </cell>
          <cell r="B853" t="str">
            <v>114</v>
          </cell>
          <cell r="C853" t="e">
            <v>#N/A</v>
          </cell>
          <cell r="D853" t="str">
            <v>0120</v>
          </cell>
          <cell r="E853" t="str">
            <v>High</v>
          </cell>
          <cell r="F853" t="str">
            <v>9</v>
          </cell>
          <cell r="G853" t="str">
            <v>12</v>
          </cell>
          <cell r="H853">
            <v>1159</v>
          </cell>
          <cell r="I853">
            <v>1144</v>
          </cell>
          <cell r="J853">
            <v>0.98709999999999998</v>
          </cell>
          <cell r="K853">
            <v>0</v>
          </cell>
          <cell r="L853">
            <v>0</v>
          </cell>
          <cell r="M853">
            <v>1144</v>
          </cell>
          <cell r="N853">
            <v>0.98709999999999998</v>
          </cell>
        </row>
        <row r="854">
          <cell r="A854" t="str">
            <v>HOPKINS ROAD ELEM</v>
          </cell>
          <cell r="B854" t="str">
            <v>021</v>
          </cell>
          <cell r="C854" t="e">
            <v>#N/A</v>
          </cell>
          <cell r="D854" t="str">
            <v>0060</v>
          </cell>
          <cell r="E854" t="str">
            <v>Elementary</v>
          </cell>
          <cell r="F854" t="str">
            <v>H</v>
          </cell>
          <cell r="G854" t="str">
            <v>5</v>
          </cell>
          <cell r="H854">
            <v>753</v>
          </cell>
          <cell r="I854">
            <v>451</v>
          </cell>
          <cell r="J854">
            <v>0.59889999999999999</v>
          </cell>
          <cell r="K854">
            <v>59</v>
          </cell>
          <cell r="L854">
            <v>7.8399999999999997E-2</v>
          </cell>
          <cell r="M854">
            <v>510</v>
          </cell>
          <cell r="N854">
            <v>0.67730000000000001</v>
          </cell>
        </row>
        <row r="855">
          <cell r="A855" t="str">
            <v>HORACE H. EPES EL (CEP NOTE 2)</v>
          </cell>
          <cell r="B855" t="str">
            <v>117</v>
          </cell>
          <cell r="C855" t="e">
            <v>#N/A</v>
          </cell>
          <cell r="D855" t="str">
            <v>1240</v>
          </cell>
          <cell r="E855" t="str">
            <v>Elementary</v>
          </cell>
          <cell r="F855" t="str">
            <v>K</v>
          </cell>
          <cell r="G855" t="str">
            <v>5</v>
          </cell>
          <cell r="H855">
            <v>541</v>
          </cell>
          <cell r="I855">
            <v>414</v>
          </cell>
          <cell r="J855">
            <v>0.76519999999999999</v>
          </cell>
          <cell r="K855">
            <v>0</v>
          </cell>
          <cell r="L855">
            <v>0</v>
          </cell>
          <cell r="M855">
            <v>414</v>
          </cell>
          <cell r="N855">
            <v>0.76519999999999999</v>
          </cell>
        </row>
        <row r="856">
          <cell r="A856" t="str">
            <v>HORIZON ELEM</v>
          </cell>
          <cell r="B856" t="str">
            <v>053</v>
          </cell>
          <cell r="C856" t="e">
            <v>#N/A</v>
          </cell>
          <cell r="D856" t="str">
            <v>0820</v>
          </cell>
          <cell r="E856" t="str">
            <v>Elementary</v>
          </cell>
          <cell r="F856" t="str">
            <v>K</v>
          </cell>
          <cell r="G856" t="str">
            <v>5</v>
          </cell>
          <cell r="H856">
            <v>607</v>
          </cell>
          <cell r="I856">
            <v>82</v>
          </cell>
          <cell r="J856">
            <v>0.1351</v>
          </cell>
          <cell r="K856">
            <v>18</v>
          </cell>
          <cell r="L856">
            <v>2.9700000000000001E-2</v>
          </cell>
          <cell r="M856">
            <v>100</v>
          </cell>
          <cell r="N856">
            <v>0.16470000000000001</v>
          </cell>
        </row>
        <row r="857">
          <cell r="A857" t="str">
            <v>HUDDLESTON ELEM</v>
          </cell>
          <cell r="B857" t="str">
            <v>010</v>
          </cell>
          <cell r="C857" t="e">
            <v>#N/A</v>
          </cell>
          <cell r="D857" t="str">
            <v>0980</v>
          </cell>
          <cell r="E857" t="str">
            <v>Elementary</v>
          </cell>
          <cell r="F857" t="str">
            <v>Pre-K</v>
          </cell>
          <cell r="G857" t="str">
            <v>5</v>
          </cell>
          <cell r="H857">
            <v>268</v>
          </cell>
          <cell r="I857">
            <v>126</v>
          </cell>
          <cell r="J857">
            <v>0.47010000000000002</v>
          </cell>
          <cell r="K857">
            <v>13</v>
          </cell>
          <cell r="L857">
            <v>4.8500000000000001E-2</v>
          </cell>
          <cell r="M857">
            <v>139</v>
          </cell>
          <cell r="N857">
            <v>0.51870000000000005</v>
          </cell>
        </row>
        <row r="858">
          <cell r="A858" t="str">
            <v>HUGH MERCER EL (CEP NOTE 2)</v>
          </cell>
          <cell r="B858" t="str">
            <v>110</v>
          </cell>
          <cell r="C858" t="e">
            <v>#N/A</v>
          </cell>
          <cell r="D858" t="str">
            <v>0050</v>
          </cell>
          <cell r="E858" t="str">
            <v>Elementary</v>
          </cell>
          <cell r="F858" t="str">
            <v>K</v>
          </cell>
          <cell r="G858" t="str">
            <v>2</v>
          </cell>
          <cell r="H858">
            <v>979</v>
          </cell>
          <cell r="I858">
            <v>793</v>
          </cell>
          <cell r="J858">
            <v>0.81</v>
          </cell>
          <cell r="K858">
            <v>0</v>
          </cell>
          <cell r="L858">
            <v>0</v>
          </cell>
          <cell r="M858">
            <v>793</v>
          </cell>
          <cell r="N858">
            <v>0.81</v>
          </cell>
        </row>
        <row r="859">
          <cell r="A859" t="str">
            <v>HUGHES MIDDLE</v>
          </cell>
          <cell r="B859" t="str">
            <v>029</v>
          </cell>
          <cell r="C859" t="e">
            <v>#N/A</v>
          </cell>
          <cell r="D859" t="str">
            <v>0350</v>
          </cell>
          <cell r="E859" t="str">
            <v>Middle</v>
          </cell>
          <cell r="F859" t="str">
            <v>7</v>
          </cell>
          <cell r="G859" t="str">
            <v>8</v>
          </cell>
          <cell r="H859">
            <v>1051</v>
          </cell>
          <cell r="I859">
            <v>333</v>
          </cell>
          <cell r="J859">
            <v>0.31680000000000003</v>
          </cell>
          <cell r="K859">
            <v>65</v>
          </cell>
          <cell r="L859">
            <v>6.1800000000000001E-2</v>
          </cell>
          <cell r="M859">
            <v>398</v>
          </cell>
          <cell r="N859">
            <v>0.37869999999999998</v>
          </cell>
        </row>
        <row r="860">
          <cell r="A860" t="str">
            <v>HUGO A OWENS MIDDLE</v>
          </cell>
          <cell r="B860" t="str">
            <v>136</v>
          </cell>
          <cell r="C860" t="e">
            <v>#N/A</v>
          </cell>
          <cell r="D860" t="str">
            <v>0920</v>
          </cell>
          <cell r="E860" t="str">
            <v>Middle</v>
          </cell>
          <cell r="F860" t="str">
            <v>6</v>
          </cell>
          <cell r="G860" t="str">
            <v>8</v>
          </cell>
          <cell r="H860">
            <v>1255</v>
          </cell>
          <cell r="I860">
            <v>295</v>
          </cell>
          <cell r="J860">
            <v>0.2351</v>
          </cell>
          <cell r="K860">
            <v>34</v>
          </cell>
          <cell r="L860">
            <v>2.7099999999999999E-2</v>
          </cell>
          <cell r="M860">
            <v>329</v>
          </cell>
          <cell r="N860">
            <v>0.26219999999999999</v>
          </cell>
        </row>
        <row r="861">
          <cell r="A861" t="str">
            <v>HUGUENOT HIGH (CEP NOTE 2)</v>
          </cell>
          <cell r="B861" t="str">
            <v>123</v>
          </cell>
          <cell r="C861" t="e">
            <v>#N/A</v>
          </cell>
          <cell r="D861" t="str">
            <v>1510</v>
          </cell>
          <cell r="E861" t="str">
            <v>High</v>
          </cell>
          <cell r="F861" t="str">
            <v>9</v>
          </cell>
          <cell r="G861" t="str">
            <v>12</v>
          </cell>
          <cell r="H861">
            <v>1213</v>
          </cell>
          <cell r="I861">
            <v>1213</v>
          </cell>
          <cell r="J861">
            <v>1</v>
          </cell>
          <cell r="K861">
            <v>0</v>
          </cell>
          <cell r="L861">
            <v>0</v>
          </cell>
          <cell r="M861">
            <v>1213</v>
          </cell>
          <cell r="N861">
            <v>1</v>
          </cell>
        </row>
        <row r="862">
          <cell r="A862" t="str">
            <v>HUNGARY CREEK MIDDLE</v>
          </cell>
          <cell r="B862" t="str">
            <v>043</v>
          </cell>
          <cell r="C862" t="e">
            <v>#N/A</v>
          </cell>
          <cell r="D862" t="str">
            <v>0100</v>
          </cell>
          <cell r="E862" t="str">
            <v>Middle</v>
          </cell>
          <cell r="F862" t="str">
            <v>6</v>
          </cell>
          <cell r="G862" t="str">
            <v>8</v>
          </cell>
          <cell r="H862">
            <v>990</v>
          </cell>
          <cell r="I862">
            <v>263</v>
          </cell>
          <cell r="J862">
            <v>0.26569999999999999</v>
          </cell>
          <cell r="K862">
            <v>31</v>
          </cell>
          <cell r="L862">
            <v>3.1300000000000001E-2</v>
          </cell>
          <cell r="M862">
            <v>294</v>
          </cell>
          <cell r="N862">
            <v>0.29699999999999999</v>
          </cell>
        </row>
        <row r="863">
          <cell r="A863" t="str">
            <v>HUNT VALLEY ELEM</v>
          </cell>
          <cell r="B863" t="str">
            <v>029</v>
          </cell>
          <cell r="C863" t="e">
            <v>#N/A</v>
          </cell>
          <cell r="D863" t="str">
            <v>1880</v>
          </cell>
          <cell r="E863" t="str">
            <v>Elementary</v>
          </cell>
          <cell r="F863" t="str">
            <v>K</v>
          </cell>
          <cell r="G863" t="str">
            <v>6</v>
          </cell>
          <cell r="H863">
            <v>738</v>
          </cell>
          <cell r="I863">
            <v>43</v>
          </cell>
          <cell r="J863">
            <v>5.8299999999999998E-2</v>
          </cell>
          <cell r="K863">
            <v>7</v>
          </cell>
          <cell r="L863">
            <v>9.4999999999999998E-3</v>
          </cell>
          <cell r="M863">
            <v>50</v>
          </cell>
          <cell r="N863">
            <v>6.7799999999999999E-2</v>
          </cell>
        </row>
        <row r="864">
          <cell r="A864" t="str">
            <v>HUNTERS WOODS ELEM</v>
          </cell>
          <cell r="B864" t="str">
            <v>029</v>
          </cell>
          <cell r="C864" t="e">
            <v>#N/A</v>
          </cell>
          <cell r="D864" t="str">
            <v>1950</v>
          </cell>
          <cell r="E864" t="str">
            <v>Elementary</v>
          </cell>
          <cell r="F864" t="str">
            <v>K</v>
          </cell>
          <cell r="G864" t="str">
            <v>6</v>
          </cell>
          <cell r="H864">
            <v>813</v>
          </cell>
          <cell r="I864">
            <v>154</v>
          </cell>
          <cell r="J864">
            <v>0.18940000000000001</v>
          </cell>
          <cell r="K864">
            <v>33</v>
          </cell>
          <cell r="L864">
            <v>4.0599999999999997E-2</v>
          </cell>
          <cell r="M864">
            <v>187</v>
          </cell>
          <cell r="N864">
            <v>0.23</v>
          </cell>
        </row>
        <row r="865">
          <cell r="A865" t="str">
            <v>HUNTINGTON MID (CEP NOTE 2)</v>
          </cell>
          <cell r="B865" t="str">
            <v>117</v>
          </cell>
          <cell r="C865" t="e">
            <v>#N/A</v>
          </cell>
          <cell r="D865" t="str">
            <v>0091</v>
          </cell>
          <cell r="E865" t="str">
            <v>Middle</v>
          </cell>
          <cell r="F865" t="str">
            <v>8</v>
          </cell>
          <cell r="G865" t="str">
            <v>8</v>
          </cell>
          <cell r="H865">
            <v>131</v>
          </cell>
          <cell r="I865">
            <v>100</v>
          </cell>
          <cell r="J865">
            <v>0.76339999999999997</v>
          </cell>
          <cell r="K865">
            <v>0</v>
          </cell>
          <cell r="L865">
            <v>0</v>
          </cell>
          <cell r="M865">
            <v>100</v>
          </cell>
          <cell r="N865">
            <v>0.76339999999999997</v>
          </cell>
        </row>
        <row r="866">
          <cell r="A866" t="str">
            <v>HURLEY EL/MID (CEP NOTE 2)</v>
          </cell>
          <cell r="B866" t="str">
            <v>014</v>
          </cell>
          <cell r="C866" t="e">
            <v>#N/A</v>
          </cell>
          <cell r="D866" t="str">
            <v>0120</v>
          </cell>
          <cell r="E866" t="str">
            <v>Elementary</v>
          </cell>
          <cell r="F866" t="str">
            <v>Pre-K</v>
          </cell>
          <cell r="G866" t="str">
            <v>7</v>
          </cell>
          <cell r="H866">
            <v>399</v>
          </cell>
          <cell r="I866">
            <v>336</v>
          </cell>
          <cell r="J866">
            <v>0.84209999999999996</v>
          </cell>
          <cell r="K866">
            <v>0</v>
          </cell>
          <cell r="L866">
            <v>0</v>
          </cell>
          <cell r="M866">
            <v>336</v>
          </cell>
          <cell r="N866">
            <v>0.84209999999999996</v>
          </cell>
        </row>
        <row r="867">
          <cell r="A867" t="str">
            <v>HURLEY HIGH (CEP NOTE 2)</v>
          </cell>
          <cell r="B867" t="str">
            <v>014</v>
          </cell>
          <cell r="C867" t="e">
            <v>#N/A</v>
          </cell>
          <cell r="D867" t="str">
            <v>1020</v>
          </cell>
          <cell r="E867" t="str">
            <v>High</v>
          </cell>
          <cell r="F867" t="str">
            <v>8</v>
          </cell>
          <cell r="G867" t="str">
            <v>12</v>
          </cell>
          <cell r="H867">
            <v>241</v>
          </cell>
          <cell r="I867">
            <v>203</v>
          </cell>
          <cell r="J867">
            <v>0.84230000000000005</v>
          </cell>
          <cell r="K867">
            <v>0</v>
          </cell>
          <cell r="L867">
            <v>0</v>
          </cell>
          <cell r="M867">
            <v>203</v>
          </cell>
          <cell r="N867">
            <v>0.84230000000000005</v>
          </cell>
        </row>
        <row r="868">
          <cell r="A868" t="str">
            <v>HURT PARK ELEM (CEP NOTE 2)</v>
          </cell>
          <cell r="B868" t="str">
            <v>124</v>
          </cell>
          <cell r="C868" t="e">
            <v>#N/A</v>
          </cell>
          <cell r="D868" t="str">
            <v>0420</v>
          </cell>
          <cell r="E868" t="str">
            <v>Elementary</v>
          </cell>
          <cell r="F868" t="str">
            <v>U</v>
          </cell>
          <cell r="G868" t="str">
            <v>5</v>
          </cell>
          <cell r="H868">
            <v>381</v>
          </cell>
          <cell r="I868">
            <v>381</v>
          </cell>
          <cell r="J868">
            <v>1</v>
          </cell>
          <cell r="K868">
            <v>0</v>
          </cell>
          <cell r="L868">
            <v>0</v>
          </cell>
          <cell r="M868">
            <v>381</v>
          </cell>
          <cell r="N868">
            <v>1</v>
          </cell>
        </row>
        <row r="869">
          <cell r="A869" t="str">
            <v>HUTCHISON ELEM (CEP NOTE 2)</v>
          </cell>
          <cell r="B869" t="str">
            <v>029</v>
          </cell>
          <cell r="C869" t="e">
            <v>#N/A</v>
          </cell>
          <cell r="D869" t="str">
            <v>1980</v>
          </cell>
          <cell r="E869" t="str">
            <v>Elementary</v>
          </cell>
          <cell r="F869" t="str">
            <v>K</v>
          </cell>
          <cell r="G869" t="str">
            <v>6</v>
          </cell>
          <cell r="H869">
            <v>1084</v>
          </cell>
          <cell r="I869">
            <v>895</v>
          </cell>
          <cell r="J869">
            <v>0.8256</v>
          </cell>
          <cell r="K869">
            <v>0</v>
          </cell>
          <cell r="L869">
            <v>0</v>
          </cell>
          <cell r="M869">
            <v>895</v>
          </cell>
          <cell r="N869">
            <v>0.8256</v>
          </cell>
        </row>
        <row r="870">
          <cell r="A870" t="str">
            <v>HUTCHISON FARM ELEM</v>
          </cell>
          <cell r="B870" t="str">
            <v>053</v>
          </cell>
          <cell r="C870" t="e">
            <v>#N/A</v>
          </cell>
          <cell r="D870" t="str">
            <v>0960</v>
          </cell>
          <cell r="E870" t="str">
            <v>Elementary</v>
          </cell>
          <cell r="F870" t="str">
            <v>Pre-K</v>
          </cell>
          <cell r="G870" t="str">
            <v>5</v>
          </cell>
          <cell r="H870">
            <v>795</v>
          </cell>
          <cell r="I870">
            <v>132</v>
          </cell>
          <cell r="J870">
            <v>0.16600000000000001</v>
          </cell>
          <cell r="K870">
            <v>47</v>
          </cell>
          <cell r="L870">
            <v>5.91E-2</v>
          </cell>
          <cell r="M870">
            <v>179</v>
          </cell>
          <cell r="N870">
            <v>0.22520000000000001</v>
          </cell>
        </row>
        <row r="871">
          <cell r="A871" t="str">
            <v>HYBLA VALLEY EL (CEP NOTE 2)</v>
          </cell>
          <cell r="B871" t="str">
            <v>029</v>
          </cell>
          <cell r="C871" t="e">
            <v>#N/A</v>
          </cell>
          <cell r="D871" t="str">
            <v>1420</v>
          </cell>
          <cell r="E871" t="str">
            <v>Elementary</v>
          </cell>
          <cell r="F871" t="str">
            <v>K</v>
          </cell>
          <cell r="G871" t="str">
            <v>6</v>
          </cell>
          <cell r="H871">
            <v>979</v>
          </cell>
          <cell r="I871">
            <v>809</v>
          </cell>
          <cell r="J871">
            <v>0.82640000000000002</v>
          </cell>
          <cell r="K871">
            <v>0</v>
          </cell>
          <cell r="L871">
            <v>0</v>
          </cell>
          <cell r="M871">
            <v>809</v>
          </cell>
          <cell r="N871">
            <v>0.82640000000000002</v>
          </cell>
        </row>
        <row r="872">
          <cell r="A872" t="str">
            <v>I.C. NORCOM HIGH (CEP NOTE 2)</v>
          </cell>
          <cell r="B872" t="str">
            <v>121</v>
          </cell>
          <cell r="C872" t="e">
            <v>#N/A</v>
          </cell>
          <cell r="D872" t="str">
            <v>0240</v>
          </cell>
          <cell r="E872" t="str">
            <v>High</v>
          </cell>
          <cell r="F872" t="str">
            <v>9</v>
          </cell>
          <cell r="G872" t="str">
            <v>12</v>
          </cell>
          <cell r="H872">
            <v>1070</v>
          </cell>
          <cell r="I872">
            <v>1070</v>
          </cell>
          <cell r="J872">
            <v>1</v>
          </cell>
          <cell r="K872">
            <v>0</v>
          </cell>
          <cell r="L872">
            <v>0</v>
          </cell>
          <cell r="M872">
            <v>1070</v>
          </cell>
          <cell r="N872">
            <v>1</v>
          </cell>
        </row>
        <row r="873">
          <cell r="A873" t="str">
            <v>INDEPENDENCE ELEM</v>
          </cell>
          <cell r="B873" t="str">
            <v>038</v>
          </cell>
          <cell r="C873" t="e">
            <v>#N/A</v>
          </cell>
          <cell r="D873" t="str">
            <v>0422</v>
          </cell>
          <cell r="E873" t="str">
            <v>Elementary</v>
          </cell>
          <cell r="F873" t="str">
            <v>K</v>
          </cell>
          <cell r="G873" t="str">
            <v>5</v>
          </cell>
          <cell r="H873">
            <v>288</v>
          </cell>
          <cell r="I873">
            <v>180</v>
          </cell>
          <cell r="J873">
            <v>0.625</v>
          </cell>
          <cell r="K873">
            <v>20</v>
          </cell>
          <cell r="L873">
            <v>6.9400000000000003E-2</v>
          </cell>
          <cell r="M873">
            <v>200</v>
          </cell>
          <cell r="N873">
            <v>0.69440000000000002</v>
          </cell>
        </row>
        <row r="874">
          <cell r="A874" t="str">
            <v>INDEPENDENCE HIGH</v>
          </cell>
          <cell r="B874" t="str">
            <v>053</v>
          </cell>
          <cell r="C874" t="e">
            <v>#N/A</v>
          </cell>
          <cell r="D874" t="str">
            <v>1110</v>
          </cell>
          <cell r="E874" t="str">
            <v>High</v>
          </cell>
          <cell r="F874" t="str">
            <v>9</v>
          </cell>
          <cell r="G874" t="str">
            <v>11</v>
          </cell>
          <cell r="H874">
            <v>1071</v>
          </cell>
          <cell r="I874">
            <v>69</v>
          </cell>
          <cell r="J874">
            <v>6.4399999999999999E-2</v>
          </cell>
          <cell r="K874">
            <v>14</v>
          </cell>
          <cell r="L874">
            <v>1.3100000000000001E-2</v>
          </cell>
          <cell r="M874">
            <v>83</v>
          </cell>
          <cell r="N874">
            <v>7.7499999999999999E-2</v>
          </cell>
        </row>
        <row r="875">
          <cell r="A875" t="str">
            <v>INDEPENDENCE MIDDLE</v>
          </cell>
          <cell r="B875" t="str">
            <v>038</v>
          </cell>
          <cell r="C875" t="e">
            <v>#N/A</v>
          </cell>
          <cell r="D875" t="str">
            <v>0011</v>
          </cell>
          <cell r="E875" t="str">
            <v>Middle</v>
          </cell>
          <cell r="F875" t="str">
            <v>6</v>
          </cell>
          <cell r="G875" t="str">
            <v>8</v>
          </cell>
          <cell r="H875">
            <v>278</v>
          </cell>
          <cell r="I875">
            <v>159</v>
          </cell>
          <cell r="J875">
            <v>0.57189999999999996</v>
          </cell>
          <cell r="K875">
            <v>21</v>
          </cell>
          <cell r="L875">
            <v>7.5499999999999998E-2</v>
          </cell>
          <cell r="M875">
            <v>180</v>
          </cell>
          <cell r="N875">
            <v>0.64749999999999996</v>
          </cell>
        </row>
        <row r="876">
          <cell r="A876" t="str">
            <v>INDEPENDENCE MIDDLE</v>
          </cell>
          <cell r="B876" t="str">
            <v>128</v>
          </cell>
          <cell r="C876" t="e">
            <v>#N/A</v>
          </cell>
          <cell r="D876" t="str">
            <v>0740</v>
          </cell>
          <cell r="E876" t="str">
            <v>Middle</v>
          </cell>
          <cell r="F876" t="str">
            <v>6</v>
          </cell>
          <cell r="G876" t="str">
            <v>8</v>
          </cell>
          <cell r="H876">
            <v>1290</v>
          </cell>
          <cell r="I876">
            <v>409</v>
          </cell>
          <cell r="J876">
            <v>0.31709999999999999</v>
          </cell>
          <cell r="K876">
            <v>123</v>
          </cell>
          <cell r="L876">
            <v>9.5299999999999996E-2</v>
          </cell>
          <cell r="M876">
            <v>532</v>
          </cell>
          <cell r="N876">
            <v>0.41239999999999999</v>
          </cell>
        </row>
        <row r="877">
          <cell r="A877" t="str">
            <v>INDEPENDENCE NONTRAD CTR</v>
          </cell>
          <cell r="B877" t="str">
            <v>075</v>
          </cell>
          <cell r="C877" t="e">
            <v>#N/A</v>
          </cell>
          <cell r="D877" t="str">
            <v>0010</v>
          </cell>
          <cell r="E877" t="str">
            <v>Cell Left Blank</v>
          </cell>
          <cell r="F877" t="str">
            <v>2</v>
          </cell>
          <cell r="G877" t="str">
            <v>12</v>
          </cell>
          <cell r="H877">
            <v>630</v>
          </cell>
          <cell r="I877">
            <v>380</v>
          </cell>
          <cell r="J877">
            <v>0.60319999999999996</v>
          </cell>
          <cell r="K877">
            <v>35</v>
          </cell>
          <cell r="L877">
            <v>5.5599999999999997E-2</v>
          </cell>
          <cell r="M877">
            <v>415</v>
          </cell>
          <cell r="N877">
            <v>0.65869999999999995</v>
          </cell>
        </row>
        <row r="878">
          <cell r="A878" t="str">
            <v>INDIAN HOLLOW ELEM</v>
          </cell>
          <cell r="B878" t="str">
            <v>034</v>
          </cell>
          <cell r="C878" t="e">
            <v>#N/A</v>
          </cell>
          <cell r="D878" t="str">
            <v>0040</v>
          </cell>
          <cell r="E878" t="str">
            <v>Elementary</v>
          </cell>
          <cell r="F878" t="str">
            <v>K</v>
          </cell>
          <cell r="G878" t="str">
            <v>5</v>
          </cell>
          <cell r="H878">
            <v>389</v>
          </cell>
          <cell r="I878">
            <v>122</v>
          </cell>
          <cell r="J878">
            <v>0.31359999999999999</v>
          </cell>
          <cell r="K878">
            <v>37</v>
          </cell>
          <cell r="L878">
            <v>9.5100000000000004E-2</v>
          </cell>
          <cell r="M878">
            <v>159</v>
          </cell>
          <cell r="N878">
            <v>0.40870000000000001</v>
          </cell>
        </row>
        <row r="879">
          <cell r="A879" t="str">
            <v>INDIAN LAKES ELEM</v>
          </cell>
          <cell r="B879" t="str">
            <v>128</v>
          </cell>
          <cell r="C879" t="e">
            <v>#N/A</v>
          </cell>
          <cell r="D879" t="str">
            <v>0800</v>
          </cell>
          <cell r="E879" t="str">
            <v>Elementary</v>
          </cell>
          <cell r="F879" t="str">
            <v>K</v>
          </cell>
          <cell r="G879" t="str">
            <v>5</v>
          </cell>
          <cell r="H879">
            <v>620</v>
          </cell>
          <cell r="I879">
            <v>175</v>
          </cell>
          <cell r="J879">
            <v>0.2823</v>
          </cell>
          <cell r="K879">
            <v>75</v>
          </cell>
          <cell r="L879">
            <v>0.121</v>
          </cell>
          <cell r="M879">
            <v>250</v>
          </cell>
          <cell r="N879">
            <v>0.4032</v>
          </cell>
        </row>
        <row r="880">
          <cell r="A880" t="str">
            <v>INDIAN RIVER HIGH</v>
          </cell>
          <cell r="B880" t="str">
            <v>136</v>
          </cell>
          <cell r="C880" t="e">
            <v>#N/A</v>
          </cell>
          <cell r="D880" t="str">
            <v>0830</v>
          </cell>
          <cell r="E880" t="str">
            <v>High</v>
          </cell>
          <cell r="F880" t="str">
            <v>9</v>
          </cell>
          <cell r="G880" t="str">
            <v>12</v>
          </cell>
          <cell r="H880">
            <v>1696</v>
          </cell>
          <cell r="I880">
            <v>621</v>
          </cell>
          <cell r="J880">
            <v>0.36620000000000003</v>
          </cell>
          <cell r="K880">
            <v>145</v>
          </cell>
          <cell r="L880">
            <v>8.5500000000000007E-2</v>
          </cell>
          <cell r="M880">
            <v>766</v>
          </cell>
          <cell r="N880">
            <v>0.45169999999999999</v>
          </cell>
        </row>
        <row r="881">
          <cell r="A881" t="str">
            <v>INDIAN RIVER MIDDLE</v>
          </cell>
          <cell r="B881" t="str">
            <v>136</v>
          </cell>
          <cell r="C881" t="e">
            <v>#N/A</v>
          </cell>
          <cell r="D881" t="str">
            <v>0710</v>
          </cell>
          <cell r="E881" t="str">
            <v>Middle</v>
          </cell>
          <cell r="F881" t="str">
            <v>6</v>
          </cell>
          <cell r="G881" t="str">
            <v>8</v>
          </cell>
          <cell r="H881">
            <v>779</v>
          </cell>
          <cell r="I881">
            <v>381</v>
          </cell>
          <cell r="J881">
            <v>0.48909999999999998</v>
          </cell>
          <cell r="K881">
            <v>91</v>
          </cell>
          <cell r="L881">
            <v>0.1168</v>
          </cell>
          <cell r="M881">
            <v>472</v>
          </cell>
          <cell r="N881">
            <v>0.60589999999999999</v>
          </cell>
        </row>
        <row r="882">
          <cell r="A882" t="str">
            <v>INDIAN VALLEY ELEM</v>
          </cell>
          <cell r="B882" t="str">
            <v>031</v>
          </cell>
          <cell r="C882" t="e">
            <v>#N/A</v>
          </cell>
          <cell r="D882" t="str">
            <v>0650</v>
          </cell>
          <cell r="E882" t="str">
            <v>Elementary</v>
          </cell>
          <cell r="F882" t="str">
            <v>K</v>
          </cell>
          <cell r="G882" t="str">
            <v>7</v>
          </cell>
          <cell r="H882">
            <v>138</v>
          </cell>
          <cell r="I882">
            <v>46</v>
          </cell>
          <cell r="J882">
            <v>0.33329999999999999</v>
          </cell>
          <cell r="K882">
            <v>12</v>
          </cell>
          <cell r="L882">
            <v>8.6999999999999994E-2</v>
          </cell>
          <cell r="M882">
            <v>58</v>
          </cell>
          <cell r="N882">
            <v>0.42030000000000001</v>
          </cell>
        </row>
        <row r="883">
          <cell r="A883" t="str">
            <v>INGLESIDE ELEM (CEP NOTE 2)</v>
          </cell>
          <cell r="B883" t="str">
            <v>118</v>
          </cell>
          <cell r="C883" t="e">
            <v>#N/A</v>
          </cell>
          <cell r="D883" t="str">
            <v>0610</v>
          </cell>
          <cell r="E883" t="str">
            <v>Elementary</v>
          </cell>
          <cell r="F883" t="str">
            <v>Pre-K</v>
          </cell>
          <cell r="G883" t="str">
            <v>5</v>
          </cell>
          <cell r="H883">
            <v>521</v>
          </cell>
          <cell r="I883">
            <v>500</v>
          </cell>
          <cell r="J883">
            <v>0.9597</v>
          </cell>
          <cell r="K883">
            <v>0</v>
          </cell>
          <cell r="L883">
            <v>0</v>
          </cell>
          <cell r="M883">
            <v>500</v>
          </cell>
          <cell r="N883">
            <v>0.9597</v>
          </cell>
        </row>
        <row r="884">
          <cell r="A884" t="str">
            <v>IRVING MIDDLE</v>
          </cell>
          <cell r="B884" t="str">
            <v>029</v>
          </cell>
          <cell r="C884" t="e">
            <v>#N/A</v>
          </cell>
          <cell r="D884" t="str">
            <v>1120</v>
          </cell>
          <cell r="E884" t="str">
            <v>Middle</v>
          </cell>
          <cell r="F884" t="str">
            <v>7</v>
          </cell>
          <cell r="G884" t="str">
            <v>8</v>
          </cell>
          <cell r="H884">
            <v>1117</v>
          </cell>
          <cell r="I884">
            <v>130</v>
          </cell>
          <cell r="J884">
            <v>0.1164</v>
          </cell>
          <cell r="K884">
            <v>43</v>
          </cell>
          <cell r="L884">
            <v>3.85E-2</v>
          </cell>
          <cell r="M884">
            <v>173</v>
          </cell>
          <cell r="N884">
            <v>0.15490000000000001</v>
          </cell>
        </row>
        <row r="885">
          <cell r="A885" t="str">
            <v>ISLAND CREEK ELEM</v>
          </cell>
          <cell r="B885" t="str">
            <v>029</v>
          </cell>
          <cell r="C885" t="e">
            <v>#N/A</v>
          </cell>
          <cell r="D885" t="str">
            <v>2235</v>
          </cell>
          <cell r="E885" t="str">
            <v>Elementary</v>
          </cell>
          <cell r="F885" t="str">
            <v>K</v>
          </cell>
          <cell r="G885" t="str">
            <v>6</v>
          </cell>
          <cell r="H885">
            <v>787</v>
          </cell>
          <cell r="I885">
            <v>50</v>
          </cell>
          <cell r="J885">
            <v>6.3500000000000001E-2</v>
          </cell>
          <cell r="K885">
            <v>29</v>
          </cell>
          <cell r="L885">
            <v>3.6799999999999999E-2</v>
          </cell>
          <cell r="M885">
            <v>79</v>
          </cell>
          <cell r="N885">
            <v>0.1004</v>
          </cell>
        </row>
        <row r="886">
          <cell r="A886" t="str">
            <v>IVY CREEK</v>
          </cell>
          <cell r="B886" t="str">
            <v>002</v>
          </cell>
          <cell r="C886" t="str">
            <v>Albemarle County Public Schools</v>
          </cell>
          <cell r="D886" t="str">
            <v>1100</v>
          </cell>
          <cell r="E886" t="str">
            <v>Combined</v>
          </cell>
          <cell r="F886" t="str">
            <v>K</v>
          </cell>
          <cell r="G886" t="str">
            <v>12</v>
          </cell>
          <cell r="H886">
            <v>47</v>
          </cell>
          <cell r="I886">
            <v>27</v>
          </cell>
          <cell r="J886">
            <v>0.57450000000000001</v>
          </cell>
          <cell r="K886">
            <v>4</v>
          </cell>
          <cell r="L886">
            <v>8.5099999999999995E-2</v>
          </cell>
          <cell r="M886">
            <v>31</v>
          </cell>
          <cell r="N886">
            <v>0.65959999999999996</v>
          </cell>
        </row>
        <row r="887">
          <cell r="A887" t="str">
            <v>J A CHALKLEY ELEM (CEP NOTE 2)</v>
          </cell>
          <cell r="B887" t="str">
            <v>021</v>
          </cell>
          <cell r="C887" t="e">
            <v>#N/A</v>
          </cell>
          <cell r="D887" t="str">
            <v>0550</v>
          </cell>
          <cell r="E887" t="str">
            <v>Elementary</v>
          </cell>
          <cell r="F887" t="str">
            <v>H</v>
          </cell>
          <cell r="G887" t="str">
            <v>5</v>
          </cell>
          <cell r="H887">
            <v>834</v>
          </cell>
          <cell r="I887">
            <v>752</v>
          </cell>
          <cell r="J887">
            <v>0.90169999999999995</v>
          </cell>
          <cell r="K887">
            <v>0</v>
          </cell>
          <cell r="L887">
            <v>0</v>
          </cell>
          <cell r="M887">
            <v>752</v>
          </cell>
          <cell r="N887">
            <v>0.90169999999999995</v>
          </cell>
        </row>
        <row r="888">
          <cell r="A888" t="str">
            <v>J B WATKINS ELEM</v>
          </cell>
          <cell r="B888" t="str">
            <v>021</v>
          </cell>
          <cell r="C888" t="e">
            <v>#N/A</v>
          </cell>
          <cell r="D888" t="str">
            <v>0650</v>
          </cell>
          <cell r="E888" t="str">
            <v>Elementary</v>
          </cell>
          <cell r="F888" t="str">
            <v>K</v>
          </cell>
          <cell r="G888" t="str">
            <v>5</v>
          </cell>
          <cell r="H888">
            <v>822</v>
          </cell>
          <cell r="I888">
            <v>91</v>
          </cell>
          <cell r="J888">
            <v>0.11070000000000001</v>
          </cell>
          <cell r="K888">
            <v>14</v>
          </cell>
          <cell r="L888">
            <v>1.7000000000000001E-2</v>
          </cell>
          <cell r="M888">
            <v>105</v>
          </cell>
          <cell r="N888">
            <v>0.12770000000000001</v>
          </cell>
        </row>
        <row r="889">
          <cell r="A889" t="str">
            <v>J BLAINE BLAYTON ELEM</v>
          </cell>
          <cell r="B889" t="str">
            <v>131</v>
          </cell>
          <cell r="C889" t="e">
            <v>#N/A</v>
          </cell>
          <cell r="D889" t="str">
            <v>0190</v>
          </cell>
          <cell r="E889" t="str">
            <v>Elementary</v>
          </cell>
          <cell r="F889" t="str">
            <v>Pre-K</v>
          </cell>
          <cell r="G889" t="str">
            <v>5</v>
          </cell>
          <cell r="H889">
            <v>582</v>
          </cell>
          <cell r="I889">
            <v>177</v>
          </cell>
          <cell r="J889">
            <v>0.30409999999999998</v>
          </cell>
          <cell r="K889">
            <v>35</v>
          </cell>
          <cell r="L889">
            <v>6.0100000000000001E-2</v>
          </cell>
          <cell r="M889">
            <v>212</v>
          </cell>
          <cell r="N889">
            <v>0.36430000000000001</v>
          </cell>
        </row>
        <row r="890">
          <cell r="A890" t="str">
            <v>J F KENNEDY MID (CEP NOTE 2)</v>
          </cell>
          <cell r="B890" t="str">
            <v>127</v>
          </cell>
          <cell r="C890" t="e">
            <v>#N/A</v>
          </cell>
          <cell r="D890" t="str">
            <v>0370</v>
          </cell>
          <cell r="E890" t="str">
            <v>Middle</v>
          </cell>
          <cell r="F890" t="str">
            <v>6</v>
          </cell>
          <cell r="G890" t="str">
            <v>8</v>
          </cell>
          <cell r="H890">
            <v>606</v>
          </cell>
          <cell r="I890">
            <v>510</v>
          </cell>
          <cell r="J890">
            <v>0.84160000000000001</v>
          </cell>
          <cell r="K890">
            <v>0</v>
          </cell>
          <cell r="L890">
            <v>0</v>
          </cell>
          <cell r="M890">
            <v>510</v>
          </cell>
          <cell r="N890">
            <v>0.84160000000000001</v>
          </cell>
        </row>
        <row r="891">
          <cell r="A891" t="str">
            <v>J G HENING ELEM</v>
          </cell>
          <cell r="B891" t="str">
            <v>021</v>
          </cell>
          <cell r="C891" t="e">
            <v>#N/A</v>
          </cell>
          <cell r="D891" t="str">
            <v>0500</v>
          </cell>
          <cell r="E891" t="str">
            <v>Elementary</v>
          </cell>
          <cell r="F891" t="str">
            <v>Pre-K</v>
          </cell>
          <cell r="G891" t="str">
            <v>5</v>
          </cell>
          <cell r="H891">
            <v>939</v>
          </cell>
          <cell r="I891">
            <v>467</v>
          </cell>
          <cell r="J891">
            <v>0.49730000000000002</v>
          </cell>
          <cell r="K891">
            <v>71</v>
          </cell>
          <cell r="L891">
            <v>7.5600000000000001E-2</v>
          </cell>
          <cell r="M891">
            <v>538</v>
          </cell>
          <cell r="N891">
            <v>0.57289999999999996</v>
          </cell>
        </row>
        <row r="892">
          <cell r="A892" t="str">
            <v>J MICHAEL LUNSFORD MIDDLE</v>
          </cell>
          <cell r="B892" t="str">
            <v>053</v>
          </cell>
          <cell r="C892" t="e">
            <v>#N/A</v>
          </cell>
          <cell r="D892" t="str">
            <v>0580</v>
          </cell>
          <cell r="E892" t="str">
            <v>Middle</v>
          </cell>
          <cell r="F892" t="str">
            <v>6</v>
          </cell>
          <cell r="G892" t="str">
            <v>8</v>
          </cell>
          <cell r="H892">
            <v>1600</v>
          </cell>
          <cell r="I892">
            <v>108</v>
          </cell>
          <cell r="J892">
            <v>6.7500000000000004E-2</v>
          </cell>
          <cell r="K892">
            <v>53</v>
          </cell>
          <cell r="L892">
            <v>3.3099999999999997E-2</v>
          </cell>
          <cell r="M892">
            <v>161</v>
          </cell>
          <cell r="N892">
            <v>0.10059999999999999</v>
          </cell>
        </row>
        <row r="893">
          <cell r="A893" t="str">
            <v>J. FRANK HILLYARD MIDDLE</v>
          </cell>
          <cell r="B893" t="str">
            <v>082</v>
          </cell>
          <cell r="C893" t="e">
            <v>#N/A</v>
          </cell>
          <cell r="D893" t="str">
            <v>0960</v>
          </cell>
          <cell r="E893" t="str">
            <v>Middle</v>
          </cell>
          <cell r="F893" t="str">
            <v>6</v>
          </cell>
          <cell r="G893" t="str">
            <v>8</v>
          </cell>
          <cell r="H893">
            <v>681</v>
          </cell>
          <cell r="I893">
            <v>260</v>
          </cell>
          <cell r="J893">
            <v>0.38179999999999997</v>
          </cell>
          <cell r="K893">
            <v>36</v>
          </cell>
          <cell r="L893">
            <v>5.2900000000000003E-2</v>
          </cell>
          <cell r="M893">
            <v>296</v>
          </cell>
          <cell r="N893">
            <v>0.43469999999999998</v>
          </cell>
        </row>
        <row r="894">
          <cell r="A894" t="str">
            <v>J. LUPTON SIMPSON MIDDLE</v>
          </cell>
          <cell r="B894" t="str">
            <v>053</v>
          </cell>
          <cell r="C894" t="e">
            <v>#N/A</v>
          </cell>
          <cell r="D894" t="str">
            <v>0020</v>
          </cell>
          <cell r="E894" t="str">
            <v>Middle</v>
          </cell>
          <cell r="F894" t="str">
            <v>6</v>
          </cell>
          <cell r="G894" t="str">
            <v>8</v>
          </cell>
          <cell r="H894">
            <v>1131</v>
          </cell>
          <cell r="I894">
            <v>220</v>
          </cell>
          <cell r="J894">
            <v>0.19450000000000001</v>
          </cell>
          <cell r="K894">
            <v>48</v>
          </cell>
          <cell r="L894">
            <v>4.24E-2</v>
          </cell>
          <cell r="M894">
            <v>268</v>
          </cell>
          <cell r="N894">
            <v>0.23699999999999999</v>
          </cell>
        </row>
        <row r="895">
          <cell r="A895" t="str">
            <v>J. P. KING JR. MID (CEP NOTE 2)</v>
          </cell>
          <cell r="B895" t="str">
            <v>135</v>
          </cell>
          <cell r="C895" t="e">
            <v>#N/A</v>
          </cell>
          <cell r="D895" t="str">
            <v>0561</v>
          </cell>
          <cell r="E895" t="str">
            <v>Middle</v>
          </cell>
          <cell r="F895" t="str">
            <v>6</v>
          </cell>
          <cell r="G895" t="str">
            <v>8</v>
          </cell>
          <cell r="H895">
            <v>243</v>
          </cell>
          <cell r="I895">
            <v>243</v>
          </cell>
          <cell r="J895">
            <v>1</v>
          </cell>
          <cell r="K895">
            <v>0</v>
          </cell>
          <cell r="L895">
            <v>0</v>
          </cell>
          <cell r="M895">
            <v>243</v>
          </cell>
          <cell r="N895">
            <v>1</v>
          </cell>
        </row>
        <row r="896">
          <cell r="A896" t="str">
            <v>J.B. FISHER ELEM (CEP NOTE 2)</v>
          </cell>
          <cell r="B896" t="str">
            <v>123</v>
          </cell>
          <cell r="C896" t="e">
            <v>#N/A</v>
          </cell>
          <cell r="D896" t="str">
            <v>1640</v>
          </cell>
          <cell r="E896" t="str">
            <v>Elementary</v>
          </cell>
          <cell r="F896" t="str">
            <v>Pre-K</v>
          </cell>
          <cell r="G896" t="str">
            <v>5</v>
          </cell>
          <cell r="H896">
            <v>296</v>
          </cell>
          <cell r="I896">
            <v>296</v>
          </cell>
          <cell r="J896">
            <v>1</v>
          </cell>
          <cell r="K896">
            <v>0</v>
          </cell>
          <cell r="L896">
            <v>0</v>
          </cell>
          <cell r="M896">
            <v>296</v>
          </cell>
          <cell r="N896">
            <v>1</v>
          </cell>
        </row>
        <row r="897">
          <cell r="A897" t="str">
            <v>J.E.J. MOORE MIDDLE</v>
          </cell>
          <cell r="B897" t="str">
            <v>074</v>
          </cell>
          <cell r="C897" t="e">
            <v>#N/A</v>
          </cell>
          <cell r="D897" t="str">
            <v>0320</v>
          </cell>
          <cell r="E897" t="str">
            <v>Middle</v>
          </cell>
          <cell r="F897" t="str">
            <v>6</v>
          </cell>
          <cell r="G897" t="str">
            <v>7</v>
          </cell>
          <cell r="H897">
            <v>1024</v>
          </cell>
          <cell r="I897">
            <v>345</v>
          </cell>
          <cell r="J897">
            <v>0.33689999999999998</v>
          </cell>
          <cell r="K897">
            <v>137</v>
          </cell>
          <cell r="L897">
            <v>0.1338</v>
          </cell>
          <cell r="M897">
            <v>482</v>
          </cell>
          <cell r="N897">
            <v>0.47070000000000001</v>
          </cell>
        </row>
        <row r="898">
          <cell r="A898" t="str">
            <v>J.I. BURTON HIGH (CEP NOTE 2)</v>
          </cell>
          <cell r="B898" t="str">
            <v>119</v>
          </cell>
          <cell r="C898" t="e">
            <v>#N/A</v>
          </cell>
          <cell r="D898" t="str">
            <v>0020</v>
          </cell>
          <cell r="E898" t="str">
            <v>High</v>
          </cell>
          <cell r="F898" t="str">
            <v>8</v>
          </cell>
          <cell r="G898" t="str">
            <v>12</v>
          </cell>
          <cell r="H898">
            <v>319</v>
          </cell>
          <cell r="I898">
            <v>296</v>
          </cell>
          <cell r="J898">
            <v>0.92789999999999995</v>
          </cell>
          <cell r="K898">
            <v>0</v>
          </cell>
          <cell r="L898">
            <v>0</v>
          </cell>
          <cell r="M898">
            <v>296</v>
          </cell>
          <cell r="N898">
            <v>0.92789999999999995</v>
          </cell>
        </row>
        <row r="899">
          <cell r="A899" t="str">
            <v>J.L. FRANCIS ELEM (CEP NOTE 2)</v>
          </cell>
          <cell r="B899" t="str">
            <v>123</v>
          </cell>
          <cell r="C899" t="e">
            <v>#N/A</v>
          </cell>
          <cell r="D899" t="str">
            <v>1710</v>
          </cell>
          <cell r="E899" t="str">
            <v>Elementary</v>
          </cell>
          <cell r="F899" t="str">
            <v>Pre-K</v>
          </cell>
          <cell r="G899" t="str">
            <v>5</v>
          </cell>
          <cell r="H899">
            <v>581</v>
          </cell>
          <cell r="I899">
            <v>581</v>
          </cell>
          <cell r="J899">
            <v>1</v>
          </cell>
          <cell r="K899">
            <v>0</v>
          </cell>
          <cell r="L899">
            <v>0</v>
          </cell>
          <cell r="M899">
            <v>581</v>
          </cell>
          <cell r="N899">
            <v>1</v>
          </cell>
        </row>
        <row r="900">
          <cell r="A900" t="str">
            <v>J.M. DOZIER MID (CEP NOTE 2)</v>
          </cell>
          <cell r="B900" t="str">
            <v>117</v>
          </cell>
          <cell r="C900" t="e">
            <v>#N/A</v>
          </cell>
          <cell r="D900" t="str">
            <v>0020</v>
          </cell>
          <cell r="E900" t="str">
            <v>Middle</v>
          </cell>
          <cell r="F900" t="str">
            <v>6</v>
          </cell>
          <cell r="G900" t="str">
            <v>8</v>
          </cell>
          <cell r="H900">
            <v>1183</v>
          </cell>
          <cell r="I900">
            <v>905</v>
          </cell>
          <cell r="J900">
            <v>0.76500000000000001</v>
          </cell>
          <cell r="K900">
            <v>0</v>
          </cell>
          <cell r="L900">
            <v>0</v>
          </cell>
          <cell r="M900">
            <v>905</v>
          </cell>
          <cell r="N900">
            <v>0.76500000000000001</v>
          </cell>
        </row>
        <row r="901">
          <cell r="A901" t="str">
            <v>J.W. ADAMS COMB (CEP NOTE 2)</v>
          </cell>
          <cell r="B901" t="str">
            <v>096</v>
          </cell>
          <cell r="C901" t="e">
            <v>#N/A</v>
          </cell>
          <cell r="D901" t="str">
            <v>0073</v>
          </cell>
          <cell r="E901" t="str">
            <v>Combined</v>
          </cell>
          <cell r="F901" t="str">
            <v>Pre-K</v>
          </cell>
          <cell r="G901" t="str">
            <v>8</v>
          </cell>
          <cell r="H901">
            <v>450</v>
          </cell>
          <cell r="I901">
            <v>395</v>
          </cell>
          <cell r="J901">
            <v>0.87780000000000002</v>
          </cell>
          <cell r="K901">
            <v>0</v>
          </cell>
          <cell r="L901">
            <v>0</v>
          </cell>
          <cell r="M901">
            <v>395</v>
          </cell>
          <cell r="N901">
            <v>0.87780000000000002</v>
          </cell>
        </row>
        <row r="902">
          <cell r="A902" t="str">
            <v>J.W. ALVEY ELEM</v>
          </cell>
          <cell r="B902" t="str">
            <v>075</v>
          </cell>
          <cell r="C902" t="e">
            <v>#N/A</v>
          </cell>
          <cell r="D902" t="str">
            <v>0220</v>
          </cell>
          <cell r="E902" t="str">
            <v>Elementary</v>
          </cell>
          <cell r="F902" t="str">
            <v>K</v>
          </cell>
          <cell r="G902" t="str">
            <v>5</v>
          </cell>
          <cell r="H902">
            <v>603</v>
          </cell>
          <cell r="I902">
            <v>22</v>
          </cell>
          <cell r="J902">
            <v>3.6499999999999998E-2</v>
          </cell>
          <cell r="K902">
            <v>3</v>
          </cell>
          <cell r="L902">
            <v>5.0000000000000001E-3</v>
          </cell>
          <cell r="M902">
            <v>25</v>
          </cell>
          <cell r="N902">
            <v>4.1500000000000002E-2</v>
          </cell>
        </row>
        <row r="903">
          <cell r="A903" t="str">
            <v>JACK JOUETT MIDDLE</v>
          </cell>
          <cell r="B903" t="str">
            <v>002</v>
          </cell>
          <cell r="C903" t="str">
            <v>Albemarle County Public Schools</v>
          </cell>
          <cell r="D903" t="str">
            <v>0950</v>
          </cell>
          <cell r="E903" t="str">
            <v>Middle</v>
          </cell>
          <cell r="F903" t="str">
            <v>6</v>
          </cell>
          <cell r="G903" t="str">
            <v>8</v>
          </cell>
          <cell r="H903">
            <v>641</v>
          </cell>
          <cell r="I903">
            <v>299</v>
          </cell>
          <cell r="J903">
            <v>0.46650000000000003</v>
          </cell>
          <cell r="K903">
            <v>53</v>
          </cell>
          <cell r="L903">
            <v>8.2699999999999996E-2</v>
          </cell>
          <cell r="M903">
            <v>352</v>
          </cell>
          <cell r="N903">
            <v>0.54910000000000003</v>
          </cell>
        </row>
        <row r="904">
          <cell r="A904" t="str">
            <v>JACKSON MEMORIAL ELEM</v>
          </cell>
          <cell r="B904" t="str">
            <v>097</v>
          </cell>
          <cell r="C904" t="e">
            <v>#N/A</v>
          </cell>
          <cell r="D904" t="str">
            <v>0730</v>
          </cell>
          <cell r="E904" t="str">
            <v>Elementary</v>
          </cell>
          <cell r="F904" t="str">
            <v>Pre-K</v>
          </cell>
          <cell r="G904" t="str">
            <v>5</v>
          </cell>
          <cell r="H904">
            <v>213</v>
          </cell>
          <cell r="I904">
            <v>101</v>
          </cell>
          <cell r="J904">
            <v>0.47420000000000001</v>
          </cell>
          <cell r="K904">
            <v>16</v>
          </cell>
          <cell r="L904">
            <v>7.51E-2</v>
          </cell>
          <cell r="M904">
            <v>117</v>
          </cell>
          <cell r="N904">
            <v>0.54930000000000001</v>
          </cell>
        </row>
        <row r="905">
          <cell r="A905" t="str">
            <v>JACKSON MIDDLE</v>
          </cell>
          <cell r="B905" t="str">
            <v>029</v>
          </cell>
          <cell r="C905" t="e">
            <v>#N/A</v>
          </cell>
          <cell r="D905" t="str">
            <v>0673</v>
          </cell>
          <cell r="E905" t="str">
            <v>Middle</v>
          </cell>
          <cell r="F905" t="str">
            <v>7</v>
          </cell>
          <cell r="G905" t="str">
            <v>8</v>
          </cell>
          <cell r="H905">
            <v>1041</v>
          </cell>
          <cell r="I905">
            <v>430</v>
          </cell>
          <cell r="J905">
            <v>0.41310000000000002</v>
          </cell>
          <cell r="K905">
            <v>94</v>
          </cell>
          <cell r="L905">
            <v>9.0300000000000005E-2</v>
          </cell>
          <cell r="M905">
            <v>524</v>
          </cell>
          <cell r="N905">
            <v>0.50339999999999996</v>
          </cell>
        </row>
        <row r="906">
          <cell r="A906" t="str">
            <v>JACKSON P BURLEY MIDDLE</v>
          </cell>
          <cell r="B906" t="str">
            <v>002</v>
          </cell>
          <cell r="C906" t="str">
            <v>Albemarle County Public Schools</v>
          </cell>
          <cell r="D906" t="str">
            <v>0069</v>
          </cell>
          <cell r="E906" t="str">
            <v>Middle</v>
          </cell>
          <cell r="F906" t="str">
            <v>6</v>
          </cell>
          <cell r="G906" t="str">
            <v>8</v>
          </cell>
          <cell r="H906">
            <v>587</v>
          </cell>
          <cell r="I906">
            <v>202</v>
          </cell>
          <cell r="J906">
            <v>0.34410000000000002</v>
          </cell>
          <cell r="K906">
            <v>36</v>
          </cell>
          <cell r="L906">
            <v>6.13E-2</v>
          </cell>
          <cell r="M906">
            <v>238</v>
          </cell>
          <cell r="N906">
            <v>0.40550000000000003</v>
          </cell>
        </row>
        <row r="907">
          <cell r="A907" t="str">
            <v>JACKSON-FEILD HOME</v>
          </cell>
          <cell r="B907" t="str">
            <v>5793</v>
          </cell>
          <cell r="C907" t="str">
            <v>Jackson-Feild Home</v>
          </cell>
          <cell r="D907" t="str">
            <v>5793</v>
          </cell>
          <cell r="E907" t="str">
            <v>Combined</v>
          </cell>
          <cell r="F907" t="str">
            <v>8</v>
          </cell>
          <cell r="G907" t="str">
            <v>12</v>
          </cell>
          <cell r="H907">
            <v>1133</v>
          </cell>
          <cell r="I907">
            <v>1133</v>
          </cell>
          <cell r="J907">
            <v>1</v>
          </cell>
          <cell r="K907">
            <v>0</v>
          </cell>
          <cell r="L907">
            <v>0</v>
          </cell>
          <cell r="M907">
            <v>1133</v>
          </cell>
          <cell r="N907">
            <v>1</v>
          </cell>
        </row>
        <row r="908">
          <cell r="A908" t="str">
            <v>JACKSON-VIA EL (CEP NOTE 2)</v>
          </cell>
          <cell r="B908" t="str">
            <v>104</v>
          </cell>
          <cell r="C908" t="e">
            <v>#N/A</v>
          </cell>
          <cell r="D908" t="str">
            <v>0120</v>
          </cell>
          <cell r="E908" t="str">
            <v>Elementary</v>
          </cell>
          <cell r="F908" t="str">
            <v>K</v>
          </cell>
          <cell r="G908" t="str">
            <v>4</v>
          </cell>
          <cell r="H908">
            <v>369</v>
          </cell>
          <cell r="I908">
            <v>316</v>
          </cell>
          <cell r="J908">
            <v>0.85640000000000005</v>
          </cell>
          <cell r="K908">
            <v>0</v>
          </cell>
          <cell r="L908">
            <v>0</v>
          </cell>
          <cell r="M908">
            <v>316</v>
          </cell>
          <cell r="N908">
            <v>0.85640000000000005</v>
          </cell>
        </row>
        <row r="909">
          <cell r="A909" t="str">
            <v>JACOBS ROAD ELEM</v>
          </cell>
          <cell r="B909" t="str">
            <v>021</v>
          </cell>
          <cell r="C909" t="e">
            <v>#N/A</v>
          </cell>
          <cell r="D909" t="str">
            <v>0400</v>
          </cell>
          <cell r="E909" t="str">
            <v>Elementary</v>
          </cell>
          <cell r="F909" t="str">
            <v>Pre-K</v>
          </cell>
          <cell r="G909" t="str">
            <v>5</v>
          </cell>
          <cell r="H909">
            <v>727</v>
          </cell>
          <cell r="I909">
            <v>260</v>
          </cell>
          <cell r="J909">
            <v>0.35759999999999997</v>
          </cell>
          <cell r="K909">
            <v>46</v>
          </cell>
          <cell r="L909">
            <v>6.3299999999999995E-2</v>
          </cell>
          <cell r="M909">
            <v>306</v>
          </cell>
          <cell r="N909">
            <v>0.4209</v>
          </cell>
        </row>
        <row r="910">
          <cell r="A910" t="str">
            <v>JACOX ELEM (CEP NOTE 2)</v>
          </cell>
          <cell r="B910" t="str">
            <v>118</v>
          </cell>
          <cell r="C910" t="e">
            <v>#N/A</v>
          </cell>
          <cell r="D910" t="str">
            <v>0430</v>
          </cell>
          <cell r="E910" t="str">
            <v>Elementary</v>
          </cell>
          <cell r="F910" t="str">
            <v>Pre-K</v>
          </cell>
          <cell r="G910" t="str">
            <v>5</v>
          </cell>
          <cell r="H910">
            <v>640</v>
          </cell>
          <cell r="I910">
            <v>614</v>
          </cell>
          <cell r="J910">
            <v>0.95940000000000003</v>
          </cell>
          <cell r="K910">
            <v>0</v>
          </cell>
          <cell r="L910">
            <v>0</v>
          </cell>
          <cell r="M910">
            <v>614</v>
          </cell>
          <cell r="N910">
            <v>0.95940000000000003</v>
          </cell>
        </row>
        <row r="911">
          <cell r="A911" t="str">
            <v>JAMES BLAIR MIDDLE</v>
          </cell>
          <cell r="B911" t="str">
            <v>131</v>
          </cell>
          <cell r="C911" t="e">
            <v>#N/A</v>
          </cell>
          <cell r="D911" t="str">
            <v>0025</v>
          </cell>
          <cell r="E911" t="str">
            <v>Middle</v>
          </cell>
          <cell r="F911" t="str">
            <v>6</v>
          </cell>
          <cell r="G911" t="str">
            <v>8</v>
          </cell>
          <cell r="H911">
            <v>539</v>
          </cell>
          <cell r="I911">
            <v>177</v>
          </cell>
          <cell r="J911">
            <v>0.32840000000000003</v>
          </cell>
          <cell r="K911">
            <v>41</v>
          </cell>
          <cell r="L911">
            <v>7.6100000000000001E-2</v>
          </cell>
          <cell r="M911">
            <v>218</v>
          </cell>
          <cell r="N911">
            <v>0.40450000000000003</v>
          </cell>
        </row>
        <row r="912">
          <cell r="A912" t="str">
            <v>JAMES G. BRUMFIELD ELEM</v>
          </cell>
          <cell r="B912" t="str">
            <v>030</v>
          </cell>
          <cell r="C912" t="e">
            <v>#N/A</v>
          </cell>
          <cell r="D912" t="str">
            <v>0853</v>
          </cell>
          <cell r="E912" t="str">
            <v>Elementary</v>
          </cell>
          <cell r="F912" t="str">
            <v>K</v>
          </cell>
          <cell r="G912" t="str">
            <v>5</v>
          </cell>
          <cell r="H912">
            <v>508</v>
          </cell>
          <cell r="I912">
            <v>146</v>
          </cell>
          <cell r="J912">
            <v>0.28739999999999999</v>
          </cell>
          <cell r="K912">
            <v>18</v>
          </cell>
          <cell r="L912">
            <v>3.5400000000000001E-2</v>
          </cell>
          <cell r="M912">
            <v>164</v>
          </cell>
          <cell r="N912">
            <v>0.32279999999999998</v>
          </cell>
        </row>
        <row r="913">
          <cell r="A913" t="str">
            <v>JAMES HURST EL (CEP NOTE 2)</v>
          </cell>
          <cell r="B913" t="str">
            <v>121</v>
          </cell>
          <cell r="C913" t="e">
            <v>#N/A</v>
          </cell>
          <cell r="D913" t="str">
            <v>1400</v>
          </cell>
          <cell r="E913" t="str">
            <v>Elementary</v>
          </cell>
          <cell r="F913" t="str">
            <v>K</v>
          </cell>
          <cell r="G913" t="str">
            <v>6</v>
          </cell>
          <cell r="H913">
            <v>623</v>
          </cell>
          <cell r="I913">
            <v>623</v>
          </cell>
          <cell r="J913">
            <v>1</v>
          </cell>
          <cell r="K913">
            <v>0</v>
          </cell>
          <cell r="L913">
            <v>0</v>
          </cell>
          <cell r="M913">
            <v>623</v>
          </cell>
          <cell r="N913">
            <v>1</v>
          </cell>
        </row>
        <row r="914">
          <cell r="A914" t="str">
            <v>JAMES K POLK ELEM</v>
          </cell>
          <cell r="B914" t="str">
            <v>101</v>
          </cell>
          <cell r="C914" t="e">
            <v>#N/A</v>
          </cell>
          <cell r="D914" t="str">
            <v>0220</v>
          </cell>
          <cell r="E914" t="str">
            <v>Elementary</v>
          </cell>
          <cell r="F914" t="str">
            <v>Pre-K</v>
          </cell>
          <cell r="G914" t="str">
            <v>5</v>
          </cell>
          <cell r="H914">
            <v>755</v>
          </cell>
          <cell r="I914">
            <v>452</v>
          </cell>
          <cell r="J914">
            <v>0.59870000000000001</v>
          </cell>
          <cell r="K914">
            <v>89</v>
          </cell>
          <cell r="L914">
            <v>0.1179</v>
          </cell>
          <cell r="M914">
            <v>541</v>
          </cell>
          <cell r="N914">
            <v>0.71660000000000001</v>
          </cell>
        </row>
        <row r="915">
          <cell r="A915" t="str">
            <v>JAMES MADISON MS (CEP NOTE 2)</v>
          </cell>
          <cell r="B915" t="str">
            <v>124</v>
          </cell>
          <cell r="C915" t="e">
            <v>#N/A</v>
          </cell>
          <cell r="D915" t="str">
            <v>0450</v>
          </cell>
          <cell r="E915" t="str">
            <v>Middle</v>
          </cell>
          <cell r="F915" t="str">
            <v>6</v>
          </cell>
          <cell r="G915" t="str">
            <v>8</v>
          </cell>
          <cell r="H915">
            <v>609</v>
          </cell>
          <cell r="I915">
            <v>609</v>
          </cell>
          <cell r="J915">
            <v>1</v>
          </cell>
          <cell r="K915">
            <v>0</v>
          </cell>
          <cell r="L915">
            <v>0</v>
          </cell>
          <cell r="M915">
            <v>609</v>
          </cell>
          <cell r="N915">
            <v>1</v>
          </cell>
        </row>
        <row r="916">
          <cell r="A916" t="str">
            <v>JAMES MONROE EL (CEP NOTE 2)</v>
          </cell>
          <cell r="B916" t="str">
            <v>118</v>
          </cell>
          <cell r="C916" t="e">
            <v>#N/A</v>
          </cell>
          <cell r="D916" t="str">
            <v>0131</v>
          </cell>
          <cell r="E916" t="str">
            <v>Elementary</v>
          </cell>
          <cell r="F916" t="str">
            <v>Pre-K</v>
          </cell>
          <cell r="G916" t="str">
            <v>5</v>
          </cell>
          <cell r="H916">
            <v>257</v>
          </cell>
          <cell r="I916">
            <v>247</v>
          </cell>
          <cell r="J916">
            <v>0.96109999999999995</v>
          </cell>
          <cell r="K916">
            <v>0</v>
          </cell>
          <cell r="L916">
            <v>0</v>
          </cell>
          <cell r="M916">
            <v>247</v>
          </cell>
          <cell r="N916">
            <v>0.96109999999999995</v>
          </cell>
        </row>
        <row r="917">
          <cell r="A917" t="str">
            <v>JAMES MONROE HIGH</v>
          </cell>
          <cell r="B917" t="str">
            <v>110</v>
          </cell>
          <cell r="C917" t="e">
            <v>#N/A</v>
          </cell>
          <cell r="D917" t="str">
            <v>0040</v>
          </cell>
          <cell r="E917" t="str">
            <v>High</v>
          </cell>
          <cell r="F917" t="str">
            <v>9</v>
          </cell>
          <cell r="G917" t="str">
            <v>12</v>
          </cell>
          <cell r="H917">
            <v>1043</v>
          </cell>
          <cell r="I917">
            <v>408</v>
          </cell>
          <cell r="J917">
            <v>0.39119999999999999</v>
          </cell>
          <cell r="K917">
            <v>36</v>
          </cell>
          <cell r="L917">
            <v>3.4500000000000003E-2</v>
          </cell>
          <cell r="M917">
            <v>444</v>
          </cell>
          <cell r="N917">
            <v>0.42570000000000002</v>
          </cell>
        </row>
        <row r="918">
          <cell r="A918" t="str">
            <v>JAMES RIVER  JUV DET HOME</v>
          </cell>
          <cell r="B918" t="str">
            <v>917</v>
          </cell>
          <cell r="C918" t="str">
            <v>Department of Juvenile Justice</v>
          </cell>
          <cell r="D918" t="str">
            <v>0012</v>
          </cell>
          <cell r="E918" t="str">
            <v>Combined</v>
          </cell>
          <cell r="F918" t="str">
            <v>6</v>
          </cell>
          <cell r="G918" t="str">
            <v>12</v>
          </cell>
          <cell r="H918">
            <v>23</v>
          </cell>
          <cell r="I918">
            <v>23</v>
          </cell>
          <cell r="J918">
            <v>1</v>
          </cell>
          <cell r="K918">
            <v>0</v>
          </cell>
          <cell r="L918">
            <v>0</v>
          </cell>
          <cell r="M918">
            <v>23</v>
          </cell>
          <cell r="N918">
            <v>1</v>
          </cell>
        </row>
        <row r="919">
          <cell r="A919" t="str">
            <v>JAMES RIVER ELEM</v>
          </cell>
          <cell r="B919" t="str">
            <v>131</v>
          </cell>
          <cell r="C919" t="e">
            <v>#N/A</v>
          </cell>
          <cell r="D919" t="str">
            <v>0201</v>
          </cell>
          <cell r="E919" t="str">
            <v>Elementary</v>
          </cell>
          <cell r="F919" t="str">
            <v>K</v>
          </cell>
          <cell r="G919" t="str">
            <v>5</v>
          </cell>
          <cell r="H919">
            <v>454</v>
          </cell>
          <cell r="I919">
            <v>285</v>
          </cell>
          <cell r="J919">
            <v>0.62780000000000002</v>
          </cell>
          <cell r="K919">
            <v>32</v>
          </cell>
          <cell r="L919">
            <v>7.0499999999999993E-2</v>
          </cell>
          <cell r="M919">
            <v>317</v>
          </cell>
          <cell r="N919">
            <v>0.69820000000000004</v>
          </cell>
        </row>
        <row r="920">
          <cell r="A920" t="str">
            <v>JAMES RIVER HIGH</v>
          </cell>
          <cell r="B920" t="str">
            <v>012</v>
          </cell>
          <cell r="C920" t="e">
            <v>#N/A</v>
          </cell>
          <cell r="D920" t="str">
            <v>0430</v>
          </cell>
          <cell r="E920" t="str">
            <v>High</v>
          </cell>
          <cell r="F920" t="str">
            <v>9</v>
          </cell>
          <cell r="G920" t="str">
            <v>12</v>
          </cell>
          <cell r="H920">
            <v>515</v>
          </cell>
          <cell r="I920">
            <v>113</v>
          </cell>
          <cell r="J920">
            <v>0.21940000000000001</v>
          </cell>
          <cell r="K920">
            <v>12</v>
          </cell>
          <cell r="L920">
            <v>2.3300000000000001E-2</v>
          </cell>
          <cell r="M920">
            <v>125</v>
          </cell>
          <cell r="N920">
            <v>0.2427</v>
          </cell>
        </row>
        <row r="921">
          <cell r="A921" t="str">
            <v>JAMES RIVER HIGH1</v>
          </cell>
          <cell r="B921" t="str">
            <v>021</v>
          </cell>
          <cell r="C921" t="e">
            <v>#N/A</v>
          </cell>
          <cell r="D921" t="str">
            <v>0770</v>
          </cell>
          <cell r="E921" t="str">
            <v>High</v>
          </cell>
          <cell r="F921" t="str">
            <v>9</v>
          </cell>
          <cell r="G921" t="str">
            <v>12</v>
          </cell>
          <cell r="H921">
            <v>1909</v>
          </cell>
          <cell r="I921">
            <v>464</v>
          </cell>
          <cell r="J921">
            <v>0.24310000000000001</v>
          </cell>
          <cell r="K921">
            <v>70</v>
          </cell>
          <cell r="L921">
            <v>3.6700000000000003E-2</v>
          </cell>
          <cell r="M921">
            <v>534</v>
          </cell>
          <cell r="N921">
            <v>0.2797</v>
          </cell>
        </row>
        <row r="922">
          <cell r="A922" t="str">
            <v>JAMES S RUSSELL MID (CEP NOTE 2)</v>
          </cell>
          <cell r="B922" t="str">
            <v>013</v>
          </cell>
          <cell r="C922" t="e">
            <v>#N/A</v>
          </cell>
          <cell r="D922" t="str">
            <v>0660</v>
          </cell>
          <cell r="E922" t="str">
            <v>Middle</v>
          </cell>
          <cell r="F922" t="str">
            <v>6</v>
          </cell>
          <cell r="G922" t="str">
            <v>8</v>
          </cell>
          <cell r="H922">
            <v>348</v>
          </cell>
          <cell r="I922">
            <v>340</v>
          </cell>
          <cell r="J922">
            <v>0.97699999999999998</v>
          </cell>
          <cell r="K922">
            <v>0</v>
          </cell>
          <cell r="L922">
            <v>0</v>
          </cell>
          <cell r="M922">
            <v>340</v>
          </cell>
          <cell r="N922">
            <v>0.97699999999999998</v>
          </cell>
        </row>
        <row r="923">
          <cell r="A923" t="str">
            <v>JAMES WOOD HIGH</v>
          </cell>
          <cell r="B923" t="str">
            <v>034</v>
          </cell>
          <cell r="C923" t="e">
            <v>#N/A</v>
          </cell>
          <cell r="D923" t="str">
            <v>0030</v>
          </cell>
          <cell r="E923" t="str">
            <v>High</v>
          </cell>
          <cell r="F923" t="str">
            <v>9</v>
          </cell>
          <cell r="G923" t="str">
            <v>12</v>
          </cell>
          <cell r="H923">
            <v>1374</v>
          </cell>
          <cell r="I923">
            <v>289</v>
          </cell>
          <cell r="J923">
            <v>0.21029999999999999</v>
          </cell>
          <cell r="K923">
            <v>66</v>
          </cell>
          <cell r="L923">
            <v>4.8000000000000001E-2</v>
          </cell>
          <cell r="M923">
            <v>355</v>
          </cell>
          <cell r="N923">
            <v>0.25840000000000002</v>
          </cell>
        </row>
        <row r="924">
          <cell r="A924" t="str">
            <v>JAMES WOOD MIDDLE</v>
          </cell>
          <cell r="B924" t="str">
            <v>034</v>
          </cell>
          <cell r="C924" t="e">
            <v>#N/A</v>
          </cell>
          <cell r="D924" t="str">
            <v>0420</v>
          </cell>
          <cell r="E924" t="str">
            <v>Middle</v>
          </cell>
          <cell r="F924" t="str">
            <v>6</v>
          </cell>
          <cell r="G924" t="str">
            <v>8</v>
          </cell>
          <cell r="H924">
            <v>862</v>
          </cell>
          <cell r="I924">
            <v>344</v>
          </cell>
          <cell r="J924">
            <v>0.39910000000000001</v>
          </cell>
          <cell r="K924">
            <v>58</v>
          </cell>
          <cell r="L924">
            <v>6.7299999999999999E-2</v>
          </cell>
          <cell r="M924">
            <v>402</v>
          </cell>
          <cell r="N924">
            <v>0.46639999999999998</v>
          </cell>
        </row>
        <row r="925">
          <cell r="A925" t="str">
            <v>JAMESTOWN ELEM</v>
          </cell>
          <cell r="B925" t="str">
            <v>007</v>
          </cell>
          <cell r="C925" t="str">
            <v>Arlington County Public Schools</v>
          </cell>
          <cell r="D925" t="str">
            <v>0440</v>
          </cell>
          <cell r="E925" t="str">
            <v>Elementary</v>
          </cell>
          <cell r="F925" t="str">
            <v>Pre-K</v>
          </cell>
          <cell r="G925" t="str">
            <v>5</v>
          </cell>
          <cell r="H925">
            <v>617</v>
          </cell>
          <cell r="I925">
            <v>13</v>
          </cell>
          <cell r="J925">
            <v>2.1100000000000001E-2</v>
          </cell>
          <cell r="K925">
            <v>8</v>
          </cell>
          <cell r="L925">
            <v>1.2999999999999999E-2</v>
          </cell>
          <cell r="M925">
            <v>21</v>
          </cell>
          <cell r="N925">
            <v>3.4000000000000002E-2</v>
          </cell>
        </row>
        <row r="926">
          <cell r="A926" t="str">
            <v>JAMESTOWN HIGH</v>
          </cell>
          <cell r="B926" t="str">
            <v>131</v>
          </cell>
          <cell r="C926" t="e">
            <v>#N/A</v>
          </cell>
          <cell r="D926" t="str">
            <v>0202</v>
          </cell>
          <cell r="E926" t="str">
            <v>High</v>
          </cell>
          <cell r="F926" t="str">
            <v>9</v>
          </cell>
          <cell r="G926" t="str">
            <v>12</v>
          </cell>
          <cell r="H926">
            <v>1305</v>
          </cell>
          <cell r="I926">
            <v>199</v>
          </cell>
          <cell r="J926">
            <v>0.1525</v>
          </cell>
          <cell r="K926">
            <v>34</v>
          </cell>
          <cell r="L926">
            <v>2.6100000000000002E-2</v>
          </cell>
          <cell r="M926">
            <v>233</v>
          </cell>
          <cell r="N926">
            <v>0.17849999999999999</v>
          </cell>
        </row>
        <row r="927">
          <cell r="A927" t="str">
            <v>JANE H. BRYAN EL (CEP NOTE 2)</v>
          </cell>
          <cell r="B927" t="str">
            <v>112</v>
          </cell>
          <cell r="C927" t="e">
            <v>#N/A</v>
          </cell>
          <cell r="D927" t="str">
            <v>0250</v>
          </cell>
          <cell r="E927" t="str">
            <v>Elementary</v>
          </cell>
          <cell r="F927" t="str">
            <v>K</v>
          </cell>
          <cell r="G927" t="str">
            <v>5</v>
          </cell>
          <cell r="H927">
            <v>394</v>
          </cell>
          <cell r="I927">
            <v>359</v>
          </cell>
          <cell r="J927">
            <v>0.91120000000000001</v>
          </cell>
          <cell r="K927">
            <v>0</v>
          </cell>
          <cell r="L927">
            <v>0</v>
          </cell>
          <cell r="M927">
            <v>359</v>
          </cell>
          <cell r="N927">
            <v>0.91120000000000001</v>
          </cell>
        </row>
        <row r="928">
          <cell r="A928" t="str">
            <v>JEFFERSON FOREST HIGH</v>
          </cell>
          <cell r="B928" t="str">
            <v>010</v>
          </cell>
          <cell r="C928" t="e">
            <v>#N/A</v>
          </cell>
          <cell r="D928" t="str">
            <v>1212</v>
          </cell>
          <cell r="E928" t="str">
            <v>High</v>
          </cell>
          <cell r="F928" t="str">
            <v>9</v>
          </cell>
          <cell r="G928" t="str">
            <v>12</v>
          </cell>
          <cell r="H928">
            <v>1382</v>
          </cell>
          <cell r="I928">
            <v>180</v>
          </cell>
          <cell r="J928">
            <v>0.13020000000000001</v>
          </cell>
          <cell r="K928">
            <v>54</v>
          </cell>
          <cell r="L928">
            <v>3.9100000000000003E-2</v>
          </cell>
          <cell r="M928">
            <v>234</v>
          </cell>
          <cell r="N928">
            <v>0.16930000000000001</v>
          </cell>
        </row>
        <row r="929">
          <cell r="A929" t="str">
            <v>JEFFERSON MIDDLE</v>
          </cell>
          <cell r="B929" t="str">
            <v>007</v>
          </cell>
          <cell r="C929" t="str">
            <v>Arlington County Public Schools</v>
          </cell>
          <cell r="D929" t="str">
            <v>0180</v>
          </cell>
          <cell r="E929" t="str">
            <v>Middle</v>
          </cell>
          <cell r="F929" t="str">
            <v>6</v>
          </cell>
          <cell r="G929" t="str">
            <v>8</v>
          </cell>
          <cell r="H929">
            <v>1080</v>
          </cell>
          <cell r="I929">
            <v>342</v>
          </cell>
          <cell r="J929">
            <v>0.31669999999999998</v>
          </cell>
          <cell r="K929">
            <v>100</v>
          </cell>
          <cell r="L929">
            <v>9.2600000000000002E-2</v>
          </cell>
          <cell r="M929">
            <v>442</v>
          </cell>
          <cell r="N929">
            <v>0.4093</v>
          </cell>
        </row>
        <row r="930">
          <cell r="A930" t="str">
            <v>JEFFERSON-HOUSTON ELEM</v>
          </cell>
          <cell r="B930" t="str">
            <v>101</v>
          </cell>
          <cell r="C930" t="e">
            <v>#N/A</v>
          </cell>
          <cell r="D930" t="str">
            <v>0090</v>
          </cell>
          <cell r="E930" t="str">
            <v>Combined</v>
          </cell>
          <cell r="F930" t="str">
            <v>Pre-K</v>
          </cell>
          <cell r="G930" t="str">
            <v>8</v>
          </cell>
          <cell r="H930">
            <v>659</v>
          </cell>
          <cell r="I930">
            <v>375</v>
          </cell>
          <cell r="J930">
            <v>0.56899999999999995</v>
          </cell>
          <cell r="K930">
            <v>43</v>
          </cell>
          <cell r="L930">
            <v>6.5299999999999997E-2</v>
          </cell>
          <cell r="M930">
            <v>418</v>
          </cell>
          <cell r="N930">
            <v>0.63429999999999997</v>
          </cell>
        </row>
        <row r="931">
          <cell r="A931" t="str">
            <v>JENNIE DEAN ELEM</v>
          </cell>
          <cell r="B931" t="str">
            <v>143</v>
          </cell>
          <cell r="C931" t="e">
            <v>#N/A</v>
          </cell>
          <cell r="D931" t="str">
            <v>0310</v>
          </cell>
          <cell r="E931" t="str">
            <v>Elementary</v>
          </cell>
          <cell r="F931" t="str">
            <v>Pre-K</v>
          </cell>
          <cell r="G931" t="str">
            <v>4</v>
          </cell>
          <cell r="H931">
            <v>647</v>
          </cell>
          <cell r="I931">
            <v>390</v>
          </cell>
          <cell r="J931">
            <v>0.6028</v>
          </cell>
          <cell r="K931">
            <v>64</v>
          </cell>
          <cell r="L931">
            <v>9.8900000000000002E-2</v>
          </cell>
          <cell r="M931">
            <v>454</v>
          </cell>
          <cell r="N931">
            <v>0.70169999999999999</v>
          </cell>
        </row>
        <row r="932">
          <cell r="A932" t="str">
            <v>JESSIE THACKREY PRESCHOOL</v>
          </cell>
          <cell r="B932" t="str">
            <v>109</v>
          </cell>
          <cell r="C932" t="e">
            <v>#N/A</v>
          </cell>
          <cell r="D932" t="str">
            <v>0270</v>
          </cell>
          <cell r="E932" t="str">
            <v>Elementary</v>
          </cell>
          <cell r="F932" t="str">
            <v>Pre-K</v>
          </cell>
          <cell r="G932" t="str">
            <v>Pre-K</v>
          </cell>
          <cell r="H932">
            <v>65</v>
          </cell>
          <cell r="I932">
            <v>10</v>
          </cell>
          <cell r="J932">
            <v>0.15379999999999999</v>
          </cell>
          <cell r="K932">
            <v>4</v>
          </cell>
          <cell r="L932">
            <v>6.1499999999999999E-2</v>
          </cell>
          <cell r="M932">
            <v>14</v>
          </cell>
          <cell r="N932">
            <v>0.21540000000000001</v>
          </cell>
        </row>
        <row r="933">
          <cell r="A933" t="str">
            <v>JETER-WATSON INT (CEP NOTE 2)</v>
          </cell>
          <cell r="B933" t="str">
            <v>107</v>
          </cell>
          <cell r="C933" t="e">
            <v>#N/A</v>
          </cell>
          <cell r="D933" t="str">
            <v>0360</v>
          </cell>
          <cell r="E933" t="str">
            <v>Elementary</v>
          </cell>
          <cell r="F933" t="str">
            <v>4</v>
          </cell>
          <cell r="G933" t="str">
            <v>7</v>
          </cell>
          <cell r="H933">
            <v>311</v>
          </cell>
          <cell r="I933">
            <v>201</v>
          </cell>
          <cell r="J933">
            <v>0.64629999999999999</v>
          </cell>
          <cell r="K933">
            <v>0</v>
          </cell>
          <cell r="L933">
            <v>0</v>
          </cell>
          <cell r="M933">
            <v>201</v>
          </cell>
          <cell r="N933">
            <v>0.64629999999999999</v>
          </cell>
        </row>
        <row r="934">
          <cell r="A934" t="str">
            <v>JOHN ADAMS ELEM</v>
          </cell>
          <cell r="B934" t="str">
            <v>101</v>
          </cell>
          <cell r="C934" t="e">
            <v>#N/A</v>
          </cell>
          <cell r="D934" t="str">
            <v>0230</v>
          </cell>
          <cell r="E934" t="str">
            <v>Elementary</v>
          </cell>
          <cell r="F934" t="str">
            <v>Pre-K</v>
          </cell>
          <cell r="G934" t="str">
            <v>5</v>
          </cell>
          <cell r="H934">
            <v>900</v>
          </cell>
          <cell r="I934">
            <v>494</v>
          </cell>
          <cell r="J934">
            <v>0.54890000000000005</v>
          </cell>
          <cell r="K934">
            <v>154</v>
          </cell>
          <cell r="L934">
            <v>0.1711</v>
          </cell>
          <cell r="M934">
            <v>648</v>
          </cell>
          <cell r="N934">
            <v>0.72</v>
          </cell>
        </row>
        <row r="935">
          <cell r="A935" t="str">
            <v>JOHN B. CARY EL (CEP NOTE 2)</v>
          </cell>
          <cell r="B935" t="str">
            <v>112</v>
          </cell>
          <cell r="C935" t="e">
            <v>#N/A</v>
          </cell>
          <cell r="D935" t="str">
            <v>0270</v>
          </cell>
          <cell r="E935" t="str">
            <v>Elementary</v>
          </cell>
          <cell r="F935" t="str">
            <v>K</v>
          </cell>
          <cell r="G935" t="str">
            <v>5</v>
          </cell>
          <cell r="H935">
            <v>320</v>
          </cell>
          <cell r="I935">
            <v>291</v>
          </cell>
          <cell r="J935">
            <v>0.90939999999999999</v>
          </cell>
          <cell r="K935">
            <v>0</v>
          </cell>
          <cell r="L935">
            <v>0</v>
          </cell>
          <cell r="M935">
            <v>291</v>
          </cell>
          <cell r="N935">
            <v>0.90939999999999999</v>
          </cell>
        </row>
        <row r="936">
          <cell r="A936" t="str">
            <v>JOHN B. CARY EL (CEP NOTE 2)a</v>
          </cell>
          <cell r="B936" t="str">
            <v>123</v>
          </cell>
          <cell r="C936" t="e">
            <v>#N/A</v>
          </cell>
          <cell r="D936" t="str">
            <v>0600</v>
          </cell>
          <cell r="E936" t="str">
            <v>Elementary</v>
          </cell>
          <cell r="F936" t="str">
            <v>K</v>
          </cell>
          <cell r="G936" t="str">
            <v>5</v>
          </cell>
          <cell r="H936">
            <v>266</v>
          </cell>
          <cell r="I936">
            <v>266</v>
          </cell>
          <cell r="J936">
            <v>1</v>
          </cell>
          <cell r="K936">
            <v>0</v>
          </cell>
          <cell r="L936">
            <v>0</v>
          </cell>
          <cell r="M936">
            <v>266</v>
          </cell>
          <cell r="N936">
            <v>1</v>
          </cell>
        </row>
        <row r="937">
          <cell r="A937" t="str">
            <v>JOHN B. DEY ELEM</v>
          </cell>
          <cell r="B937" t="str">
            <v>128</v>
          </cell>
          <cell r="C937" t="e">
            <v>#N/A</v>
          </cell>
          <cell r="D937" t="str">
            <v>0360</v>
          </cell>
          <cell r="E937" t="str">
            <v>Elementary</v>
          </cell>
          <cell r="F937" t="str">
            <v>K</v>
          </cell>
          <cell r="G937" t="str">
            <v>5</v>
          </cell>
          <cell r="H937">
            <v>790</v>
          </cell>
          <cell r="I937">
            <v>84</v>
          </cell>
          <cell r="J937">
            <v>0.10630000000000001</v>
          </cell>
          <cell r="K937">
            <v>59</v>
          </cell>
          <cell r="L937">
            <v>7.4700000000000003E-2</v>
          </cell>
          <cell r="M937">
            <v>143</v>
          </cell>
          <cell r="N937">
            <v>0.18099999999999999</v>
          </cell>
        </row>
        <row r="938">
          <cell r="A938" t="str">
            <v>JOHN C. MYERS ELEM</v>
          </cell>
          <cell r="B938" t="str">
            <v>082</v>
          </cell>
          <cell r="C938" t="e">
            <v>#N/A</v>
          </cell>
          <cell r="D938" t="str">
            <v>1071</v>
          </cell>
          <cell r="E938" t="str">
            <v>Elementary</v>
          </cell>
          <cell r="F938" t="str">
            <v>Pre-K</v>
          </cell>
          <cell r="G938" t="str">
            <v>5</v>
          </cell>
          <cell r="H938">
            <v>502</v>
          </cell>
          <cell r="I938">
            <v>148</v>
          </cell>
          <cell r="J938">
            <v>0.29480000000000001</v>
          </cell>
          <cell r="K938">
            <v>47</v>
          </cell>
          <cell r="L938">
            <v>9.3600000000000003E-2</v>
          </cell>
          <cell r="M938">
            <v>195</v>
          </cell>
          <cell r="N938">
            <v>0.38840000000000002</v>
          </cell>
        </row>
        <row r="939">
          <cell r="A939" t="str">
            <v>JOHN CHAMPE HS</v>
          </cell>
          <cell r="B939" t="str">
            <v>053</v>
          </cell>
          <cell r="C939" t="e">
            <v>#N/A</v>
          </cell>
          <cell r="D939" t="str">
            <v>0370</v>
          </cell>
          <cell r="E939" t="str">
            <v>High</v>
          </cell>
          <cell r="F939" t="str">
            <v>10</v>
          </cell>
          <cell r="G939" t="str">
            <v>12</v>
          </cell>
          <cell r="H939">
            <v>1859</v>
          </cell>
          <cell r="I939">
            <v>147</v>
          </cell>
          <cell r="J939">
            <v>7.9100000000000004E-2</v>
          </cell>
          <cell r="K939">
            <v>73</v>
          </cell>
          <cell r="L939">
            <v>3.9300000000000002E-2</v>
          </cell>
          <cell r="M939">
            <v>220</v>
          </cell>
          <cell r="N939">
            <v>0.1183</v>
          </cell>
        </row>
        <row r="940">
          <cell r="A940" t="str">
            <v>JOHN D. JENKINS ELEMENTARY</v>
          </cell>
          <cell r="B940" t="str">
            <v>075</v>
          </cell>
          <cell r="C940" t="e">
            <v>#N/A</v>
          </cell>
          <cell r="D940" t="str">
            <v>0319</v>
          </cell>
          <cell r="E940" t="str">
            <v>Elementary</v>
          </cell>
          <cell r="F940" t="str">
            <v>H</v>
          </cell>
          <cell r="G940" t="str">
            <v>5</v>
          </cell>
          <cell r="H940">
            <v>600</v>
          </cell>
          <cell r="I940">
            <v>387</v>
          </cell>
          <cell r="J940">
            <v>0.64500000000000002</v>
          </cell>
          <cell r="K940">
            <v>67</v>
          </cell>
          <cell r="L940">
            <v>0.11169999999999999</v>
          </cell>
          <cell r="M940">
            <v>454</v>
          </cell>
          <cell r="N940">
            <v>0.75670000000000004</v>
          </cell>
        </row>
        <row r="941">
          <cell r="A941" t="str">
            <v>JOHN F. PATTIE SR. ELEM</v>
          </cell>
          <cell r="B941" t="str">
            <v>075</v>
          </cell>
          <cell r="C941" t="e">
            <v>#N/A</v>
          </cell>
          <cell r="D941" t="str">
            <v>0130</v>
          </cell>
          <cell r="E941" t="str">
            <v>Elementary</v>
          </cell>
          <cell r="F941" t="str">
            <v>Pre-K</v>
          </cell>
          <cell r="G941" t="str">
            <v>5</v>
          </cell>
          <cell r="H941">
            <v>675</v>
          </cell>
          <cell r="I941">
            <v>207</v>
          </cell>
          <cell r="J941">
            <v>0.30669999999999997</v>
          </cell>
          <cell r="K941">
            <v>59</v>
          </cell>
          <cell r="L941">
            <v>8.7400000000000005E-2</v>
          </cell>
          <cell r="M941">
            <v>266</v>
          </cell>
          <cell r="N941">
            <v>0.39410000000000001</v>
          </cell>
        </row>
        <row r="942">
          <cell r="A942" t="str">
            <v>JOHN F. PATTIE SR. ELEM ANNEX</v>
          </cell>
          <cell r="B942" t="str">
            <v>075</v>
          </cell>
          <cell r="C942" t="e">
            <v>#N/A</v>
          </cell>
          <cell r="D942" t="str">
            <v>0130</v>
          </cell>
          <cell r="E942" t="str">
            <v>Elementary</v>
          </cell>
          <cell r="F942" t="str">
            <v>Pre-K</v>
          </cell>
          <cell r="G942" t="str">
            <v>5</v>
          </cell>
          <cell r="H942">
            <v>172</v>
          </cell>
          <cell r="I942">
            <v>72</v>
          </cell>
          <cell r="J942">
            <v>0.41860000000000003</v>
          </cell>
          <cell r="K942">
            <v>22</v>
          </cell>
          <cell r="L942">
            <v>0.12790000000000001</v>
          </cell>
          <cell r="M942">
            <v>94</v>
          </cell>
          <cell r="N942">
            <v>0.54649999999999999</v>
          </cell>
        </row>
        <row r="943">
          <cell r="A943" t="str">
            <v>JOHN HANDLEY HIGH</v>
          </cell>
          <cell r="B943" t="str">
            <v>132</v>
          </cell>
          <cell r="C943" t="e">
            <v>#N/A</v>
          </cell>
          <cell r="D943" t="str">
            <v>0040</v>
          </cell>
          <cell r="E943" t="str">
            <v>High</v>
          </cell>
          <cell r="F943" t="str">
            <v>9</v>
          </cell>
          <cell r="G943" t="str">
            <v>12</v>
          </cell>
          <cell r="H943">
            <v>1310</v>
          </cell>
          <cell r="I943">
            <v>578</v>
          </cell>
          <cell r="J943">
            <v>0.44119999999999998</v>
          </cell>
          <cell r="K943">
            <v>88</v>
          </cell>
          <cell r="L943">
            <v>6.7199999999999996E-2</v>
          </cell>
          <cell r="M943">
            <v>666</v>
          </cell>
          <cell r="N943">
            <v>0.50839999999999996</v>
          </cell>
        </row>
        <row r="944">
          <cell r="A944" t="str">
            <v>JOHN J. WRIGHT ED. AND CULTURAL CTR.</v>
          </cell>
          <cell r="B944" t="str">
            <v>088</v>
          </cell>
          <cell r="C944" t="e">
            <v>#N/A</v>
          </cell>
          <cell r="D944" t="str">
            <v>0221</v>
          </cell>
          <cell r="E944" t="str">
            <v>Cell Left Blank</v>
          </cell>
          <cell r="F944" t="str">
            <v>U</v>
          </cell>
          <cell r="G944" t="str">
            <v>12</v>
          </cell>
          <cell r="H944">
            <v>253</v>
          </cell>
          <cell r="I944">
            <v>87</v>
          </cell>
          <cell r="J944">
            <v>0.34389999999999998</v>
          </cell>
          <cell r="K944">
            <v>10</v>
          </cell>
          <cell r="L944">
            <v>3.95E-2</v>
          </cell>
          <cell r="M944">
            <v>97</v>
          </cell>
          <cell r="N944">
            <v>0.38340000000000002</v>
          </cell>
        </row>
        <row r="945">
          <cell r="A945" t="str">
            <v>JOHN KERR EL (CEP NOTE 2)</v>
          </cell>
          <cell r="B945" t="str">
            <v>132</v>
          </cell>
          <cell r="C945" t="e">
            <v>#N/A</v>
          </cell>
          <cell r="D945" t="str">
            <v>0090</v>
          </cell>
          <cell r="E945" t="str">
            <v>Elementary</v>
          </cell>
          <cell r="F945" t="str">
            <v>Pre-K</v>
          </cell>
          <cell r="G945" t="str">
            <v>4</v>
          </cell>
          <cell r="H945">
            <v>548</v>
          </cell>
          <cell r="I945">
            <v>454</v>
          </cell>
          <cell r="J945">
            <v>0.82850000000000001</v>
          </cell>
          <cell r="K945">
            <v>0</v>
          </cell>
          <cell r="L945">
            <v>0</v>
          </cell>
          <cell r="M945">
            <v>454</v>
          </cell>
          <cell r="N945">
            <v>0.82850000000000001</v>
          </cell>
        </row>
        <row r="946">
          <cell r="A946" t="str">
            <v>JOHN L. HURT EL (CEP NOTE 2)</v>
          </cell>
          <cell r="B946" t="str">
            <v>071</v>
          </cell>
          <cell r="C946" t="e">
            <v>#N/A</v>
          </cell>
          <cell r="D946" t="str">
            <v>0030</v>
          </cell>
          <cell r="E946" t="str">
            <v>Elementary</v>
          </cell>
          <cell r="F946" t="str">
            <v>Pre-K</v>
          </cell>
          <cell r="G946" t="str">
            <v>5</v>
          </cell>
          <cell r="H946">
            <v>272</v>
          </cell>
          <cell r="I946">
            <v>234</v>
          </cell>
          <cell r="J946">
            <v>0.86029999999999995</v>
          </cell>
          <cell r="K946">
            <v>0</v>
          </cell>
          <cell r="L946">
            <v>0</v>
          </cell>
          <cell r="M946">
            <v>234</v>
          </cell>
          <cell r="N946">
            <v>0.86029999999999995</v>
          </cell>
        </row>
        <row r="947">
          <cell r="A947" t="str">
            <v>JOHN M. GANDY ELEM</v>
          </cell>
          <cell r="B947" t="str">
            <v>042</v>
          </cell>
          <cell r="C947" t="e">
            <v>#N/A</v>
          </cell>
          <cell r="D947" t="str">
            <v>0162</v>
          </cell>
          <cell r="E947" t="str">
            <v>Elementary</v>
          </cell>
          <cell r="F947" t="str">
            <v>3</v>
          </cell>
          <cell r="G947" t="str">
            <v>5</v>
          </cell>
          <cell r="H947">
            <v>312</v>
          </cell>
          <cell r="I947">
            <v>134</v>
          </cell>
          <cell r="J947">
            <v>0.42949999999999999</v>
          </cell>
          <cell r="K947">
            <v>26</v>
          </cell>
          <cell r="L947">
            <v>8.3299999999999999E-2</v>
          </cell>
          <cell r="M947">
            <v>160</v>
          </cell>
          <cell r="N947">
            <v>0.51280000000000003</v>
          </cell>
        </row>
        <row r="948">
          <cell r="A948" t="str">
            <v>JOHN MARSHALL EC CTR (CEP NOTE 2)</v>
          </cell>
          <cell r="B948" t="str">
            <v>117</v>
          </cell>
          <cell r="C948" t="e">
            <v>#N/A</v>
          </cell>
          <cell r="D948" t="str">
            <v>1411</v>
          </cell>
          <cell r="E948" t="str">
            <v>Elementary</v>
          </cell>
          <cell r="F948" t="str">
            <v>Pre-K</v>
          </cell>
          <cell r="G948" t="str">
            <v>K</v>
          </cell>
          <cell r="H948">
            <v>331</v>
          </cell>
          <cell r="I948">
            <v>253</v>
          </cell>
          <cell r="J948">
            <v>0.76439999999999997</v>
          </cell>
          <cell r="K948">
            <v>0</v>
          </cell>
          <cell r="L948">
            <v>0</v>
          </cell>
          <cell r="M948">
            <v>253</v>
          </cell>
          <cell r="N948">
            <v>0.76439999999999997</v>
          </cell>
        </row>
        <row r="949">
          <cell r="A949" t="str">
            <v>JOHN MARSHALL HS (CEP NOTE 2)</v>
          </cell>
          <cell r="B949" t="str">
            <v>123</v>
          </cell>
          <cell r="C949" t="e">
            <v>#N/A</v>
          </cell>
          <cell r="D949" t="str">
            <v>0730</v>
          </cell>
          <cell r="E949" t="str">
            <v>High</v>
          </cell>
          <cell r="F949" t="str">
            <v>U</v>
          </cell>
          <cell r="G949" t="str">
            <v>12</v>
          </cell>
          <cell r="H949">
            <v>611</v>
          </cell>
          <cell r="I949">
            <v>611</v>
          </cell>
          <cell r="J949">
            <v>1</v>
          </cell>
          <cell r="K949">
            <v>0</v>
          </cell>
          <cell r="L949">
            <v>0</v>
          </cell>
          <cell r="M949">
            <v>611</v>
          </cell>
          <cell r="N949">
            <v>1</v>
          </cell>
        </row>
        <row r="950">
          <cell r="A950" t="str">
            <v>JOHN N. DALTON INT.</v>
          </cell>
          <cell r="B950" t="str">
            <v>122</v>
          </cell>
          <cell r="C950" t="e">
            <v>#N/A</v>
          </cell>
          <cell r="D950" t="str">
            <v>0042</v>
          </cell>
          <cell r="E950" t="str">
            <v>Middle</v>
          </cell>
          <cell r="F950" t="str">
            <v>7</v>
          </cell>
          <cell r="G950" t="str">
            <v>8</v>
          </cell>
          <cell r="H950">
            <v>281</v>
          </cell>
          <cell r="I950">
            <v>101</v>
          </cell>
          <cell r="J950">
            <v>0.3594</v>
          </cell>
          <cell r="K950">
            <v>15</v>
          </cell>
          <cell r="L950">
            <v>5.3400000000000003E-2</v>
          </cell>
          <cell r="M950">
            <v>116</v>
          </cell>
          <cell r="N950">
            <v>0.4128</v>
          </cell>
        </row>
        <row r="951">
          <cell r="A951" t="str">
            <v>JOHN P. FISHWICK MID (CEP NOTE 2)</v>
          </cell>
          <cell r="B951" t="str">
            <v>124</v>
          </cell>
          <cell r="C951" t="e">
            <v>#N/A</v>
          </cell>
          <cell r="D951" t="str">
            <v>0230</v>
          </cell>
          <cell r="E951" t="str">
            <v>Middle</v>
          </cell>
          <cell r="F951" t="str">
            <v>6</v>
          </cell>
          <cell r="G951" t="str">
            <v>8</v>
          </cell>
          <cell r="H951">
            <v>526</v>
          </cell>
          <cell r="I951">
            <v>526</v>
          </cell>
          <cell r="J951">
            <v>1</v>
          </cell>
          <cell r="K951">
            <v>0</v>
          </cell>
          <cell r="L951">
            <v>0</v>
          </cell>
          <cell r="M951">
            <v>526</v>
          </cell>
          <cell r="N951">
            <v>1</v>
          </cell>
        </row>
        <row r="952">
          <cell r="A952" t="str">
            <v>JOHN S. BATTLE HIGH</v>
          </cell>
          <cell r="B952" t="str">
            <v>094</v>
          </cell>
          <cell r="C952" t="e">
            <v>#N/A</v>
          </cell>
          <cell r="D952" t="str">
            <v>1040</v>
          </cell>
          <cell r="E952" t="str">
            <v>High</v>
          </cell>
          <cell r="F952" t="str">
            <v>9</v>
          </cell>
          <cell r="G952" t="str">
            <v>12</v>
          </cell>
          <cell r="H952">
            <v>649</v>
          </cell>
          <cell r="I952">
            <v>209</v>
          </cell>
          <cell r="J952">
            <v>0.32200000000000001</v>
          </cell>
          <cell r="K952">
            <v>42</v>
          </cell>
          <cell r="L952">
            <v>6.4699999999999994E-2</v>
          </cell>
          <cell r="M952">
            <v>251</v>
          </cell>
          <cell r="N952">
            <v>0.38669999999999999</v>
          </cell>
        </row>
        <row r="953">
          <cell r="A953" t="str">
            <v>JOHN TYLER EL (CEP NOTE 2)</v>
          </cell>
          <cell r="B953" t="str">
            <v>112</v>
          </cell>
          <cell r="C953" t="e">
            <v>#N/A</v>
          </cell>
          <cell r="D953" t="str">
            <v>0440</v>
          </cell>
          <cell r="E953" t="str">
            <v>Elementary</v>
          </cell>
          <cell r="F953" t="str">
            <v>K</v>
          </cell>
          <cell r="G953" t="str">
            <v>5</v>
          </cell>
          <cell r="H953">
            <v>359</v>
          </cell>
          <cell r="I953">
            <v>327</v>
          </cell>
          <cell r="J953">
            <v>0.91090000000000004</v>
          </cell>
          <cell r="K953">
            <v>0</v>
          </cell>
          <cell r="L953">
            <v>0</v>
          </cell>
          <cell r="M953">
            <v>327</v>
          </cell>
          <cell r="N953">
            <v>0.91090000000000004</v>
          </cell>
        </row>
        <row r="954">
          <cell r="A954" t="str">
            <v>JOHN TYLER EL (CEP NOTE 2)</v>
          </cell>
          <cell r="B954" t="str">
            <v>121</v>
          </cell>
          <cell r="C954" t="e">
            <v>#N/A</v>
          </cell>
          <cell r="D954" t="str">
            <v>0230</v>
          </cell>
          <cell r="E954" t="str">
            <v>Elementary</v>
          </cell>
          <cell r="F954" t="str">
            <v>K</v>
          </cell>
          <cell r="G954" t="str">
            <v>6</v>
          </cell>
          <cell r="H954">
            <v>624</v>
          </cell>
          <cell r="I954">
            <v>624</v>
          </cell>
          <cell r="J954">
            <v>1</v>
          </cell>
          <cell r="K954">
            <v>0</v>
          </cell>
          <cell r="L954">
            <v>0</v>
          </cell>
          <cell r="M954">
            <v>624</v>
          </cell>
          <cell r="N954">
            <v>1</v>
          </cell>
        </row>
        <row r="955">
          <cell r="A955" t="str">
            <v>JOHN W. TOLBERT JR. ELEM</v>
          </cell>
          <cell r="B955" t="str">
            <v>053</v>
          </cell>
          <cell r="C955" t="e">
            <v>#N/A</v>
          </cell>
          <cell r="D955" t="str">
            <v>0950</v>
          </cell>
          <cell r="E955" t="str">
            <v>Elementary</v>
          </cell>
          <cell r="F955" t="str">
            <v>K</v>
          </cell>
          <cell r="G955" t="str">
            <v>5</v>
          </cell>
          <cell r="H955">
            <v>683</v>
          </cell>
          <cell r="I955">
            <v>77</v>
          </cell>
          <cell r="J955">
            <v>0.11269999999999999</v>
          </cell>
          <cell r="K955">
            <v>20</v>
          </cell>
          <cell r="L955">
            <v>2.93E-2</v>
          </cell>
          <cell r="M955">
            <v>97</v>
          </cell>
          <cell r="N955">
            <v>0.14199999999999999</v>
          </cell>
        </row>
        <row r="956">
          <cell r="A956" t="str">
            <v>JOHN W. WAYLAND ELEM</v>
          </cell>
          <cell r="B956" t="str">
            <v>082</v>
          </cell>
          <cell r="C956" t="e">
            <v>#N/A</v>
          </cell>
          <cell r="D956" t="str">
            <v>0970</v>
          </cell>
          <cell r="E956" t="str">
            <v>Elementary</v>
          </cell>
          <cell r="F956" t="str">
            <v>Pre-K</v>
          </cell>
          <cell r="G956" t="str">
            <v>5</v>
          </cell>
          <cell r="H956">
            <v>611</v>
          </cell>
          <cell r="I956">
            <v>136</v>
          </cell>
          <cell r="J956">
            <v>0.22259999999999999</v>
          </cell>
          <cell r="K956">
            <v>41</v>
          </cell>
          <cell r="L956">
            <v>6.7100000000000007E-2</v>
          </cell>
          <cell r="M956">
            <v>177</v>
          </cell>
          <cell r="N956">
            <v>0.28970000000000001</v>
          </cell>
        </row>
        <row r="957">
          <cell r="A957" t="str">
            <v>JOHN YEATES MIDDLE</v>
          </cell>
          <cell r="B957" t="str">
            <v>127</v>
          </cell>
          <cell r="C957" t="e">
            <v>#N/A</v>
          </cell>
          <cell r="D957" t="str">
            <v>0380</v>
          </cell>
          <cell r="E957" t="str">
            <v>Middle</v>
          </cell>
          <cell r="F957" t="str">
            <v>6</v>
          </cell>
          <cell r="G957" t="str">
            <v>8</v>
          </cell>
          <cell r="H957">
            <v>562</v>
          </cell>
          <cell r="I957">
            <v>115</v>
          </cell>
          <cell r="J957">
            <v>0.2046</v>
          </cell>
          <cell r="K957">
            <v>25</v>
          </cell>
          <cell r="L957">
            <v>4.4499999999999998E-2</v>
          </cell>
          <cell r="M957">
            <v>140</v>
          </cell>
          <cell r="N957">
            <v>0.24909999999999999</v>
          </cell>
        </row>
        <row r="958">
          <cell r="A958" t="str">
            <v>JOHNSON ELEM (CEP NOTE 2)</v>
          </cell>
          <cell r="B958" t="str">
            <v>043</v>
          </cell>
          <cell r="C958" t="e">
            <v>#N/A</v>
          </cell>
          <cell r="D958" t="str">
            <v>0530</v>
          </cell>
          <cell r="E958" t="str">
            <v>Elementary</v>
          </cell>
          <cell r="F958" t="str">
            <v>H</v>
          </cell>
          <cell r="G958" t="str">
            <v>5</v>
          </cell>
          <cell r="H958">
            <v>532</v>
          </cell>
          <cell r="I958">
            <v>438</v>
          </cell>
          <cell r="J958">
            <v>0.82330000000000003</v>
          </cell>
          <cell r="K958">
            <v>0</v>
          </cell>
          <cell r="L958">
            <v>0</v>
          </cell>
          <cell r="M958">
            <v>438</v>
          </cell>
          <cell r="N958">
            <v>0.82330000000000003</v>
          </cell>
        </row>
        <row r="959">
          <cell r="A959" t="str">
            <v>JOHNSON ELEM (CEP NOTE 2)</v>
          </cell>
          <cell r="B959" t="str">
            <v>104</v>
          </cell>
          <cell r="C959" t="e">
            <v>#N/A</v>
          </cell>
          <cell r="D959" t="str">
            <v>0010</v>
          </cell>
          <cell r="E959" t="str">
            <v>Elementary</v>
          </cell>
          <cell r="F959" t="str">
            <v>Pre-K</v>
          </cell>
          <cell r="G959" t="str">
            <v>4</v>
          </cell>
          <cell r="H959">
            <v>380</v>
          </cell>
          <cell r="I959">
            <v>325</v>
          </cell>
          <cell r="J959">
            <v>0.85529999999999995</v>
          </cell>
          <cell r="K959">
            <v>0</v>
          </cell>
          <cell r="L959">
            <v>0</v>
          </cell>
          <cell r="M959">
            <v>325</v>
          </cell>
          <cell r="N959">
            <v>0.85529999999999995</v>
          </cell>
        </row>
        <row r="960">
          <cell r="A960" t="str">
            <v>JOHNSON-WILLIAMS MIDDLE</v>
          </cell>
          <cell r="B960" t="str">
            <v>022</v>
          </cell>
          <cell r="C960" t="e">
            <v>#N/A</v>
          </cell>
          <cell r="D960" t="str">
            <v>0280</v>
          </cell>
          <cell r="E960" t="str">
            <v>Middle</v>
          </cell>
          <cell r="F960" t="str">
            <v>6</v>
          </cell>
          <cell r="G960" t="str">
            <v>8</v>
          </cell>
          <cell r="H960">
            <v>481</v>
          </cell>
          <cell r="I960">
            <v>87</v>
          </cell>
          <cell r="J960">
            <v>0.18090000000000001</v>
          </cell>
          <cell r="K960">
            <v>16</v>
          </cell>
          <cell r="L960">
            <v>3.3300000000000003E-2</v>
          </cell>
          <cell r="M960">
            <v>103</v>
          </cell>
          <cell r="N960">
            <v>0.21410000000000001</v>
          </cell>
        </row>
        <row r="961">
          <cell r="A961" t="str">
            <v>JOLLIFF MIDDLE</v>
          </cell>
          <cell r="B961" t="str">
            <v>136</v>
          </cell>
          <cell r="C961" t="e">
            <v>#N/A</v>
          </cell>
          <cell r="D961" t="str">
            <v>0973</v>
          </cell>
          <cell r="E961" t="str">
            <v>Middle</v>
          </cell>
          <cell r="F961" t="str">
            <v>6</v>
          </cell>
          <cell r="G961" t="str">
            <v>8</v>
          </cell>
          <cell r="H961">
            <v>729</v>
          </cell>
          <cell r="I961">
            <v>226</v>
          </cell>
          <cell r="J961">
            <v>0.31</v>
          </cell>
          <cell r="K961">
            <v>46</v>
          </cell>
          <cell r="L961">
            <v>6.3100000000000003E-2</v>
          </cell>
          <cell r="M961">
            <v>272</v>
          </cell>
          <cell r="N961">
            <v>0.37309999999999999</v>
          </cell>
        </row>
        <row r="962">
          <cell r="A962" t="str">
            <v>JONESVILLE MID (CEP NOTE 2)</v>
          </cell>
          <cell r="B962" t="str">
            <v>052</v>
          </cell>
          <cell r="C962" t="e">
            <v>#N/A</v>
          </cell>
          <cell r="D962" t="str">
            <v>0470</v>
          </cell>
          <cell r="E962" t="str">
            <v>Elementary</v>
          </cell>
          <cell r="F962" t="str">
            <v>5</v>
          </cell>
          <cell r="G962" t="str">
            <v>7</v>
          </cell>
          <cell r="H962">
            <v>219</v>
          </cell>
          <cell r="I962">
            <v>207</v>
          </cell>
          <cell r="J962">
            <v>0.94520000000000004</v>
          </cell>
          <cell r="K962">
            <v>0</v>
          </cell>
          <cell r="L962">
            <v>0</v>
          </cell>
          <cell r="M962">
            <v>207</v>
          </cell>
          <cell r="N962">
            <v>0.94520000000000004</v>
          </cell>
        </row>
        <row r="963">
          <cell r="A963" t="str">
            <v>JOSEPH H. SAUNDERS EL (CEP NOTE 2)</v>
          </cell>
          <cell r="B963" t="str">
            <v>117</v>
          </cell>
          <cell r="C963" t="e">
            <v>#N/A</v>
          </cell>
          <cell r="D963" t="str">
            <v>0300</v>
          </cell>
          <cell r="E963" t="str">
            <v>Elementary</v>
          </cell>
          <cell r="F963" t="str">
            <v>K</v>
          </cell>
          <cell r="G963" t="str">
            <v>5</v>
          </cell>
          <cell r="H963">
            <v>704</v>
          </cell>
          <cell r="I963">
            <v>538</v>
          </cell>
          <cell r="J963">
            <v>0.76419999999999999</v>
          </cell>
          <cell r="K963">
            <v>0</v>
          </cell>
          <cell r="L963">
            <v>0</v>
          </cell>
          <cell r="M963">
            <v>538</v>
          </cell>
          <cell r="N963">
            <v>0.76419999999999999</v>
          </cell>
        </row>
        <row r="964">
          <cell r="A964" t="str">
            <v>JOSEPH T HENLEY MIDDLE</v>
          </cell>
          <cell r="B964" t="str">
            <v>002</v>
          </cell>
          <cell r="C964" t="str">
            <v>Albemarle County Public Schools</v>
          </cell>
          <cell r="D964" t="str">
            <v>0942</v>
          </cell>
          <cell r="E964" t="str">
            <v>Middle</v>
          </cell>
          <cell r="F964" t="str">
            <v>6</v>
          </cell>
          <cell r="G964" t="str">
            <v>8</v>
          </cell>
          <cell r="H964">
            <v>918</v>
          </cell>
          <cell r="I964">
            <v>108</v>
          </cell>
          <cell r="J964">
            <v>0.1176</v>
          </cell>
          <cell r="K964">
            <v>14</v>
          </cell>
          <cell r="L964">
            <v>1.5299999999999999E-2</v>
          </cell>
          <cell r="M964">
            <v>122</v>
          </cell>
          <cell r="N964">
            <v>0.13289999999999999</v>
          </cell>
        </row>
        <row r="965">
          <cell r="A965" t="str">
            <v>JOSEPH VAN PELT EL (CEP NOTE 2)</v>
          </cell>
          <cell r="B965" t="str">
            <v>102</v>
          </cell>
          <cell r="C965" t="e">
            <v>#N/A</v>
          </cell>
          <cell r="D965" t="str">
            <v>0100</v>
          </cell>
          <cell r="E965" t="str">
            <v>Elementary</v>
          </cell>
          <cell r="F965" t="str">
            <v>Pre-K</v>
          </cell>
          <cell r="G965" t="str">
            <v>5</v>
          </cell>
          <cell r="H965">
            <v>475</v>
          </cell>
          <cell r="I965">
            <v>446</v>
          </cell>
          <cell r="J965">
            <v>0.93889999999999996</v>
          </cell>
          <cell r="K965">
            <v>0</v>
          </cell>
          <cell r="L965">
            <v>0</v>
          </cell>
          <cell r="M965">
            <v>446</v>
          </cell>
          <cell r="N965">
            <v>0.93889999999999996</v>
          </cell>
        </row>
        <row r="966">
          <cell r="A966" t="str">
            <v>JOUETT ELEM</v>
          </cell>
          <cell r="B966" t="str">
            <v>054</v>
          </cell>
          <cell r="C966" t="e">
            <v>#N/A</v>
          </cell>
          <cell r="D966" t="str">
            <v>0660</v>
          </cell>
          <cell r="E966" t="str">
            <v>Elementary</v>
          </cell>
          <cell r="F966" t="str">
            <v>Pre-K</v>
          </cell>
          <cell r="G966" t="str">
            <v>5</v>
          </cell>
          <cell r="H966">
            <v>590</v>
          </cell>
          <cell r="I966">
            <v>245</v>
          </cell>
          <cell r="J966">
            <v>0.4153</v>
          </cell>
          <cell r="K966">
            <v>41</v>
          </cell>
          <cell r="L966">
            <v>6.9500000000000006E-2</v>
          </cell>
          <cell r="M966">
            <v>286</v>
          </cell>
          <cell r="N966">
            <v>0.48470000000000002</v>
          </cell>
        </row>
        <row r="967">
          <cell r="A967" t="str">
            <v>JUSTICE HIGH</v>
          </cell>
          <cell r="B967" t="str">
            <v>029</v>
          </cell>
          <cell r="C967" t="e">
            <v>#N/A</v>
          </cell>
          <cell r="D967" t="str">
            <v>1070</v>
          </cell>
          <cell r="E967" t="str">
            <v>High</v>
          </cell>
          <cell r="F967" t="str">
            <v>9</v>
          </cell>
          <cell r="G967" t="str">
            <v>12</v>
          </cell>
          <cell r="H967">
            <v>2325</v>
          </cell>
          <cell r="I967">
            <v>1197</v>
          </cell>
          <cell r="J967">
            <v>0.51480000000000004</v>
          </cell>
          <cell r="K967">
            <v>276</v>
          </cell>
          <cell r="L967">
            <v>0.1187</v>
          </cell>
          <cell r="M967">
            <v>1473</v>
          </cell>
          <cell r="N967">
            <v>0.63349999999999995</v>
          </cell>
        </row>
        <row r="968">
          <cell r="A968" t="str">
            <v>KAECHELE ELEM</v>
          </cell>
          <cell r="B968" t="str">
            <v>043</v>
          </cell>
          <cell r="C968" t="e">
            <v>#N/A</v>
          </cell>
          <cell r="D968" t="str">
            <v>0082</v>
          </cell>
          <cell r="E968" t="str">
            <v>Elementary</v>
          </cell>
          <cell r="F968" t="str">
            <v>K</v>
          </cell>
          <cell r="G968" t="str">
            <v>5</v>
          </cell>
          <cell r="H968">
            <v>480</v>
          </cell>
          <cell r="I968">
            <v>23</v>
          </cell>
          <cell r="J968">
            <v>4.7899999999999998E-2</v>
          </cell>
          <cell r="K968">
            <v>5</v>
          </cell>
          <cell r="L968">
            <v>1.04E-2</v>
          </cell>
          <cell r="M968">
            <v>28</v>
          </cell>
          <cell r="N968">
            <v>5.8299999999999998E-2</v>
          </cell>
        </row>
        <row r="969">
          <cell r="A969" t="str">
            <v>KAPPA GROUP HOME</v>
          </cell>
          <cell r="B969" t="str">
            <v>5789</v>
          </cell>
          <cell r="C969" t="str">
            <v>Grafton/GIHN SNP</v>
          </cell>
          <cell r="D969" t="str">
            <v>0010</v>
          </cell>
          <cell r="E969" t="str">
            <v>Combined</v>
          </cell>
          <cell r="F969" t="str">
            <v>K</v>
          </cell>
          <cell r="G969" t="str">
            <v>12</v>
          </cell>
          <cell r="H969">
            <v>8</v>
          </cell>
          <cell r="I969">
            <v>8</v>
          </cell>
          <cell r="J969">
            <v>1</v>
          </cell>
          <cell r="K969">
            <v>0</v>
          </cell>
          <cell r="L969">
            <v>0</v>
          </cell>
          <cell r="M969">
            <v>8</v>
          </cell>
          <cell r="N969">
            <v>1</v>
          </cell>
        </row>
        <row r="970">
          <cell r="A970" t="str">
            <v>KATE COLLINS MIDDLE</v>
          </cell>
          <cell r="B970" t="str">
            <v>130</v>
          </cell>
          <cell r="C970" t="e">
            <v>#N/A</v>
          </cell>
          <cell r="D970" t="str">
            <v>0640</v>
          </cell>
          <cell r="E970" t="str">
            <v>Middle</v>
          </cell>
          <cell r="F970" t="str">
            <v>6</v>
          </cell>
          <cell r="G970" t="str">
            <v>8</v>
          </cell>
          <cell r="H970">
            <v>671</v>
          </cell>
          <cell r="I970">
            <v>323</v>
          </cell>
          <cell r="J970">
            <v>0.48139999999999999</v>
          </cell>
          <cell r="K970">
            <v>54</v>
          </cell>
          <cell r="L970">
            <v>8.0500000000000002E-2</v>
          </cell>
          <cell r="M970">
            <v>377</v>
          </cell>
          <cell r="N970">
            <v>0.56179999999999997</v>
          </cell>
        </row>
        <row r="971">
          <cell r="A971" t="str">
            <v>KATE WALLER BARRETT ELEM</v>
          </cell>
          <cell r="B971" t="str">
            <v>089</v>
          </cell>
          <cell r="C971" t="e">
            <v>#N/A</v>
          </cell>
          <cell r="D971" t="str">
            <v>0427</v>
          </cell>
          <cell r="E971" t="str">
            <v>Elementary</v>
          </cell>
          <cell r="F971" t="str">
            <v>K</v>
          </cell>
          <cell r="G971" t="str">
            <v>5</v>
          </cell>
          <cell r="H971">
            <v>849</v>
          </cell>
          <cell r="I971">
            <v>425</v>
          </cell>
          <cell r="J971">
            <v>0.50060000000000004</v>
          </cell>
          <cell r="K971">
            <v>52</v>
          </cell>
          <cell r="L971">
            <v>6.1199999999999997E-2</v>
          </cell>
          <cell r="M971">
            <v>477</v>
          </cell>
          <cell r="N971">
            <v>0.56179999999999997</v>
          </cell>
        </row>
        <row r="972">
          <cell r="A972" t="str">
            <v>KECOUGHTAN HIGH</v>
          </cell>
          <cell r="B972" t="str">
            <v>112</v>
          </cell>
          <cell r="C972" t="e">
            <v>#N/A</v>
          </cell>
          <cell r="D972" t="str">
            <v>0320</v>
          </cell>
          <cell r="E972" t="str">
            <v>High</v>
          </cell>
          <cell r="F972" t="str">
            <v>9</v>
          </cell>
          <cell r="G972" t="str">
            <v>12</v>
          </cell>
          <cell r="H972">
            <v>1564</v>
          </cell>
          <cell r="I972">
            <v>559</v>
          </cell>
          <cell r="J972">
            <v>0.3574</v>
          </cell>
          <cell r="K972">
            <v>60</v>
          </cell>
          <cell r="L972">
            <v>3.8399999999999997E-2</v>
          </cell>
          <cell r="M972">
            <v>619</v>
          </cell>
          <cell r="N972">
            <v>0.39579999999999999</v>
          </cell>
        </row>
        <row r="973">
          <cell r="A973" t="str">
            <v>KEENE MILL ELEM</v>
          </cell>
          <cell r="B973" t="str">
            <v>029</v>
          </cell>
          <cell r="C973" t="e">
            <v>#N/A</v>
          </cell>
          <cell r="D973" t="str">
            <v>1240</v>
          </cell>
          <cell r="E973" t="str">
            <v>Elementary</v>
          </cell>
          <cell r="F973" t="str">
            <v>K</v>
          </cell>
          <cell r="G973" t="str">
            <v>6</v>
          </cell>
          <cell r="H973">
            <v>825</v>
          </cell>
          <cell r="I973">
            <v>116</v>
          </cell>
          <cell r="J973">
            <v>0.1406</v>
          </cell>
          <cell r="K973">
            <v>33</v>
          </cell>
          <cell r="L973">
            <v>0.04</v>
          </cell>
          <cell r="M973">
            <v>149</v>
          </cell>
          <cell r="N973">
            <v>0.18060000000000001</v>
          </cell>
        </row>
        <row r="974">
          <cell r="A974" t="str">
            <v>KEGOTANK ELEM (CEP NOTE 2)</v>
          </cell>
          <cell r="B974" t="str">
            <v>001</v>
          </cell>
          <cell r="C974" t="str">
            <v>Accomack County Public Schools</v>
          </cell>
          <cell r="D974" t="str">
            <v>0600</v>
          </cell>
          <cell r="E974" t="str">
            <v>Elementary</v>
          </cell>
          <cell r="F974" t="str">
            <v>Pre-K</v>
          </cell>
          <cell r="G974" t="str">
            <v>5</v>
          </cell>
          <cell r="H974">
            <v>605</v>
          </cell>
          <cell r="I974">
            <v>551</v>
          </cell>
          <cell r="J974">
            <v>0.91069999999999995</v>
          </cell>
          <cell r="K974">
            <v>0</v>
          </cell>
          <cell r="L974">
            <v>0</v>
          </cell>
          <cell r="M974">
            <v>551</v>
          </cell>
          <cell r="N974">
            <v>0.91069999999999995</v>
          </cell>
        </row>
        <row r="975">
          <cell r="A975" t="str">
            <v>KEISTER ELEM</v>
          </cell>
          <cell r="B975" t="str">
            <v>113</v>
          </cell>
          <cell r="C975" t="e">
            <v>#N/A</v>
          </cell>
          <cell r="D975" t="str">
            <v>0050</v>
          </cell>
          <cell r="E975" t="str">
            <v>Elementary</v>
          </cell>
          <cell r="F975" t="str">
            <v>Pre-K</v>
          </cell>
          <cell r="G975" t="str">
            <v>5</v>
          </cell>
          <cell r="H975">
            <v>492</v>
          </cell>
          <cell r="I975">
            <v>300</v>
          </cell>
          <cell r="J975">
            <v>0.60980000000000001</v>
          </cell>
          <cell r="K975">
            <v>38</v>
          </cell>
          <cell r="L975">
            <v>7.7200000000000005E-2</v>
          </cell>
          <cell r="M975">
            <v>338</v>
          </cell>
          <cell r="N975">
            <v>0.68700000000000006</v>
          </cell>
        </row>
        <row r="976">
          <cell r="A976" t="str">
            <v>KEMPSVILLE ELEM</v>
          </cell>
          <cell r="B976" t="str">
            <v>128</v>
          </cell>
          <cell r="C976" t="e">
            <v>#N/A</v>
          </cell>
          <cell r="D976" t="str">
            <v>0450</v>
          </cell>
          <cell r="E976" t="str">
            <v>Elementary</v>
          </cell>
          <cell r="F976" t="str">
            <v>Pre-K</v>
          </cell>
          <cell r="G976" t="str">
            <v>5</v>
          </cell>
          <cell r="H976">
            <v>495</v>
          </cell>
          <cell r="I976">
            <v>128</v>
          </cell>
          <cell r="J976">
            <v>0.2586</v>
          </cell>
          <cell r="K976">
            <v>36</v>
          </cell>
          <cell r="L976">
            <v>7.2700000000000001E-2</v>
          </cell>
          <cell r="M976">
            <v>164</v>
          </cell>
          <cell r="N976">
            <v>0.33129999999999998</v>
          </cell>
        </row>
        <row r="977">
          <cell r="A977" t="str">
            <v>KEMPSVILLE HIGH</v>
          </cell>
          <cell r="B977" t="str">
            <v>128</v>
          </cell>
          <cell r="C977" t="e">
            <v>#N/A</v>
          </cell>
          <cell r="D977" t="str">
            <v>0620</v>
          </cell>
          <cell r="E977" t="str">
            <v>High</v>
          </cell>
          <cell r="F977" t="str">
            <v>9</v>
          </cell>
          <cell r="G977" t="str">
            <v>12</v>
          </cell>
          <cell r="H977">
            <v>1739</v>
          </cell>
          <cell r="I977">
            <v>505</v>
          </cell>
          <cell r="J977">
            <v>0.29039999999999999</v>
          </cell>
          <cell r="K977">
            <v>131</v>
          </cell>
          <cell r="L977">
            <v>7.5300000000000006E-2</v>
          </cell>
          <cell r="M977">
            <v>636</v>
          </cell>
          <cell r="N977">
            <v>0.36570000000000003</v>
          </cell>
        </row>
        <row r="978">
          <cell r="A978" t="str">
            <v>KEMPSVILLE MEADOWS ELEM</v>
          </cell>
          <cell r="B978" t="str">
            <v>128</v>
          </cell>
          <cell r="C978" t="e">
            <v>#N/A</v>
          </cell>
          <cell r="D978" t="str">
            <v>0410</v>
          </cell>
          <cell r="E978" t="str">
            <v>Elementary</v>
          </cell>
          <cell r="F978" t="str">
            <v>Pre-K</v>
          </cell>
          <cell r="G978" t="str">
            <v>5</v>
          </cell>
          <cell r="H978">
            <v>486</v>
          </cell>
          <cell r="I978">
            <v>169</v>
          </cell>
          <cell r="J978">
            <v>0.34770000000000001</v>
          </cell>
          <cell r="K978">
            <v>36</v>
          </cell>
          <cell r="L978">
            <v>7.4099999999999999E-2</v>
          </cell>
          <cell r="M978">
            <v>205</v>
          </cell>
          <cell r="N978">
            <v>0.42180000000000001</v>
          </cell>
        </row>
        <row r="979">
          <cell r="A979" t="str">
            <v>KEMPSVILLE MIDDLE</v>
          </cell>
          <cell r="B979" t="str">
            <v>128</v>
          </cell>
          <cell r="C979" t="e">
            <v>#N/A</v>
          </cell>
          <cell r="D979" t="str">
            <v>0690</v>
          </cell>
          <cell r="E979" t="str">
            <v>Middle</v>
          </cell>
          <cell r="F979" t="str">
            <v>6</v>
          </cell>
          <cell r="G979" t="str">
            <v>8</v>
          </cell>
          <cell r="H979">
            <v>767</v>
          </cell>
          <cell r="I979">
            <v>197</v>
          </cell>
          <cell r="J979">
            <v>0.25679999999999997</v>
          </cell>
          <cell r="K979">
            <v>66</v>
          </cell>
          <cell r="L979">
            <v>8.5999999999999993E-2</v>
          </cell>
          <cell r="M979">
            <v>263</v>
          </cell>
          <cell r="N979">
            <v>0.34289999999999998</v>
          </cell>
        </row>
        <row r="980">
          <cell r="A980" t="str">
            <v>KENBRIDGE ELEM (CEP NOTE 2)</v>
          </cell>
          <cell r="B980" t="str">
            <v>055</v>
          </cell>
          <cell r="C980" t="e">
            <v>#N/A</v>
          </cell>
          <cell r="D980" t="str">
            <v>0240</v>
          </cell>
          <cell r="E980" t="str">
            <v>Elementary</v>
          </cell>
          <cell r="F980" t="str">
            <v>Pre-K</v>
          </cell>
          <cell r="G980" t="str">
            <v>5</v>
          </cell>
          <cell r="H980">
            <v>397</v>
          </cell>
          <cell r="I980">
            <v>357</v>
          </cell>
          <cell r="J980">
            <v>0.8992</v>
          </cell>
          <cell r="K980">
            <v>0</v>
          </cell>
          <cell r="L980">
            <v>0</v>
          </cell>
          <cell r="M980">
            <v>357</v>
          </cell>
          <cell r="N980">
            <v>0.8992</v>
          </cell>
        </row>
        <row r="981">
          <cell r="A981" t="str">
            <v>KENMORE MIDDLE</v>
          </cell>
          <cell r="B981" t="str">
            <v>007</v>
          </cell>
          <cell r="C981" t="str">
            <v>Arlington County Public Schools</v>
          </cell>
          <cell r="D981" t="str">
            <v>0500</v>
          </cell>
          <cell r="E981" t="str">
            <v>Middle</v>
          </cell>
          <cell r="F981" t="str">
            <v>6</v>
          </cell>
          <cell r="G981" t="str">
            <v>8</v>
          </cell>
          <cell r="H981">
            <v>989</v>
          </cell>
          <cell r="I981">
            <v>438</v>
          </cell>
          <cell r="J981">
            <v>0.44290000000000002</v>
          </cell>
          <cell r="K981">
            <v>78</v>
          </cell>
          <cell r="L981">
            <v>7.8899999999999998E-2</v>
          </cell>
          <cell r="M981">
            <v>516</v>
          </cell>
          <cell r="N981">
            <v>0.52170000000000005</v>
          </cell>
        </row>
        <row r="982">
          <cell r="A982" t="str">
            <v>KENNETH W CULBERT ELEM</v>
          </cell>
          <cell r="B982" t="str">
            <v>053</v>
          </cell>
          <cell r="C982" t="e">
            <v>#N/A</v>
          </cell>
          <cell r="D982" t="str">
            <v>0600</v>
          </cell>
          <cell r="E982" t="str">
            <v>Elementary</v>
          </cell>
          <cell r="F982" t="str">
            <v>K</v>
          </cell>
          <cell r="G982" t="str">
            <v>5</v>
          </cell>
          <cell r="H982">
            <v>492</v>
          </cell>
          <cell r="I982">
            <v>34</v>
          </cell>
          <cell r="J982">
            <v>6.9099999999999995E-2</v>
          </cell>
          <cell r="K982">
            <v>7</v>
          </cell>
          <cell r="L982">
            <v>1.4200000000000001E-2</v>
          </cell>
          <cell r="M982">
            <v>41</v>
          </cell>
          <cell r="N982">
            <v>8.3299999999999999E-2</v>
          </cell>
        </row>
        <row r="983">
          <cell r="A983" t="str">
            <v>KENT GARDENS ELEM</v>
          </cell>
          <cell r="B983" t="str">
            <v>029</v>
          </cell>
          <cell r="C983" t="e">
            <v>#N/A</v>
          </cell>
          <cell r="D983" t="str">
            <v>0980</v>
          </cell>
          <cell r="E983" t="str">
            <v>Elementary</v>
          </cell>
          <cell r="F983" t="str">
            <v>K</v>
          </cell>
          <cell r="G983" t="str">
            <v>6</v>
          </cell>
          <cell r="H983">
            <v>1056</v>
          </cell>
          <cell r="I983">
            <v>14</v>
          </cell>
          <cell r="J983">
            <v>1.3299999999999999E-2</v>
          </cell>
          <cell r="K983">
            <v>3</v>
          </cell>
          <cell r="L983">
            <v>2.8E-3</v>
          </cell>
          <cell r="M983">
            <v>17</v>
          </cell>
          <cell r="N983">
            <v>1.61E-2</v>
          </cell>
        </row>
        <row r="984">
          <cell r="A984" t="str">
            <v>KENTUCK ELEM</v>
          </cell>
          <cell r="B984" t="str">
            <v>071</v>
          </cell>
          <cell r="C984" t="e">
            <v>#N/A</v>
          </cell>
          <cell r="D984" t="str">
            <v>1690</v>
          </cell>
          <cell r="E984" t="str">
            <v>Elementary</v>
          </cell>
          <cell r="F984" t="str">
            <v>Pre-K</v>
          </cell>
          <cell r="G984" t="str">
            <v>5</v>
          </cell>
          <cell r="H984">
            <v>571</v>
          </cell>
          <cell r="I984">
            <v>302</v>
          </cell>
          <cell r="J984">
            <v>0.52890000000000004</v>
          </cell>
          <cell r="K984">
            <v>49</v>
          </cell>
          <cell r="L984">
            <v>8.5800000000000001E-2</v>
          </cell>
          <cell r="M984">
            <v>351</v>
          </cell>
          <cell r="N984">
            <v>0.61470000000000002</v>
          </cell>
        </row>
        <row r="985">
          <cell r="A985" t="str">
            <v>KERRYDALE ELEM</v>
          </cell>
          <cell r="B985" t="str">
            <v>075</v>
          </cell>
          <cell r="C985" t="e">
            <v>#N/A</v>
          </cell>
          <cell r="D985" t="str">
            <v>0070</v>
          </cell>
          <cell r="E985" t="str">
            <v>Elementary</v>
          </cell>
          <cell r="F985" t="str">
            <v>Pre-K</v>
          </cell>
          <cell r="G985" t="str">
            <v>5</v>
          </cell>
          <cell r="H985">
            <v>363</v>
          </cell>
          <cell r="I985">
            <v>195</v>
          </cell>
          <cell r="J985">
            <v>0.53720000000000001</v>
          </cell>
          <cell r="K985">
            <v>49</v>
          </cell>
          <cell r="L985">
            <v>0.13500000000000001</v>
          </cell>
          <cell r="M985">
            <v>244</v>
          </cell>
          <cell r="N985">
            <v>0.67220000000000002</v>
          </cell>
        </row>
        <row r="986">
          <cell r="A986" t="str">
            <v>KERSEY CREEK ELEM</v>
          </cell>
          <cell r="B986" t="str">
            <v>042</v>
          </cell>
          <cell r="C986" t="e">
            <v>#N/A</v>
          </cell>
          <cell r="D986" t="str">
            <v>0200</v>
          </cell>
          <cell r="E986" t="str">
            <v>Elementary</v>
          </cell>
          <cell r="F986" t="str">
            <v>K</v>
          </cell>
          <cell r="G986" t="str">
            <v>5</v>
          </cell>
          <cell r="H986">
            <v>753</v>
          </cell>
          <cell r="I986">
            <v>73</v>
          </cell>
          <cell r="J986">
            <v>9.69E-2</v>
          </cell>
          <cell r="K986">
            <v>9</v>
          </cell>
          <cell r="L986">
            <v>1.2E-2</v>
          </cell>
          <cell r="M986">
            <v>82</v>
          </cell>
          <cell r="N986">
            <v>0.1089</v>
          </cell>
        </row>
        <row r="987">
          <cell r="A987" t="str">
            <v>KETTLE RUN HIGH SCH</v>
          </cell>
          <cell r="B987" t="str">
            <v>030</v>
          </cell>
          <cell r="C987" t="e">
            <v>#N/A</v>
          </cell>
          <cell r="D987" t="str">
            <v>0510</v>
          </cell>
          <cell r="E987" t="str">
            <v>High</v>
          </cell>
          <cell r="F987" t="str">
            <v>9</v>
          </cell>
          <cell r="G987" t="str">
            <v>12</v>
          </cell>
          <cell r="H987">
            <v>1193</v>
          </cell>
          <cell r="I987">
            <v>108</v>
          </cell>
          <cell r="J987">
            <v>9.0499999999999997E-2</v>
          </cell>
          <cell r="K987">
            <v>19</v>
          </cell>
          <cell r="L987">
            <v>1.5900000000000001E-2</v>
          </cell>
          <cell r="M987">
            <v>127</v>
          </cell>
          <cell r="N987">
            <v>0.1065</v>
          </cell>
        </row>
        <row r="988">
          <cell r="A988" t="str">
            <v>KEY CENTER</v>
          </cell>
          <cell r="B988" t="str">
            <v>029</v>
          </cell>
          <cell r="C988" t="e">
            <v>#N/A</v>
          </cell>
          <cell r="D988" t="str">
            <v>1901</v>
          </cell>
          <cell r="E988" t="str">
            <v>cell left blank</v>
          </cell>
          <cell r="F988" t="str">
            <v>cell left blank</v>
          </cell>
          <cell r="G988" t="str">
            <v>cell left blank</v>
          </cell>
          <cell r="H988">
            <v>76</v>
          </cell>
          <cell r="I988">
            <v>25</v>
          </cell>
          <cell r="J988">
            <v>0.32890000000000003</v>
          </cell>
          <cell r="K988">
            <v>10</v>
          </cell>
          <cell r="L988">
            <v>0.13159999999999999</v>
          </cell>
          <cell r="M988">
            <v>35</v>
          </cell>
          <cell r="N988">
            <v>0.46050000000000002</v>
          </cell>
        </row>
        <row r="989">
          <cell r="A989" t="str">
            <v>KEY MIDDLE</v>
          </cell>
          <cell r="B989" t="str">
            <v>029</v>
          </cell>
          <cell r="C989" t="e">
            <v>#N/A</v>
          </cell>
          <cell r="D989" t="str">
            <v>1900</v>
          </cell>
          <cell r="E989" t="str">
            <v>Middle</v>
          </cell>
          <cell r="F989" t="str">
            <v>7</v>
          </cell>
          <cell r="G989" t="str">
            <v>8</v>
          </cell>
          <cell r="H989">
            <v>825</v>
          </cell>
          <cell r="I989">
            <v>435</v>
          </cell>
          <cell r="J989">
            <v>0.52729999999999999</v>
          </cell>
          <cell r="K989">
            <v>72</v>
          </cell>
          <cell r="L989">
            <v>8.72E-2</v>
          </cell>
          <cell r="M989">
            <v>507</v>
          </cell>
          <cell r="N989">
            <v>0.61450000000000005</v>
          </cell>
        </row>
        <row r="990">
          <cell r="A990" t="str">
            <v>KILBY SHORES ELEM</v>
          </cell>
          <cell r="B990" t="str">
            <v>127</v>
          </cell>
          <cell r="C990" t="e">
            <v>#N/A</v>
          </cell>
          <cell r="D990" t="str">
            <v>0230</v>
          </cell>
          <cell r="E990" t="str">
            <v>Elementary</v>
          </cell>
          <cell r="F990" t="str">
            <v>Pre-K</v>
          </cell>
          <cell r="G990" t="str">
            <v>5</v>
          </cell>
          <cell r="H990">
            <v>515</v>
          </cell>
          <cell r="I990">
            <v>214</v>
          </cell>
          <cell r="J990">
            <v>0.41549999999999998</v>
          </cell>
          <cell r="K990">
            <v>41</v>
          </cell>
          <cell r="L990">
            <v>7.9600000000000004E-2</v>
          </cell>
          <cell r="M990">
            <v>255</v>
          </cell>
          <cell r="N990">
            <v>0.49509999999999998</v>
          </cell>
        </row>
        <row r="991">
          <cell r="A991" t="str">
            <v>KILMER CENTER</v>
          </cell>
          <cell r="B991" t="str">
            <v>029</v>
          </cell>
          <cell r="C991" t="e">
            <v>#N/A</v>
          </cell>
          <cell r="D991" t="str">
            <v>1761</v>
          </cell>
          <cell r="E991" t="str">
            <v>cell left blank</v>
          </cell>
          <cell r="F991" t="str">
            <v>cell left blank</v>
          </cell>
          <cell r="G991" t="str">
            <v>cell left blank</v>
          </cell>
          <cell r="H991">
            <v>64</v>
          </cell>
          <cell r="I991">
            <v>18</v>
          </cell>
          <cell r="J991">
            <v>0.28129999999999999</v>
          </cell>
          <cell r="K991">
            <v>1</v>
          </cell>
          <cell r="L991">
            <v>1.5599999999999999E-2</v>
          </cell>
          <cell r="M991">
            <v>19</v>
          </cell>
          <cell r="N991">
            <v>0.2969</v>
          </cell>
        </row>
        <row r="992">
          <cell r="A992" t="str">
            <v>KILMER MIDDLE</v>
          </cell>
          <cell r="B992" t="str">
            <v>029</v>
          </cell>
          <cell r="C992" t="e">
            <v>#N/A</v>
          </cell>
          <cell r="D992" t="str">
            <v>1760</v>
          </cell>
          <cell r="E992" t="str">
            <v>Middle</v>
          </cell>
          <cell r="F992" t="str">
            <v>7</v>
          </cell>
          <cell r="G992" t="str">
            <v>8</v>
          </cell>
          <cell r="H992">
            <v>1146</v>
          </cell>
          <cell r="I992">
            <v>156</v>
          </cell>
          <cell r="J992">
            <v>0.1361</v>
          </cell>
          <cell r="K992">
            <v>43</v>
          </cell>
          <cell r="L992">
            <v>3.7499999999999999E-2</v>
          </cell>
          <cell r="M992">
            <v>199</v>
          </cell>
          <cell r="N992">
            <v>0.1736</v>
          </cell>
        </row>
        <row r="993">
          <cell r="A993" t="str">
            <v>KILN CREEK ELEM (CEP NOTE 2)</v>
          </cell>
          <cell r="B993" t="str">
            <v>117</v>
          </cell>
          <cell r="C993" t="e">
            <v>#N/A</v>
          </cell>
          <cell r="D993" t="str">
            <v>1290</v>
          </cell>
          <cell r="E993" t="str">
            <v>Elementary</v>
          </cell>
          <cell r="F993" t="str">
            <v>K</v>
          </cell>
          <cell r="G993" t="str">
            <v>5</v>
          </cell>
          <cell r="H993">
            <v>665</v>
          </cell>
          <cell r="I993">
            <v>508</v>
          </cell>
          <cell r="J993">
            <v>0.76390000000000002</v>
          </cell>
          <cell r="K993">
            <v>0</v>
          </cell>
          <cell r="L993">
            <v>0</v>
          </cell>
          <cell r="M993">
            <v>508</v>
          </cell>
          <cell r="N993">
            <v>0.76390000000000002</v>
          </cell>
        </row>
        <row r="994">
          <cell r="A994" t="str">
            <v>KING &amp; QUEEN ELEM</v>
          </cell>
          <cell r="B994" t="str">
            <v>049</v>
          </cell>
          <cell r="C994" t="e">
            <v>#N/A</v>
          </cell>
          <cell r="D994" t="str">
            <v>0200</v>
          </cell>
          <cell r="E994" t="str">
            <v>Elementary</v>
          </cell>
          <cell r="F994" t="str">
            <v>U</v>
          </cell>
          <cell r="G994" t="str">
            <v>7</v>
          </cell>
          <cell r="H994">
            <v>209</v>
          </cell>
          <cell r="I994">
            <v>126</v>
          </cell>
          <cell r="J994">
            <v>0.60289999999999999</v>
          </cell>
          <cell r="K994">
            <v>20</v>
          </cell>
          <cell r="L994">
            <v>9.5699999999999993E-2</v>
          </cell>
          <cell r="M994">
            <v>146</v>
          </cell>
          <cell r="N994">
            <v>0.6986</v>
          </cell>
        </row>
        <row r="995">
          <cell r="A995" t="str">
            <v>KING GEORGE ELEM</v>
          </cell>
          <cell r="B995" t="str">
            <v>048</v>
          </cell>
          <cell r="C995" t="e">
            <v>#N/A</v>
          </cell>
          <cell r="D995" t="str">
            <v>0100</v>
          </cell>
          <cell r="E995" t="str">
            <v>Elementary</v>
          </cell>
          <cell r="F995" t="str">
            <v>H</v>
          </cell>
          <cell r="G995" t="str">
            <v>6</v>
          </cell>
          <cell r="H995">
            <v>954</v>
          </cell>
          <cell r="I995">
            <v>320</v>
          </cell>
          <cell r="J995">
            <v>0.33539999999999998</v>
          </cell>
          <cell r="K995">
            <v>51</v>
          </cell>
          <cell r="L995">
            <v>5.3499999999999999E-2</v>
          </cell>
          <cell r="M995">
            <v>371</v>
          </cell>
          <cell r="N995">
            <v>0.38890000000000002</v>
          </cell>
        </row>
        <row r="996">
          <cell r="A996" t="str">
            <v>KING GEORGE HIGH</v>
          </cell>
          <cell r="B996" t="str">
            <v>048</v>
          </cell>
          <cell r="C996" t="e">
            <v>#N/A</v>
          </cell>
          <cell r="D996" t="str">
            <v>0120</v>
          </cell>
          <cell r="E996" t="str">
            <v>High</v>
          </cell>
          <cell r="F996" t="str">
            <v>9</v>
          </cell>
          <cell r="G996" t="str">
            <v>12</v>
          </cell>
          <cell r="H996">
            <v>1359</v>
          </cell>
          <cell r="I996">
            <v>322</v>
          </cell>
          <cell r="J996">
            <v>0.2369</v>
          </cell>
          <cell r="K996">
            <v>48</v>
          </cell>
          <cell r="L996">
            <v>3.5299999999999998E-2</v>
          </cell>
          <cell r="M996">
            <v>370</v>
          </cell>
          <cell r="N996">
            <v>0.27229999999999999</v>
          </cell>
        </row>
        <row r="997">
          <cell r="A997" t="str">
            <v>KING GEORGE MIDDLE</v>
          </cell>
          <cell r="B997" t="str">
            <v>048</v>
          </cell>
          <cell r="C997" t="e">
            <v>#N/A</v>
          </cell>
          <cell r="D997" t="str">
            <v>0010</v>
          </cell>
          <cell r="E997" t="str">
            <v>Middle</v>
          </cell>
          <cell r="F997" t="str">
            <v>7</v>
          </cell>
          <cell r="G997" t="str">
            <v>8</v>
          </cell>
          <cell r="H997">
            <v>726</v>
          </cell>
          <cell r="I997">
            <v>180</v>
          </cell>
          <cell r="J997">
            <v>0.24790000000000001</v>
          </cell>
          <cell r="K997">
            <v>33</v>
          </cell>
          <cell r="L997">
            <v>4.5499999999999999E-2</v>
          </cell>
          <cell r="M997">
            <v>213</v>
          </cell>
          <cell r="N997">
            <v>0.29339999999999999</v>
          </cell>
        </row>
        <row r="998">
          <cell r="A998" t="str">
            <v>KING WILLIAM HIGH</v>
          </cell>
          <cell r="B998" t="str">
            <v>050</v>
          </cell>
          <cell r="C998" t="e">
            <v>#N/A</v>
          </cell>
          <cell r="D998" t="str">
            <v>0130</v>
          </cell>
          <cell r="E998" t="str">
            <v>High</v>
          </cell>
          <cell r="F998" t="str">
            <v>9</v>
          </cell>
          <cell r="G998" t="str">
            <v>12</v>
          </cell>
          <cell r="H998">
            <v>733</v>
          </cell>
          <cell r="I998">
            <v>192</v>
          </cell>
          <cell r="J998">
            <v>0.26190000000000002</v>
          </cell>
          <cell r="K998">
            <v>26</v>
          </cell>
          <cell r="L998">
            <v>3.5499999999999997E-2</v>
          </cell>
          <cell r="M998">
            <v>218</v>
          </cell>
          <cell r="N998">
            <v>0.2974</v>
          </cell>
        </row>
        <row r="999">
          <cell r="A999" t="str">
            <v>KING'S FORK HIGH</v>
          </cell>
          <cell r="B999" t="str">
            <v>127</v>
          </cell>
          <cell r="C999" t="e">
            <v>#N/A</v>
          </cell>
          <cell r="D999" t="str">
            <v>0395</v>
          </cell>
          <cell r="E999" t="str">
            <v>High</v>
          </cell>
          <cell r="F999" t="str">
            <v>9</v>
          </cell>
          <cell r="G999" t="str">
            <v>12</v>
          </cell>
          <cell r="H999">
            <v>1489</v>
          </cell>
          <cell r="I999">
            <v>577</v>
          </cell>
          <cell r="J999">
            <v>0.38750000000000001</v>
          </cell>
          <cell r="K999">
            <v>71</v>
          </cell>
          <cell r="L999">
            <v>4.7699999999999999E-2</v>
          </cell>
          <cell r="M999">
            <v>648</v>
          </cell>
          <cell r="N999">
            <v>0.43519999999999998</v>
          </cell>
        </row>
        <row r="1000">
          <cell r="A1000" t="str">
            <v>KING'S FORK MIDDLE</v>
          </cell>
          <cell r="B1000" t="str">
            <v>127</v>
          </cell>
          <cell r="C1000" t="e">
            <v>#N/A</v>
          </cell>
          <cell r="D1000" t="str">
            <v>0393</v>
          </cell>
          <cell r="E1000" t="str">
            <v>Middle</v>
          </cell>
          <cell r="F1000" t="str">
            <v>6</v>
          </cell>
          <cell r="G1000" t="str">
            <v>8</v>
          </cell>
          <cell r="H1000">
            <v>983</v>
          </cell>
          <cell r="I1000">
            <v>472</v>
          </cell>
          <cell r="J1000">
            <v>0.48020000000000002</v>
          </cell>
          <cell r="K1000">
            <v>50</v>
          </cell>
          <cell r="L1000">
            <v>5.0900000000000001E-2</v>
          </cell>
          <cell r="M1000">
            <v>522</v>
          </cell>
          <cell r="N1000">
            <v>0.53100000000000003</v>
          </cell>
        </row>
        <row r="1001">
          <cell r="A1001" t="str">
            <v>KINGS GLEN ELEM</v>
          </cell>
          <cell r="B1001" t="str">
            <v>029</v>
          </cell>
          <cell r="C1001" t="e">
            <v>#N/A</v>
          </cell>
          <cell r="D1001" t="str">
            <v>1890</v>
          </cell>
          <cell r="E1001" t="str">
            <v>Elementary</v>
          </cell>
          <cell r="F1001" t="str">
            <v>4</v>
          </cell>
          <cell r="G1001" t="str">
            <v>6</v>
          </cell>
          <cell r="H1001">
            <v>482</v>
          </cell>
          <cell r="I1001">
            <v>87</v>
          </cell>
          <cell r="J1001">
            <v>0.18049999999999999</v>
          </cell>
          <cell r="K1001">
            <v>39</v>
          </cell>
          <cell r="L1001">
            <v>8.09E-2</v>
          </cell>
          <cell r="M1001">
            <v>126</v>
          </cell>
          <cell r="N1001">
            <v>0.26140000000000002</v>
          </cell>
        </row>
        <row r="1002">
          <cell r="A1002" t="str">
            <v>KING'S GRANT ELEM</v>
          </cell>
          <cell r="B1002" t="str">
            <v>128</v>
          </cell>
          <cell r="C1002" t="e">
            <v>#N/A</v>
          </cell>
          <cell r="D1002" t="str">
            <v>0420</v>
          </cell>
          <cell r="E1002" t="str">
            <v>Elementary</v>
          </cell>
          <cell r="F1002" t="str">
            <v>K</v>
          </cell>
          <cell r="G1002" t="str">
            <v>5</v>
          </cell>
          <cell r="H1002">
            <v>565</v>
          </cell>
          <cell r="I1002">
            <v>203</v>
          </cell>
          <cell r="J1002">
            <v>0.35930000000000001</v>
          </cell>
          <cell r="K1002">
            <v>43</v>
          </cell>
          <cell r="L1002">
            <v>7.6100000000000001E-2</v>
          </cell>
          <cell r="M1002">
            <v>246</v>
          </cell>
          <cell r="N1002">
            <v>0.43540000000000001</v>
          </cell>
        </row>
        <row r="1003">
          <cell r="A1003" t="str">
            <v>KINGS PARK ELEM</v>
          </cell>
          <cell r="B1003" t="str">
            <v>029</v>
          </cell>
          <cell r="C1003" t="e">
            <v>#N/A</v>
          </cell>
          <cell r="D1003" t="str">
            <v>1440</v>
          </cell>
          <cell r="E1003" t="str">
            <v>Elementary</v>
          </cell>
          <cell r="F1003" t="str">
            <v>K</v>
          </cell>
          <cell r="G1003" t="str">
            <v>3</v>
          </cell>
          <cell r="H1003">
            <v>656</v>
          </cell>
          <cell r="I1003">
            <v>96</v>
          </cell>
          <cell r="J1003">
            <v>0.14630000000000001</v>
          </cell>
          <cell r="K1003">
            <v>31</v>
          </cell>
          <cell r="L1003">
            <v>4.7300000000000002E-2</v>
          </cell>
          <cell r="M1003">
            <v>127</v>
          </cell>
          <cell r="N1003">
            <v>0.19359999999999999</v>
          </cell>
        </row>
        <row r="1004">
          <cell r="A1004" t="str">
            <v>KINGSTON ELEM</v>
          </cell>
          <cell r="B1004" t="str">
            <v>128</v>
          </cell>
          <cell r="C1004" t="e">
            <v>#N/A</v>
          </cell>
          <cell r="D1004" t="str">
            <v>0580</v>
          </cell>
          <cell r="E1004" t="str">
            <v>Elementary</v>
          </cell>
          <cell r="F1004" t="str">
            <v>K</v>
          </cell>
          <cell r="G1004" t="str">
            <v>5</v>
          </cell>
          <cell r="H1004">
            <v>539</v>
          </cell>
          <cell r="I1004">
            <v>40</v>
          </cell>
          <cell r="J1004">
            <v>7.4200000000000002E-2</v>
          </cell>
          <cell r="K1004">
            <v>14</v>
          </cell>
          <cell r="L1004">
            <v>2.5999999999999999E-2</v>
          </cell>
          <cell r="M1004">
            <v>54</v>
          </cell>
          <cell r="N1004">
            <v>0.1002</v>
          </cell>
        </row>
        <row r="1005">
          <cell r="A1005" t="str">
            <v>KIPPS ELEM</v>
          </cell>
          <cell r="B1005" t="str">
            <v>060</v>
          </cell>
          <cell r="C1005" t="e">
            <v>#N/A</v>
          </cell>
          <cell r="D1005" t="str">
            <v>0901</v>
          </cell>
          <cell r="E1005" t="str">
            <v>Elementary</v>
          </cell>
          <cell r="F1005" t="str">
            <v>Pre-K</v>
          </cell>
          <cell r="G1005" t="str">
            <v>5</v>
          </cell>
          <cell r="H1005">
            <v>410</v>
          </cell>
          <cell r="I1005">
            <v>63</v>
          </cell>
          <cell r="J1005">
            <v>0.1537</v>
          </cell>
          <cell r="K1005">
            <v>11</v>
          </cell>
          <cell r="L1005">
            <v>2.6800000000000001E-2</v>
          </cell>
          <cell r="M1005">
            <v>74</v>
          </cell>
          <cell r="N1005">
            <v>0.18049999999999999</v>
          </cell>
        </row>
        <row r="1006">
          <cell r="A1006" t="str">
            <v>KIPTOPEKE ELEM</v>
          </cell>
          <cell r="B1006" t="str">
            <v>065</v>
          </cell>
          <cell r="C1006" t="e">
            <v>#N/A</v>
          </cell>
          <cell r="D1006" t="str">
            <v>0452</v>
          </cell>
          <cell r="E1006" t="str">
            <v>Elementary</v>
          </cell>
          <cell r="F1006" t="str">
            <v>Pre-K</v>
          </cell>
          <cell r="G1006" t="str">
            <v>6</v>
          </cell>
          <cell r="H1006">
            <v>412</v>
          </cell>
          <cell r="I1006">
            <v>305</v>
          </cell>
          <cell r="J1006">
            <v>0.74029999999999996</v>
          </cell>
          <cell r="K1006">
            <v>30</v>
          </cell>
          <cell r="L1006">
            <v>7.2800000000000004E-2</v>
          </cell>
          <cell r="M1006">
            <v>335</v>
          </cell>
          <cell r="N1006">
            <v>0.81310000000000004</v>
          </cell>
        </row>
        <row r="1007">
          <cell r="A1007" t="str">
            <v>KYLE R. WILSON ELEMENTARY SCHOOL</v>
          </cell>
          <cell r="B1007" t="str">
            <v>075</v>
          </cell>
          <cell r="C1007" t="e">
            <v>#N/A</v>
          </cell>
          <cell r="D1007" t="str">
            <v>0306</v>
          </cell>
          <cell r="E1007" t="str">
            <v>Elementary</v>
          </cell>
          <cell r="F1007" t="str">
            <v>Pre-K</v>
          </cell>
          <cell r="G1007" t="str">
            <v>5</v>
          </cell>
          <cell r="H1007">
            <v>914</v>
          </cell>
          <cell r="I1007">
            <v>293</v>
          </cell>
          <cell r="J1007">
            <v>0.3206</v>
          </cell>
          <cell r="K1007">
            <v>68</v>
          </cell>
          <cell r="L1007">
            <v>7.4399999999999994E-2</v>
          </cell>
          <cell r="M1007">
            <v>361</v>
          </cell>
          <cell r="N1007">
            <v>0.39500000000000002</v>
          </cell>
        </row>
        <row r="1008">
          <cell r="A1008" t="str">
            <v>L. DOUGLAS WILDER MID (CEP NOTE 2)</v>
          </cell>
          <cell r="B1008" t="str">
            <v>043</v>
          </cell>
          <cell r="C1008" t="e">
            <v>#N/A</v>
          </cell>
          <cell r="D1008" t="str">
            <v>0250</v>
          </cell>
          <cell r="E1008" t="str">
            <v>Middle</v>
          </cell>
          <cell r="F1008" t="str">
            <v>6</v>
          </cell>
          <cell r="G1008" t="str">
            <v>8</v>
          </cell>
          <cell r="H1008">
            <v>833</v>
          </cell>
          <cell r="I1008">
            <v>685</v>
          </cell>
          <cell r="J1008">
            <v>0.82230000000000003</v>
          </cell>
          <cell r="K1008">
            <v>0</v>
          </cell>
          <cell r="L1008">
            <v>0</v>
          </cell>
          <cell r="M1008">
            <v>685</v>
          </cell>
          <cell r="N1008">
            <v>0.82230000000000003</v>
          </cell>
        </row>
        <row r="1009">
          <cell r="A1009" t="str">
            <v>L.F. ADDINGTON MIDDLE</v>
          </cell>
          <cell r="B1009" t="str">
            <v>096</v>
          </cell>
          <cell r="C1009" t="e">
            <v>#N/A</v>
          </cell>
          <cell r="D1009" t="str">
            <v>0320</v>
          </cell>
          <cell r="E1009" t="str">
            <v>Combined</v>
          </cell>
          <cell r="F1009" t="str">
            <v>5</v>
          </cell>
          <cell r="G1009" t="str">
            <v>8</v>
          </cell>
          <cell r="H1009">
            <v>585</v>
          </cell>
          <cell r="I1009">
            <v>302</v>
          </cell>
          <cell r="J1009">
            <v>0.51619999999999999</v>
          </cell>
          <cell r="K1009">
            <v>35</v>
          </cell>
          <cell r="L1009">
            <v>5.9799999999999999E-2</v>
          </cell>
          <cell r="M1009">
            <v>337</v>
          </cell>
          <cell r="N1009">
            <v>0.57609999999999995</v>
          </cell>
        </row>
        <row r="1010">
          <cell r="A1010" t="str">
            <v>L.F. PALMER EL (CEP NOTE 2)</v>
          </cell>
          <cell r="B1010" t="str">
            <v>117</v>
          </cell>
          <cell r="C1010" t="e">
            <v>#N/A</v>
          </cell>
          <cell r="D1010" t="str">
            <v>0200</v>
          </cell>
          <cell r="E1010" t="str">
            <v>Elementary</v>
          </cell>
          <cell r="F1010" t="str">
            <v>K</v>
          </cell>
          <cell r="G1010" t="str">
            <v>5</v>
          </cell>
          <cell r="H1010">
            <v>475</v>
          </cell>
          <cell r="I1010">
            <v>363</v>
          </cell>
          <cell r="J1010">
            <v>0.76419999999999999</v>
          </cell>
          <cell r="K1010">
            <v>0</v>
          </cell>
          <cell r="L1010">
            <v>0</v>
          </cell>
          <cell r="M1010">
            <v>363</v>
          </cell>
          <cell r="N1010">
            <v>0.76419999999999999</v>
          </cell>
        </row>
        <row r="1011">
          <cell r="A1011" t="str">
            <v>L.L. BEAZLEY ELEM</v>
          </cell>
          <cell r="B1011" t="str">
            <v>074</v>
          </cell>
          <cell r="C1011" t="e">
            <v>#N/A</v>
          </cell>
          <cell r="D1011" t="str">
            <v>0310</v>
          </cell>
          <cell r="E1011" t="str">
            <v>Elementary</v>
          </cell>
          <cell r="F1011" t="str">
            <v>Pre-K</v>
          </cell>
          <cell r="G1011" t="str">
            <v>5</v>
          </cell>
          <cell r="H1011">
            <v>633</v>
          </cell>
          <cell r="I1011">
            <v>267</v>
          </cell>
          <cell r="J1011">
            <v>0.42180000000000001</v>
          </cell>
          <cell r="K1011">
            <v>71</v>
          </cell>
          <cell r="L1011">
            <v>0.11219999999999999</v>
          </cell>
          <cell r="M1011">
            <v>338</v>
          </cell>
          <cell r="N1011">
            <v>0.53400000000000003</v>
          </cell>
        </row>
        <row r="1012">
          <cell r="A1012" t="str">
            <v>LABURNUM ELEM (CEP NOTE 2)</v>
          </cell>
          <cell r="B1012" t="str">
            <v>043</v>
          </cell>
          <cell r="C1012" t="e">
            <v>#N/A</v>
          </cell>
          <cell r="D1012" t="str">
            <v>0430</v>
          </cell>
          <cell r="E1012" t="str">
            <v>Elementary</v>
          </cell>
          <cell r="F1012" t="str">
            <v>H</v>
          </cell>
          <cell r="G1012" t="str">
            <v>5</v>
          </cell>
          <cell r="H1012">
            <v>534</v>
          </cell>
          <cell r="I1012">
            <v>439</v>
          </cell>
          <cell r="J1012">
            <v>0.82210000000000005</v>
          </cell>
          <cell r="K1012">
            <v>0</v>
          </cell>
          <cell r="L1012">
            <v>0</v>
          </cell>
          <cell r="M1012">
            <v>439</v>
          </cell>
          <cell r="N1012">
            <v>0.82210000000000005</v>
          </cell>
        </row>
        <row r="1013">
          <cell r="A1013" t="str">
            <v>LACEY SPRING ELEM</v>
          </cell>
          <cell r="B1013" t="str">
            <v>082</v>
          </cell>
          <cell r="C1013" t="e">
            <v>#N/A</v>
          </cell>
          <cell r="D1013" t="str">
            <v>0500</v>
          </cell>
          <cell r="E1013" t="str">
            <v>Elementary</v>
          </cell>
          <cell r="F1013" t="str">
            <v>Pre-K</v>
          </cell>
          <cell r="G1013" t="str">
            <v>5</v>
          </cell>
          <cell r="H1013">
            <v>224</v>
          </cell>
          <cell r="I1013">
            <v>85</v>
          </cell>
          <cell r="J1013">
            <v>0.3795</v>
          </cell>
          <cell r="K1013">
            <v>19</v>
          </cell>
          <cell r="L1013">
            <v>8.48E-2</v>
          </cell>
          <cell r="M1013">
            <v>104</v>
          </cell>
          <cell r="N1013">
            <v>0.46429999999999999</v>
          </cell>
        </row>
        <row r="1014">
          <cell r="A1014" t="str">
            <v>LACROSSE ELEM (CEP NOTE 2)</v>
          </cell>
          <cell r="B1014" t="str">
            <v>058</v>
          </cell>
          <cell r="C1014" t="e">
            <v>#N/A</v>
          </cell>
          <cell r="D1014" t="str">
            <v>1020</v>
          </cell>
          <cell r="E1014" t="str">
            <v>Elementary</v>
          </cell>
          <cell r="F1014" t="str">
            <v>Pre-K</v>
          </cell>
          <cell r="G1014" t="str">
            <v>5</v>
          </cell>
          <cell r="H1014">
            <v>439</v>
          </cell>
          <cell r="I1014">
            <v>369</v>
          </cell>
          <cell r="J1014">
            <v>0.84050000000000002</v>
          </cell>
          <cell r="K1014">
            <v>0</v>
          </cell>
          <cell r="L1014">
            <v>0</v>
          </cell>
          <cell r="M1014">
            <v>369</v>
          </cell>
          <cell r="N1014">
            <v>0.84050000000000002</v>
          </cell>
        </row>
        <row r="1015">
          <cell r="A1015" t="str">
            <v>LAFAYETTE HIGH</v>
          </cell>
          <cell r="B1015" t="str">
            <v>131</v>
          </cell>
          <cell r="C1015" t="e">
            <v>#N/A</v>
          </cell>
          <cell r="D1015" t="str">
            <v>0090</v>
          </cell>
          <cell r="E1015" t="str">
            <v>High</v>
          </cell>
          <cell r="F1015" t="str">
            <v>9</v>
          </cell>
          <cell r="G1015" t="str">
            <v>12</v>
          </cell>
          <cell r="H1015">
            <v>1125</v>
          </cell>
          <cell r="I1015">
            <v>322</v>
          </cell>
          <cell r="J1015">
            <v>0.28620000000000001</v>
          </cell>
          <cell r="K1015">
            <v>55</v>
          </cell>
          <cell r="L1015">
            <v>4.8899999999999999E-2</v>
          </cell>
          <cell r="M1015">
            <v>377</v>
          </cell>
          <cell r="N1015">
            <v>0.33510000000000001</v>
          </cell>
        </row>
        <row r="1016">
          <cell r="A1016" t="str">
            <v>LAFAYETTE UPPER EL (CEP NOTE 2)</v>
          </cell>
          <cell r="B1016" t="str">
            <v>110</v>
          </cell>
          <cell r="C1016" t="e">
            <v>#N/A</v>
          </cell>
          <cell r="D1016" t="str">
            <v>0272</v>
          </cell>
          <cell r="E1016" t="str">
            <v>Elementary</v>
          </cell>
          <cell r="F1016" t="str">
            <v>3</v>
          </cell>
          <cell r="G1016" t="str">
            <v>5</v>
          </cell>
          <cell r="H1016">
            <v>785</v>
          </cell>
          <cell r="I1016">
            <v>636</v>
          </cell>
          <cell r="J1016">
            <v>0.81020000000000003</v>
          </cell>
          <cell r="K1016">
            <v>0</v>
          </cell>
          <cell r="L1016">
            <v>0</v>
          </cell>
          <cell r="M1016">
            <v>636</v>
          </cell>
          <cell r="N1016">
            <v>0.81020000000000003</v>
          </cell>
        </row>
        <row r="1017">
          <cell r="A1017" t="str">
            <v>LAKE ANNE ELEM</v>
          </cell>
          <cell r="B1017" t="str">
            <v>029</v>
          </cell>
          <cell r="C1017" t="e">
            <v>#N/A</v>
          </cell>
          <cell r="D1017" t="str">
            <v>1570</v>
          </cell>
          <cell r="E1017" t="str">
            <v>Elementary</v>
          </cell>
          <cell r="F1017" t="str">
            <v>K</v>
          </cell>
          <cell r="G1017" t="str">
            <v>6</v>
          </cell>
          <cell r="H1017">
            <v>601</v>
          </cell>
          <cell r="I1017">
            <v>189</v>
          </cell>
          <cell r="J1017">
            <v>0.3145</v>
          </cell>
          <cell r="K1017">
            <v>50</v>
          </cell>
          <cell r="L1017">
            <v>8.3199999999999996E-2</v>
          </cell>
          <cell r="M1017">
            <v>239</v>
          </cell>
          <cell r="N1017">
            <v>0.3977</v>
          </cell>
        </row>
        <row r="1018">
          <cell r="A1018" t="str">
            <v>LAKE BRADDOCK SECONDARY</v>
          </cell>
          <cell r="B1018" t="str">
            <v>029</v>
          </cell>
          <cell r="C1018" t="e">
            <v>#N/A</v>
          </cell>
          <cell r="D1018" t="str">
            <v>0090</v>
          </cell>
          <cell r="E1018" t="str">
            <v>Combined</v>
          </cell>
          <cell r="F1018" t="str">
            <v>7</v>
          </cell>
          <cell r="G1018" t="str">
            <v>12</v>
          </cell>
          <cell r="H1018">
            <v>4279</v>
          </cell>
          <cell r="I1018">
            <v>455</v>
          </cell>
          <cell r="J1018">
            <v>0.10630000000000001</v>
          </cell>
          <cell r="K1018">
            <v>200</v>
          </cell>
          <cell r="L1018">
            <v>4.6699999999999998E-2</v>
          </cell>
          <cell r="M1018">
            <v>655</v>
          </cell>
          <cell r="N1018">
            <v>0.15310000000000001</v>
          </cell>
        </row>
        <row r="1019">
          <cell r="A1019" t="str">
            <v>LAKE RIDGE ELEM</v>
          </cell>
          <cell r="B1019" t="str">
            <v>075</v>
          </cell>
          <cell r="C1019" t="e">
            <v>#N/A</v>
          </cell>
          <cell r="D1019" t="str">
            <v>0180</v>
          </cell>
          <cell r="E1019" t="str">
            <v>Elementary</v>
          </cell>
          <cell r="F1019" t="str">
            <v>Pre-K</v>
          </cell>
          <cell r="G1019" t="str">
            <v>5</v>
          </cell>
          <cell r="H1019">
            <v>688</v>
          </cell>
          <cell r="I1019">
            <v>214</v>
          </cell>
          <cell r="J1019">
            <v>0.311</v>
          </cell>
          <cell r="K1019">
            <v>64</v>
          </cell>
          <cell r="L1019">
            <v>9.2999999999999999E-2</v>
          </cell>
          <cell r="M1019">
            <v>278</v>
          </cell>
          <cell r="N1019">
            <v>0.40410000000000001</v>
          </cell>
        </row>
        <row r="1020">
          <cell r="A1020" t="str">
            <v>LAKE RIDGE MIDDLE</v>
          </cell>
          <cell r="B1020" t="str">
            <v>075</v>
          </cell>
          <cell r="C1020" t="e">
            <v>#N/A</v>
          </cell>
          <cell r="D1020" t="str">
            <v>0720</v>
          </cell>
          <cell r="E1020" t="str">
            <v>Middle</v>
          </cell>
          <cell r="F1020" t="str">
            <v>6</v>
          </cell>
          <cell r="G1020" t="str">
            <v>8</v>
          </cell>
          <cell r="H1020">
            <v>1482</v>
          </cell>
          <cell r="I1020">
            <v>380</v>
          </cell>
          <cell r="J1020">
            <v>0.25640000000000002</v>
          </cell>
          <cell r="K1020">
            <v>156</v>
          </cell>
          <cell r="L1020">
            <v>0.1053</v>
          </cell>
          <cell r="M1020">
            <v>536</v>
          </cell>
          <cell r="N1020">
            <v>0.36170000000000002</v>
          </cell>
        </row>
        <row r="1021">
          <cell r="A1021" t="str">
            <v>LAKE TAYLOR HIGH</v>
          </cell>
          <cell r="B1021" t="str">
            <v>118</v>
          </cell>
          <cell r="C1021" t="e">
            <v>#N/A</v>
          </cell>
          <cell r="D1021" t="str">
            <v>0840</v>
          </cell>
          <cell r="E1021" t="str">
            <v>High</v>
          </cell>
          <cell r="F1021" t="str">
            <v>9</v>
          </cell>
          <cell r="G1021" t="str">
            <v>12</v>
          </cell>
          <cell r="H1021">
            <v>1035</v>
          </cell>
          <cell r="I1021">
            <v>618</v>
          </cell>
          <cell r="J1021">
            <v>0.59709999999999996</v>
          </cell>
          <cell r="K1021">
            <v>53</v>
          </cell>
          <cell r="L1021">
            <v>5.1200000000000002E-2</v>
          </cell>
          <cell r="M1021">
            <v>671</v>
          </cell>
          <cell r="N1021">
            <v>0.64829999999999999</v>
          </cell>
        </row>
        <row r="1022">
          <cell r="A1022" t="str">
            <v>LAKE TAYLOR HS (CEP NOTE 2)</v>
          </cell>
          <cell r="B1022" t="str">
            <v>118</v>
          </cell>
          <cell r="C1022" t="e">
            <v>#N/A</v>
          </cell>
          <cell r="D1022" t="str">
            <v>0790</v>
          </cell>
          <cell r="E1022" t="str">
            <v>Combined</v>
          </cell>
          <cell r="F1022" t="str">
            <v>3</v>
          </cell>
          <cell r="G1022" t="str">
            <v>8</v>
          </cell>
          <cell r="H1022">
            <v>618</v>
          </cell>
          <cell r="I1022">
            <v>593</v>
          </cell>
          <cell r="J1022">
            <v>0.95950000000000002</v>
          </cell>
          <cell r="K1022">
            <v>0</v>
          </cell>
          <cell r="L1022">
            <v>0</v>
          </cell>
          <cell r="M1022">
            <v>593</v>
          </cell>
          <cell r="N1022">
            <v>0.95950000000000002</v>
          </cell>
        </row>
        <row r="1023">
          <cell r="A1023" t="str">
            <v>LAKELAND HIGH</v>
          </cell>
          <cell r="B1023" t="str">
            <v>127</v>
          </cell>
          <cell r="C1023" t="e">
            <v>#N/A</v>
          </cell>
          <cell r="D1023" t="str">
            <v>0300</v>
          </cell>
          <cell r="E1023" t="str">
            <v>High</v>
          </cell>
          <cell r="F1023" t="str">
            <v>9</v>
          </cell>
          <cell r="G1023" t="str">
            <v>12</v>
          </cell>
          <cell r="H1023">
            <v>1037</v>
          </cell>
          <cell r="I1023">
            <v>456</v>
          </cell>
          <cell r="J1023">
            <v>0.43969999999999998</v>
          </cell>
          <cell r="K1023">
            <v>45</v>
          </cell>
          <cell r="L1023">
            <v>4.3400000000000001E-2</v>
          </cell>
          <cell r="M1023">
            <v>501</v>
          </cell>
          <cell r="N1023">
            <v>0.48309999999999997</v>
          </cell>
        </row>
        <row r="1024">
          <cell r="A1024" t="str">
            <v>LAKEMONT ELEM (CEP NOTE 2)</v>
          </cell>
          <cell r="B1024" t="str">
            <v>120</v>
          </cell>
          <cell r="C1024" t="e">
            <v>#N/A</v>
          </cell>
          <cell r="D1024" t="str">
            <v>0170</v>
          </cell>
          <cell r="E1024" t="str">
            <v>Elementary</v>
          </cell>
          <cell r="F1024" t="str">
            <v>K</v>
          </cell>
          <cell r="G1024" t="str">
            <v>5</v>
          </cell>
          <cell r="H1024">
            <v>419</v>
          </cell>
          <cell r="I1024">
            <v>419</v>
          </cell>
          <cell r="J1024">
            <v>1</v>
          </cell>
          <cell r="K1024">
            <v>0</v>
          </cell>
          <cell r="L1024">
            <v>0</v>
          </cell>
          <cell r="M1024">
            <v>419</v>
          </cell>
          <cell r="N1024">
            <v>1</v>
          </cell>
        </row>
        <row r="1025">
          <cell r="A1025" t="str">
            <v>LAKESIDE ELEM</v>
          </cell>
          <cell r="B1025" t="str">
            <v>043</v>
          </cell>
          <cell r="C1025" t="e">
            <v>#N/A</v>
          </cell>
          <cell r="D1025" t="str">
            <v>0370</v>
          </cell>
          <cell r="E1025" t="str">
            <v>Elementary</v>
          </cell>
          <cell r="F1025" t="str">
            <v>H</v>
          </cell>
          <cell r="G1025" t="str">
            <v>5</v>
          </cell>
          <cell r="H1025">
            <v>499</v>
          </cell>
          <cell r="I1025">
            <v>305</v>
          </cell>
          <cell r="J1025">
            <v>0.61119999999999997</v>
          </cell>
          <cell r="K1025">
            <v>48</v>
          </cell>
          <cell r="L1025">
            <v>9.6199999999999994E-2</v>
          </cell>
          <cell r="M1025">
            <v>353</v>
          </cell>
          <cell r="N1025">
            <v>0.70740000000000003</v>
          </cell>
        </row>
        <row r="1026">
          <cell r="A1026" t="str">
            <v>LAKEVIEW ELEM</v>
          </cell>
          <cell r="B1026" t="str">
            <v>106</v>
          </cell>
          <cell r="C1026" t="e">
            <v>#N/A</v>
          </cell>
          <cell r="D1026" t="str">
            <v>0050</v>
          </cell>
          <cell r="E1026" t="str">
            <v>Elementary</v>
          </cell>
          <cell r="F1026" t="str">
            <v>Pre-K</v>
          </cell>
          <cell r="G1026" t="str">
            <v>5</v>
          </cell>
          <cell r="H1026">
            <v>421</v>
          </cell>
          <cell r="I1026">
            <v>241</v>
          </cell>
          <cell r="J1026">
            <v>0.57240000000000002</v>
          </cell>
          <cell r="K1026">
            <v>27</v>
          </cell>
          <cell r="L1026">
            <v>6.4100000000000004E-2</v>
          </cell>
          <cell r="M1026">
            <v>268</v>
          </cell>
          <cell r="N1026">
            <v>0.63660000000000005</v>
          </cell>
        </row>
        <row r="1027">
          <cell r="A1027" t="str">
            <v>LAKEVIEW ELEM (CEP NOTE 2)</v>
          </cell>
          <cell r="B1027" t="str">
            <v>121</v>
          </cell>
          <cell r="C1027" t="e">
            <v>#N/A</v>
          </cell>
          <cell r="D1027" t="str">
            <v>1650</v>
          </cell>
          <cell r="E1027" t="str">
            <v>Elementary</v>
          </cell>
          <cell r="F1027" t="str">
            <v>K</v>
          </cell>
          <cell r="G1027" t="str">
            <v>6</v>
          </cell>
          <cell r="H1027">
            <v>474</v>
          </cell>
          <cell r="I1027">
            <v>474</v>
          </cell>
          <cell r="J1027">
            <v>1</v>
          </cell>
          <cell r="K1027">
            <v>0</v>
          </cell>
          <cell r="L1027">
            <v>0</v>
          </cell>
          <cell r="M1027">
            <v>474</v>
          </cell>
          <cell r="N1027">
            <v>1</v>
          </cell>
        </row>
        <row r="1028">
          <cell r="A1028" t="str">
            <v>LANCASTER HIGH</v>
          </cell>
          <cell r="B1028" t="str">
            <v>051</v>
          </cell>
          <cell r="C1028" t="e">
            <v>#N/A</v>
          </cell>
          <cell r="D1028" t="str">
            <v>0010</v>
          </cell>
          <cell r="E1028" t="str">
            <v>High</v>
          </cell>
          <cell r="F1028" t="str">
            <v>9</v>
          </cell>
          <cell r="G1028" t="str">
            <v>12</v>
          </cell>
          <cell r="H1028">
            <v>384</v>
          </cell>
          <cell r="I1028">
            <v>188</v>
          </cell>
          <cell r="J1028">
            <v>0.48959999999999998</v>
          </cell>
          <cell r="K1028">
            <v>16</v>
          </cell>
          <cell r="L1028">
            <v>4.1700000000000001E-2</v>
          </cell>
          <cell r="M1028">
            <v>204</v>
          </cell>
          <cell r="N1028">
            <v>0.53129999999999999</v>
          </cell>
        </row>
        <row r="1029">
          <cell r="A1029" t="str">
            <v>LANCASTER MIDDLE</v>
          </cell>
          <cell r="B1029" t="str">
            <v>051</v>
          </cell>
          <cell r="C1029" t="e">
            <v>#N/A</v>
          </cell>
          <cell r="D1029" t="str">
            <v>0110</v>
          </cell>
          <cell r="E1029" t="str">
            <v>Combined</v>
          </cell>
          <cell r="F1029" t="str">
            <v>4</v>
          </cell>
          <cell r="G1029" t="str">
            <v>8</v>
          </cell>
          <cell r="H1029">
            <v>384</v>
          </cell>
          <cell r="I1029">
            <v>230</v>
          </cell>
          <cell r="J1029">
            <v>0.59899999999999998</v>
          </cell>
          <cell r="K1029">
            <v>25</v>
          </cell>
          <cell r="L1029">
            <v>6.5100000000000005E-2</v>
          </cell>
          <cell r="M1029">
            <v>255</v>
          </cell>
          <cell r="N1029">
            <v>0.66410000000000002</v>
          </cell>
        </row>
        <row r="1030">
          <cell r="A1030" t="str">
            <v>LANCASTER PRIMARY</v>
          </cell>
          <cell r="B1030" t="str">
            <v>051</v>
          </cell>
          <cell r="C1030" t="e">
            <v>#N/A</v>
          </cell>
          <cell r="D1030" t="str">
            <v>0210</v>
          </cell>
          <cell r="E1030" t="str">
            <v>Elementary</v>
          </cell>
          <cell r="F1030" t="str">
            <v>U</v>
          </cell>
          <cell r="G1030" t="str">
            <v>3</v>
          </cell>
          <cell r="H1030">
            <v>335</v>
          </cell>
          <cell r="I1030">
            <v>244</v>
          </cell>
          <cell r="J1030">
            <v>0.72840000000000005</v>
          </cell>
          <cell r="K1030">
            <v>10</v>
          </cell>
          <cell r="L1030">
            <v>2.9899999999999999E-2</v>
          </cell>
          <cell r="M1030">
            <v>254</v>
          </cell>
          <cell r="N1030">
            <v>0.75819999999999999</v>
          </cell>
        </row>
        <row r="1031">
          <cell r="A1031" t="str">
            <v>LANDSTOWN ELEM</v>
          </cell>
          <cell r="B1031" t="str">
            <v>128</v>
          </cell>
          <cell r="C1031" t="e">
            <v>#N/A</v>
          </cell>
          <cell r="D1031" t="str">
            <v>0932</v>
          </cell>
          <cell r="E1031" t="str">
            <v>Elementary</v>
          </cell>
          <cell r="F1031" t="str">
            <v>K</v>
          </cell>
          <cell r="G1031" t="str">
            <v>5</v>
          </cell>
          <cell r="H1031">
            <v>857</v>
          </cell>
          <cell r="I1031">
            <v>260</v>
          </cell>
          <cell r="J1031">
            <v>0.3034</v>
          </cell>
          <cell r="K1031">
            <v>76</v>
          </cell>
          <cell r="L1031">
            <v>8.8700000000000001E-2</v>
          </cell>
          <cell r="M1031">
            <v>336</v>
          </cell>
          <cell r="N1031">
            <v>0.3921</v>
          </cell>
        </row>
        <row r="1032">
          <cell r="A1032" t="str">
            <v>LANDSTOWN HIGH</v>
          </cell>
          <cell r="B1032" t="str">
            <v>128</v>
          </cell>
          <cell r="C1032" t="e">
            <v>#N/A</v>
          </cell>
          <cell r="D1032" t="str">
            <v>1030</v>
          </cell>
          <cell r="E1032" t="str">
            <v>High</v>
          </cell>
          <cell r="F1032" t="str">
            <v>9</v>
          </cell>
          <cell r="G1032" t="str">
            <v>12</v>
          </cell>
          <cell r="H1032">
            <v>2197</v>
          </cell>
          <cell r="I1032">
            <v>556</v>
          </cell>
          <cell r="J1032">
            <v>0.25309999999999999</v>
          </cell>
          <cell r="K1032">
            <v>181</v>
          </cell>
          <cell r="L1032">
            <v>8.2400000000000001E-2</v>
          </cell>
          <cell r="M1032">
            <v>737</v>
          </cell>
          <cell r="N1032">
            <v>0.33550000000000002</v>
          </cell>
        </row>
        <row r="1033">
          <cell r="A1033" t="str">
            <v>LANDSTOWN MIDDLE</v>
          </cell>
          <cell r="B1033" t="str">
            <v>128</v>
          </cell>
          <cell r="C1033" t="e">
            <v>#N/A</v>
          </cell>
          <cell r="D1033" t="str">
            <v>0931</v>
          </cell>
          <cell r="E1033" t="str">
            <v>Middle</v>
          </cell>
          <cell r="F1033" t="str">
            <v>6</v>
          </cell>
          <cell r="G1033" t="str">
            <v>8</v>
          </cell>
          <cell r="H1033">
            <v>1421</v>
          </cell>
          <cell r="I1033">
            <v>426</v>
          </cell>
          <cell r="J1033">
            <v>0.29980000000000001</v>
          </cell>
          <cell r="K1033">
            <v>124</v>
          </cell>
          <cell r="L1033">
            <v>8.7300000000000003E-2</v>
          </cell>
          <cell r="M1033">
            <v>550</v>
          </cell>
          <cell r="N1033">
            <v>0.3871</v>
          </cell>
        </row>
        <row r="1034">
          <cell r="A1034" t="str">
            <v>LANE ELEM</v>
          </cell>
          <cell r="B1034" t="str">
            <v>029</v>
          </cell>
          <cell r="C1034" t="e">
            <v>#N/A</v>
          </cell>
          <cell r="D1034" t="str">
            <v>2209</v>
          </cell>
          <cell r="E1034" t="str">
            <v>Elementary</v>
          </cell>
          <cell r="F1034" t="str">
            <v>K</v>
          </cell>
          <cell r="G1034" t="str">
            <v>6</v>
          </cell>
          <cell r="H1034">
            <v>758</v>
          </cell>
          <cell r="I1034">
            <v>134</v>
          </cell>
          <cell r="J1034">
            <v>0.17680000000000001</v>
          </cell>
          <cell r="K1034">
            <v>15</v>
          </cell>
          <cell r="L1034">
            <v>1.9800000000000002E-2</v>
          </cell>
          <cell r="M1034">
            <v>149</v>
          </cell>
          <cell r="N1034">
            <v>0.1966</v>
          </cell>
        </row>
        <row r="1035">
          <cell r="A1035" t="str">
            <v>LANGLEY HIGH</v>
          </cell>
          <cell r="B1035" t="str">
            <v>029</v>
          </cell>
          <cell r="C1035" t="e">
            <v>#N/A</v>
          </cell>
          <cell r="D1035" t="str">
            <v>1460</v>
          </cell>
          <cell r="E1035" t="str">
            <v>High</v>
          </cell>
          <cell r="F1035" t="str">
            <v>9</v>
          </cell>
          <cell r="G1035" t="str">
            <v>12</v>
          </cell>
          <cell r="H1035">
            <v>1968</v>
          </cell>
          <cell r="I1035">
            <v>35</v>
          </cell>
          <cell r="J1035">
            <v>1.78E-2</v>
          </cell>
          <cell r="K1035">
            <v>7</v>
          </cell>
          <cell r="L1035">
            <v>3.5999999999999999E-3</v>
          </cell>
          <cell r="M1035">
            <v>42</v>
          </cell>
          <cell r="N1035">
            <v>2.1299999999999999E-2</v>
          </cell>
        </row>
        <row r="1036">
          <cell r="A1036" t="str">
            <v>LANGSTON FOCUS (CEP NOTE 2)</v>
          </cell>
          <cell r="B1036" t="str">
            <v>108</v>
          </cell>
          <cell r="C1036" t="e">
            <v>#N/A</v>
          </cell>
          <cell r="D1036" t="str">
            <v>0139</v>
          </cell>
          <cell r="E1036" t="str">
            <v>Cell Left Blank</v>
          </cell>
          <cell r="F1036" t="str">
            <v>K</v>
          </cell>
          <cell r="G1036" t="str">
            <v>12</v>
          </cell>
          <cell r="H1036">
            <v>65</v>
          </cell>
          <cell r="I1036">
            <v>65</v>
          </cell>
          <cell r="J1036">
            <v>1</v>
          </cell>
          <cell r="K1036">
            <v>0</v>
          </cell>
          <cell r="L1036">
            <v>0</v>
          </cell>
          <cell r="M1036">
            <v>65</v>
          </cell>
          <cell r="N1036">
            <v>1</v>
          </cell>
        </row>
        <row r="1037">
          <cell r="A1037" t="str">
            <v>LANIER MIDDLE</v>
          </cell>
          <cell r="B1037" t="str">
            <v>029</v>
          </cell>
          <cell r="C1037" t="e">
            <v>#N/A</v>
          </cell>
          <cell r="D1037" t="str">
            <v>1110</v>
          </cell>
          <cell r="E1037" t="str">
            <v>Middle</v>
          </cell>
          <cell r="F1037" t="str">
            <v>7</v>
          </cell>
          <cell r="G1037" t="str">
            <v>8</v>
          </cell>
          <cell r="H1037">
            <v>1059</v>
          </cell>
          <cell r="I1037">
            <v>265</v>
          </cell>
          <cell r="J1037">
            <v>0.25019999999999998</v>
          </cell>
          <cell r="K1037">
            <v>76</v>
          </cell>
          <cell r="L1037">
            <v>7.1800000000000003E-2</v>
          </cell>
          <cell r="M1037">
            <v>341</v>
          </cell>
          <cell r="N1037">
            <v>0.32200000000000001</v>
          </cell>
        </row>
        <row r="1038">
          <cell r="A1038" t="str">
            <v>LARCHMONT ELEM</v>
          </cell>
          <cell r="B1038" t="str">
            <v>118</v>
          </cell>
          <cell r="C1038" t="e">
            <v>#N/A</v>
          </cell>
          <cell r="D1038" t="str">
            <v>0210</v>
          </cell>
          <cell r="E1038" t="str">
            <v>Elementary</v>
          </cell>
          <cell r="F1038" t="str">
            <v>Pre-K</v>
          </cell>
          <cell r="G1038" t="str">
            <v>5</v>
          </cell>
          <cell r="H1038">
            <v>594</v>
          </cell>
          <cell r="I1038">
            <v>125</v>
          </cell>
          <cell r="J1038">
            <v>0.2104</v>
          </cell>
          <cell r="K1038">
            <v>9</v>
          </cell>
          <cell r="L1038">
            <v>1.52E-2</v>
          </cell>
          <cell r="M1038">
            <v>134</v>
          </cell>
          <cell r="N1038">
            <v>0.22559999999999999</v>
          </cell>
        </row>
        <row r="1039">
          <cell r="A1039" t="str">
            <v>LARKSPUR MIDDLE</v>
          </cell>
          <cell r="B1039" t="str">
            <v>128</v>
          </cell>
          <cell r="C1039" t="e">
            <v>#N/A</v>
          </cell>
          <cell r="D1039" t="str">
            <v>0970</v>
          </cell>
          <cell r="E1039" t="str">
            <v>Middle</v>
          </cell>
          <cell r="F1039" t="str">
            <v>6</v>
          </cell>
          <cell r="G1039" t="str">
            <v>8</v>
          </cell>
          <cell r="H1039">
            <v>1633</v>
          </cell>
          <cell r="I1039">
            <v>691</v>
          </cell>
          <cell r="J1039">
            <v>0.42309999999999998</v>
          </cell>
          <cell r="K1039">
            <v>195</v>
          </cell>
          <cell r="L1039">
            <v>0.11940000000000001</v>
          </cell>
          <cell r="M1039">
            <v>886</v>
          </cell>
          <cell r="N1039">
            <v>0.54259999999999997</v>
          </cell>
        </row>
        <row r="1040">
          <cell r="A1040" t="str">
            <v>LARRYMORE EL(CEP NOTE 2)</v>
          </cell>
          <cell r="B1040" t="str">
            <v>118</v>
          </cell>
          <cell r="C1040" t="e">
            <v>#N/A</v>
          </cell>
          <cell r="D1040" t="str">
            <v>0670</v>
          </cell>
          <cell r="E1040" t="str">
            <v>Elementary</v>
          </cell>
          <cell r="F1040" t="str">
            <v>Pre-K</v>
          </cell>
          <cell r="G1040" t="str">
            <v>5</v>
          </cell>
          <cell r="H1040">
            <v>595</v>
          </cell>
          <cell r="I1040">
            <v>571</v>
          </cell>
          <cell r="J1040">
            <v>0.9597</v>
          </cell>
          <cell r="K1040">
            <v>0</v>
          </cell>
          <cell r="L1040">
            <v>0</v>
          </cell>
          <cell r="M1040">
            <v>571</v>
          </cell>
          <cell r="N1040">
            <v>0.9597</v>
          </cell>
        </row>
        <row r="1041">
          <cell r="A1041" t="str">
            <v>LAUREL ELEM</v>
          </cell>
          <cell r="B1041" t="str">
            <v>018</v>
          </cell>
          <cell r="C1041" t="e">
            <v>#N/A</v>
          </cell>
          <cell r="D1041" t="str">
            <v>1160</v>
          </cell>
          <cell r="E1041" t="str">
            <v>Elementary</v>
          </cell>
          <cell r="F1041" t="str">
            <v>Pre-K</v>
          </cell>
          <cell r="G1041" t="str">
            <v>5</v>
          </cell>
          <cell r="H1041">
            <v>231</v>
          </cell>
          <cell r="I1041">
            <v>125</v>
          </cell>
          <cell r="J1041">
            <v>0.54110000000000003</v>
          </cell>
          <cell r="K1041">
            <v>14</v>
          </cell>
          <cell r="L1041">
            <v>6.0600000000000001E-2</v>
          </cell>
          <cell r="M1041">
            <v>139</v>
          </cell>
          <cell r="N1041">
            <v>0.60170000000000001</v>
          </cell>
        </row>
        <row r="1042">
          <cell r="A1042" t="str">
            <v>LAUREL HILL ELEM</v>
          </cell>
          <cell r="B1042" t="str">
            <v>029</v>
          </cell>
          <cell r="C1042" t="e">
            <v>#N/A</v>
          </cell>
          <cell r="D1042" t="str">
            <v>2348</v>
          </cell>
          <cell r="E1042" t="str">
            <v>Elementary</v>
          </cell>
          <cell r="F1042" t="str">
            <v>K</v>
          </cell>
          <cell r="G1042" t="str">
            <v>6</v>
          </cell>
          <cell r="H1042">
            <v>807</v>
          </cell>
          <cell r="I1042">
            <v>96</v>
          </cell>
          <cell r="J1042">
            <v>0.11899999999999999</v>
          </cell>
          <cell r="K1042">
            <v>35</v>
          </cell>
          <cell r="L1042">
            <v>4.3400000000000001E-2</v>
          </cell>
          <cell r="M1042">
            <v>131</v>
          </cell>
          <cell r="N1042">
            <v>0.1623</v>
          </cell>
        </row>
        <row r="1043">
          <cell r="A1043" t="str">
            <v>LAUREL LANE ELEM</v>
          </cell>
          <cell r="B1043" t="str">
            <v>131</v>
          </cell>
          <cell r="C1043" t="e">
            <v>#N/A</v>
          </cell>
          <cell r="D1043" t="str">
            <v>0050</v>
          </cell>
          <cell r="E1043" t="str">
            <v>Elementary</v>
          </cell>
          <cell r="F1043" t="str">
            <v>Pre-K</v>
          </cell>
          <cell r="G1043" t="str">
            <v>5</v>
          </cell>
          <cell r="H1043">
            <v>522</v>
          </cell>
          <cell r="I1043">
            <v>185</v>
          </cell>
          <cell r="J1043">
            <v>0.35439999999999999</v>
          </cell>
          <cell r="K1043">
            <v>43</v>
          </cell>
          <cell r="L1043">
            <v>8.2400000000000001E-2</v>
          </cell>
          <cell r="M1043">
            <v>228</v>
          </cell>
          <cell r="N1043">
            <v>0.43680000000000002</v>
          </cell>
        </row>
        <row r="1044">
          <cell r="A1044" t="str">
            <v>LAUREL MEADOW ELEM</v>
          </cell>
          <cell r="B1044" t="str">
            <v>042</v>
          </cell>
          <cell r="C1044" t="e">
            <v>#N/A</v>
          </cell>
          <cell r="D1044" t="str">
            <v>0210</v>
          </cell>
          <cell r="E1044" t="str">
            <v>Elementary</v>
          </cell>
          <cell r="F1044" t="str">
            <v>Pre-K</v>
          </cell>
          <cell r="G1044" t="str">
            <v>5</v>
          </cell>
          <cell r="H1044">
            <v>574</v>
          </cell>
          <cell r="I1044">
            <v>132</v>
          </cell>
          <cell r="J1044">
            <v>0.23</v>
          </cell>
          <cell r="K1044">
            <v>34</v>
          </cell>
          <cell r="L1044">
            <v>5.9200000000000003E-2</v>
          </cell>
          <cell r="M1044">
            <v>166</v>
          </cell>
          <cell r="N1044">
            <v>0.28920000000000001</v>
          </cell>
        </row>
        <row r="1045">
          <cell r="A1045" t="str">
            <v>LAUREL PARK MID (CEP NOTE 2)</v>
          </cell>
          <cell r="B1045" t="str">
            <v>044</v>
          </cell>
          <cell r="C1045" t="e">
            <v>#N/A</v>
          </cell>
          <cell r="D1045" t="str">
            <v>0670</v>
          </cell>
          <cell r="E1045" t="str">
            <v>Middle</v>
          </cell>
          <cell r="F1045" t="str">
            <v>6</v>
          </cell>
          <cell r="G1045" t="str">
            <v>8</v>
          </cell>
          <cell r="H1045">
            <v>837</v>
          </cell>
          <cell r="I1045">
            <v>742</v>
          </cell>
          <cell r="J1045">
            <v>0.88649999999999995</v>
          </cell>
          <cell r="K1045">
            <v>0</v>
          </cell>
          <cell r="L1045">
            <v>0</v>
          </cell>
          <cell r="M1045">
            <v>742</v>
          </cell>
          <cell r="N1045">
            <v>0.88649999999999995</v>
          </cell>
        </row>
        <row r="1046">
          <cell r="A1046" t="str">
            <v>LAUREL REG SPEC ED (CEP NOTE 2)</v>
          </cell>
          <cell r="B1046" t="str">
            <v>115</v>
          </cell>
          <cell r="C1046" t="e">
            <v>#N/A</v>
          </cell>
          <cell r="D1046" t="str">
            <v>0010</v>
          </cell>
          <cell r="E1046" t="str">
            <v>Cell Left Blank</v>
          </cell>
          <cell r="F1046" t="str">
            <v>U</v>
          </cell>
          <cell r="G1046" t="str">
            <v>U</v>
          </cell>
          <cell r="H1046">
            <v>43</v>
          </cell>
          <cell r="I1046">
            <v>40</v>
          </cell>
          <cell r="J1046">
            <v>0.93020000000000003</v>
          </cell>
          <cell r="K1046">
            <v>0</v>
          </cell>
          <cell r="L1046">
            <v>0</v>
          </cell>
          <cell r="M1046">
            <v>40</v>
          </cell>
          <cell r="N1046">
            <v>0.93020000000000003</v>
          </cell>
        </row>
        <row r="1047">
          <cell r="A1047" t="str">
            <v>LAUREL RIDGE ELEM</v>
          </cell>
          <cell r="B1047" t="str">
            <v>029</v>
          </cell>
          <cell r="C1047" t="e">
            <v>#N/A</v>
          </cell>
          <cell r="D1047" t="str">
            <v>1970</v>
          </cell>
          <cell r="E1047" t="str">
            <v>Elementary</v>
          </cell>
          <cell r="F1047" t="str">
            <v>K</v>
          </cell>
          <cell r="G1047" t="str">
            <v>6</v>
          </cell>
          <cell r="H1047">
            <v>846</v>
          </cell>
          <cell r="I1047">
            <v>55</v>
          </cell>
          <cell r="J1047">
            <v>6.5000000000000002E-2</v>
          </cell>
          <cell r="K1047">
            <v>13</v>
          </cell>
          <cell r="L1047">
            <v>1.54E-2</v>
          </cell>
          <cell r="M1047">
            <v>68</v>
          </cell>
          <cell r="N1047">
            <v>8.0399999999999999E-2</v>
          </cell>
        </row>
        <row r="1048">
          <cell r="A1048" t="str">
            <v>LAWSON-MARRIOTT ELEM</v>
          </cell>
          <cell r="B1048" t="str">
            <v>049</v>
          </cell>
          <cell r="C1048" t="e">
            <v>#N/A</v>
          </cell>
          <cell r="D1048" t="str">
            <v>0290</v>
          </cell>
          <cell r="E1048" t="str">
            <v>Elementary</v>
          </cell>
          <cell r="F1048" t="str">
            <v>U</v>
          </cell>
          <cell r="G1048" t="str">
            <v>7</v>
          </cell>
          <cell r="H1048">
            <v>211</v>
          </cell>
          <cell r="I1048">
            <v>130</v>
          </cell>
          <cell r="J1048">
            <v>0.61609999999999998</v>
          </cell>
          <cell r="K1048">
            <v>15</v>
          </cell>
          <cell r="L1048">
            <v>7.1099999999999997E-2</v>
          </cell>
          <cell r="M1048">
            <v>145</v>
          </cell>
          <cell r="N1048">
            <v>0.68720000000000003</v>
          </cell>
        </row>
        <row r="1049">
          <cell r="A1049" t="str">
            <v>LEARY ED. FOUNDATION</v>
          </cell>
          <cell r="B1049" t="str">
            <v>5790</v>
          </cell>
          <cell r="C1049" t="str">
            <v>Leary Educational Foundation</v>
          </cell>
          <cell r="D1049" t="str">
            <v>5790</v>
          </cell>
          <cell r="E1049" t="str">
            <v>Combined</v>
          </cell>
          <cell r="F1049" t="str">
            <v>6</v>
          </cell>
          <cell r="G1049" t="str">
            <v>12</v>
          </cell>
          <cell r="H1049">
            <v>46</v>
          </cell>
          <cell r="I1049">
            <v>46</v>
          </cell>
          <cell r="J1049">
            <v>1</v>
          </cell>
          <cell r="K1049">
            <v>0</v>
          </cell>
          <cell r="L1049">
            <v>0</v>
          </cell>
          <cell r="M1049">
            <v>46</v>
          </cell>
          <cell r="N1049">
            <v>1</v>
          </cell>
        </row>
        <row r="1050">
          <cell r="A1050" t="str">
            <v>LEBANON ELEM</v>
          </cell>
          <cell r="B1050" t="str">
            <v>083</v>
          </cell>
          <cell r="C1050" t="e">
            <v>#N/A</v>
          </cell>
          <cell r="D1050" t="str">
            <v>0410</v>
          </cell>
          <cell r="E1050" t="str">
            <v>Elementary</v>
          </cell>
          <cell r="F1050" t="str">
            <v>2</v>
          </cell>
          <cell r="G1050" t="str">
            <v>4</v>
          </cell>
          <cell r="H1050">
            <v>292</v>
          </cell>
          <cell r="I1050">
            <v>139</v>
          </cell>
          <cell r="J1050">
            <v>0.47599999999999998</v>
          </cell>
          <cell r="K1050">
            <v>20</v>
          </cell>
          <cell r="L1050">
            <v>6.8500000000000005E-2</v>
          </cell>
          <cell r="M1050">
            <v>159</v>
          </cell>
          <cell r="N1050">
            <v>0.54449999999999998</v>
          </cell>
        </row>
        <row r="1051">
          <cell r="A1051" t="str">
            <v>LEBANON HIGH</v>
          </cell>
          <cell r="B1051" t="str">
            <v>083</v>
          </cell>
          <cell r="C1051" t="e">
            <v>#N/A</v>
          </cell>
          <cell r="D1051" t="str">
            <v>0140</v>
          </cell>
          <cell r="E1051" t="str">
            <v>High</v>
          </cell>
          <cell r="F1051" t="str">
            <v>8</v>
          </cell>
          <cell r="G1051" t="str">
            <v>12</v>
          </cell>
          <cell r="H1051">
            <v>590</v>
          </cell>
          <cell r="I1051">
            <v>249</v>
          </cell>
          <cell r="J1051">
            <v>0.42199999999999999</v>
          </cell>
          <cell r="K1051">
            <v>44</v>
          </cell>
          <cell r="L1051">
            <v>7.46E-2</v>
          </cell>
          <cell r="M1051">
            <v>293</v>
          </cell>
          <cell r="N1051">
            <v>0.49659999999999999</v>
          </cell>
        </row>
        <row r="1052">
          <cell r="A1052" t="str">
            <v>LEBANON MIDDLE</v>
          </cell>
          <cell r="B1052" t="str">
            <v>083</v>
          </cell>
          <cell r="C1052" t="e">
            <v>#N/A</v>
          </cell>
          <cell r="D1052" t="str">
            <v>0902</v>
          </cell>
          <cell r="E1052" t="str">
            <v>Elementary</v>
          </cell>
          <cell r="F1052" t="str">
            <v>5</v>
          </cell>
          <cell r="G1052" t="str">
            <v>7</v>
          </cell>
          <cell r="H1052">
            <v>358</v>
          </cell>
          <cell r="I1052">
            <v>160</v>
          </cell>
          <cell r="J1052">
            <v>0.44690000000000002</v>
          </cell>
          <cell r="K1052">
            <v>31</v>
          </cell>
          <cell r="L1052">
            <v>8.6599999999999996E-2</v>
          </cell>
          <cell r="M1052">
            <v>191</v>
          </cell>
          <cell r="N1052">
            <v>0.53349999999999997</v>
          </cell>
        </row>
        <row r="1053">
          <cell r="A1053" t="str">
            <v>LEBANON PRIMARY</v>
          </cell>
          <cell r="B1053" t="str">
            <v>083</v>
          </cell>
          <cell r="C1053" t="e">
            <v>#N/A</v>
          </cell>
          <cell r="D1053" t="str">
            <v>0390</v>
          </cell>
          <cell r="E1053" t="str">
            <v>Elementary</v>
          </cell>
          <cell r="F1053" t="str">
            <v>Pre-K</v>
          </cell>
          <cell r="G1053" t="str">
            <v>1</v>
          </cell>
          <cell r="H1053">
            <v>295</v>
          </cell>
          <cell r="I1053">
            <v>154</v>
          </cell>
          <cell r="J1053">
            <v>0.52200000000000002</v>
          </cell>
          <cell r="K1053">
            <v>17</v>
          </cell>
          <cell r="L1053">
            <v>5.7599999999999998E-2</v>
          </cell>
          <cell r="M1053">
            <v>171</v>
          </cell>
          <cell r="N1053">
            <v>0.57969999999999999</v>
          </cell>
        </row>
        <row r="1054">
          <cell r="A1054" t="str">
            <v>LEE DAVIS HIGH</v>
          </cell>
          <cell r="B1054" t="str">
            <v>042</v>
          </cell>
          <cell r="C1054" t="e">
            <v>#N/A</v>
          </cell>
          <cell r="D1054" t="str">
            <v>0370</v>
          </cell>
          <cell r="E1054" t="str">
            <v>High</v>
          </cell>
          <cell r="F1054" t="str">
            <v>9</v>
          </cell>
          <cell r="G1054" t="str">
            <v>12</v>
          </cell>
          <cell r="H1054">
            <v>1407</v>
          </cell>
          <cell r="I1054">
            <v>246</v>
          </cell>
          <cell r="J1054">
            <v>0.17480000000000001</v>
          </cell>
          <cell r="K1054">
            <v>35</v>
          </cell>
          <cell r="L1054">
            <v>2.4899999999999999E-2</v>
          </cell>
          <cell r="M1054">
            <v>281</v>
          </cell>
          <cell r="N1054">
            <v>0.19969999999999999</v>
          </cell>
        </row>
        <row r="1055">
          <cell r="A1055" t="str">
            <v>LEE HALL EC CTR (CEP NOTE 2)</v>
          </cell>
          <cell r="B1055" t="str">
            <v>117</v>
          </cell>
          <cell r="C1055" t="e">
            <v>#N/A</v>
          </cell>
          <cell r="D1055" t="str">
            <v>1409</v>
          </cell>
          <cell r="E1055" t="str">
            <v>Elementary</v>
          </cell>
          <cell r="F1055" t="str">
            <v>Pre-K</v>
          </cell>
          <cell r="G1055" t="str">
            <v>Pre-K</v>
          </cell>
          <cell r="H1055">
            <v>144</v>
          </cell>
          <cell r="I1055">
            <v>110</v>
          </cell>
          <cell r="J1055">
            <v>0.76390000000000002</v>
          </cell>
          <cell r="K1055">
            <v>0</v>
          </cell>
          <cell r="L1055">
            <v>0</v>
          </cell>
          <cell r="M1055">
            <v>110</v>
          </cell>
          <cell r="N1055">
            <v>0.76390000000000002</v>
          </cell>
        </row>
        <row r="1056">
          <cell r="A1056" t="str">
            <v>LEE HALL ELEM (CEP NOTE 2)</v>
          </cell>
          <cell r="B1056" t="str">
            <v>117</v>
          </cell>
          <cell r="C1056" t="e">
            <v>#N/A</v>
          </cell>
          <cell r="D1056" t="str">
            <v>1180</v>
          </cell>
          <cell r="E1056" t="str">
            <v>Elementary</v>
          </cell>
          <cell r="F1056" t="str">
            <v>K</v>
          </cell>
          <cell r="G1056" t="str">
            <v>5</v>
          </cell>
          <cell r="H1056">
            <v>561</v>
          </cell>
          <cell r="I1056">
            <v>429</v>
          </cell>
          <cell r="J1056">
            <v>0.76470000000000005</v>
          </cell>
          <cell r="K1056">
            <v>0</v>
          </cell>
          <cell r="L1056">
            <v>0</v>
          </cell>
          <cell r="M1056">
            <v>429</v>
          </cell>
          <cell r="N1056">
            <v>0.76470000000000005</v>
          </cell>
        </row>
        <row r="1057">
          <cell r="A1057" t="str">
            <v>LEE HIGH</v>
          </cell>
          <cell r="B1057" t="str">
            <v>029</v>
          </cell>
          <cell r="C1057" t="e">
            <v>#N/A</v>
          </cell>
          <cell r="D1057" t="str">
            <v>1020</v>
          </cell>
          <cell r="E1057" t="str">
            <v>High</v>
          </cell>
          <cell r="F1057" t="str">
            <v>9</v>
          </cell>
          <cell r="G1057" t="str">
            <v>12</v>
          </cell>
          <cell r="H1057">
            <v>1764</v>
          </cell>
          <cell r="I1057">
            <v>806</v>
          </cell>
          <cell r="J1057">
            <v>0.45689999999999997</v>
          </cell>
          <cell r="K1057">
            <v>167</v>
          </cell>
          <cell r="L1057">
            <v>9.4700000000000006E-2</v>
          </cell>
          <cell r="M1057">
            <v>973</v>
          </cell>
          <cell r="N1057">
            <v>0.55159999999999998</v>
          </cell>
        </row>
        <row r="1058">
          <cell r="A1058" t="str">
            <v>LEE HIGH (CEP NOTE 2)</v>
          </cell>
          <cell r="B1058" t="str">
            <v>052</v>
          </cell>
          <cell r="C1058" t="e">
            <v>#N/A</v>
          </cell>
          <cell r="D1058" t="str">
            <v>0300</v>
          </cell>
          <cell r="E1058" t="str">
            <v>High</v>
          </cell>
          <cell r="F1058" t="str">
            <v>8</v>
          </cell>
          <cell r="G1058" t="str">
            <v>12</v>
          </cell>
          <cell r="H1058">
            <v>831</v>
          </cell>
          <cell r="I1058">
            <v>785</v>
          </cell>
          <cell r="J1058">
            <v>0.9446</v>
          </cell>
          <cell r="K1058">
            <v>0</v>
          </cell>
          <cell r="L1058">
            <v>0</v>
          </cell>
          <cell r="M1058">
            <v>785</v>
          </cell>
          <cell r="N1058">
            <v>0.9446</v>
          </cell>
        </row>
        <row r="1059">
          <cell r="A1059" t="str">
            <v>LEE HILL ELEM</v>
          </cell>
          <cell r="B1059" t="str">
            <v>088</v>
          </cell>
          <cell r="C1059" t="e">
            <v>#N/A</v>
          </cell>
          <cell r="D1059" t="str">
            <v>0030</v>
          </cell>
          <cell r="E1059" t="str">
            <v>Elementary</v>
          </cell>
          <cell r="F1059" t="str">
            <v>K</v>
          </cell>
          <cell r="G1059" t="str">
            <v>5</v>
          </cell>
          <cell r="H1059">
            <v>688</v>
          </cell>
          <cell r="I1059">
            <v>249</v>
          </cell>
          <cell r="J1059">
            <v>0.3619</v>
          </cell>
          <cell r="K1059">
            <v>33</v>
          </cell>
          <cell r="L1059">
            <v>4.8000000000000001E-2</v>
          </cell>
          <cell r="M1059">
            <v>282</v>
          </cell>
          <cell r="N1059">
            <v>0.40989999999999999</v>
          </cell>
        </row>
        <row r="1060">
          <cell r="A1060" t="str">
            <v>LEE M. WAID ELEM (CEP NOTE 2)</v>
          </cell>
          <cell r="B1060" t="str">
            <v>033</v>
          </cell>
          <cell r="C1060" t="e">
            <v>#N/A</v>
          </cell>
          <cell r="D1060" t="str">
            <v>0660</v>
          </cell>
          <cell r="E1060" t="str">
            <v>Elementary</v>
          </cell>
          <cell r="F1060" t="str">
            <v>H</v>
          </cell>
          <cell r="G1060" t="str">
            <v>5</v>
          </cell>
          <cell r="H1060">
            <v>421</v>
          </cell>
          <cell r="I1060">
            <v>358</v>
          </cell>
          <cell r="J1060">
            <v>0.85040000000000004</v>
          </cell>
          <cell r="K1060">
            <v>0</v>
          </cell>
          <cell r="L1060">
            <v>0</v>
          </cell>
          <cell r="M1060">
            <v>358</v>
          </cell>
          <cell r="N1060">
            <v>0.85040000000000004</v>
          </cell>
        </row>
        <row r="1061">
          <cell r="A1061" t="str">
            <v>LEE-JACKSON ELEM</v>
          </cell>
          <cell r="B1061" t="str">
            <v>057</v>
          </cell>
          <cell r="C1061" t="e">
            <v>#N/A</v>
          </cell>
          <cell r="D1061" t="str">
            <v>0291</v>
          </cell>
          <cell r="E1061" t="str">
            <v>Elementary</v>
          </cell>
          <cell r="F1061" t="str">
            <v>Pre-K</v>
          </cell>
          <cell r="G1061" t="str">
            <v>4</v>
          </cell>
          <cell r="H1061">
            <v>346</v>
          </cell>
          <cell r="I1061">
            <v>140</v>
          </cell>
          <cell r="J1061">
            <v>0.40460000000000002</v>
          </cell>
          <cell r="K1061">
            <v>29</v>
          </cell>
          <cell r="L1061">
            <v>8.3799999999999999E-2</v>
          </cell>
          <cell r="M1061">
            <v>169</v>
          </cell>
          <cell r="N1061">
            <v>0.4884</v>
          </cell>
        </row>
        <row r="1062">
          <cell r="A1062" t="str">
            <v>LEES CORNER ELEM</v>
          </cell>
          <cell r="B1062" t="str">
            <v>029</v>
          </cell>
          <cell r="C1062" t="e">
            <v>#N/A</v>
          </cell>
          <cell r="D1062" t="str">
            <v>1850</v>
          </cell>
          <cell r="E1062" t="str">
            <v>Elementary</v>
          </cell>
          <cell r="F1062" t="str">
            <v>K</v>
          </cell>
          <cell r="G1062" t="str">
            <v>6</v>
          </cell>
          <cell r="H1062">
            <v>740</v>
          </cell>
          <cell r="I1062">
            <v>78</v>
          </cell>
          <cell r="J1062">
            <v>0.10539999999999999</v>
          </cell>
          <cell r="K1062">
            <v>24</v>
          </cell>
          <cell r="L1062">
            <v>3.2399999999999998E-2</v>
          </cell>
          <cell r="M1062">
            <v>102</v>
          </cell>
          <cell r="N1062">
            <v>0.13780000000000001</v>
          </cell>
        </row>
        <row r="1063">
          <cell r="A1063" t="str">
            <v>LEESBURG ELEM</v>
          </cell>
          <cell r="B1063" t="str">
            <v>053</v>
          </cell>
          <cell r="C1063" t="e">
            <v>#N/A</v>
          </cell>
          <cell r="D1063" t="str">
            <v>0080</v>
          </cell>
          <cell r="E1063" t="str">
            <v>Elementary</v>
          </cell>
          <cell r="F1063" t="str">
            <v>K</v>
          </cell>
          <cell r="G1063" t="str">
            <v>5</v>
          </cell>
          <cell r="H1063">
            <v>447</v>
          </cell>
          <cell r="I1063">
            <v>157</v>
          </cell>
          <cell r="J1063">
            <v>0.35120000000000001</v>
          </cell>
          <cell r="K1063">
            <v>30</v>
          </cell>
          <cell r="L1063">
            <v>6.7100000000000007E-2</v>
          </cell>
          <cell r="M1063">
            <v>187</v>
          </cell>
          <cell r="N1063">
            <v>0.41830000000000001</v>
          </cell>
        </row>
        <row r="1064">
          <cell r="A1064" t="str">
            <v>LEESVILLE ROAD ELEM</v>
          </cell>
          <cell r="B1064" t="str">
            <v>016</v>
          </cell>
          <cell r="C1064" t="e">
            <v>#N/A</v>
          </cell>
          <cell r="D1064" t="str">
            <v>0690</v>
          </cell>
          <cell r="E1064" t="str">
            <v>Elementary</v>
          </cell>
          <cell r="F1064" t="str">
            <v>Pre-K</v>
          </cell>
          <cell r="G1064" t="str">
            <v>5</v>
          </cell>
          <cell r="H1064">
            <v>662</v>
          </cell>
          <cell r="I1064">
            <v>233</v>
          </cell>
          <cell r="J1064">
            <v>0.35199999999999998</v>
          </cell>
          <cell r="K1064">
            <v>53</v>
          </cell>
          <cell r="L1064">
            <v>8.0100000000000005E-2</v>
          </cell>
          <cell r="M1064">
            <v>286</v>
          </cell>
          <cell r="N1064">
            <v>0.432</v>
          </cell>
        </row>
        <row r="1065">
          <cell r="A1065" t="str">
            <v>LEESYLVANIA ELEM</v>
          </cell>
          <cell r="B1065" t="str">
            <v>075</v>
          </cell>
          <cell r="C1065" t="e">
            <v>#N/A</v>
          </cell>
          <cell r="D1065" t="str">
            <v>0830</v>
          </cell>
          <cell r="E1065" t="str">
            <v>Elementary</v>
          </cell>
          <cell r="F1065" t="str">
            <v>Pre-K</v>
          </cell>
          <cell r="G1065" t="str">
            <v>5</v>
          </cell>
          <cell r="H1065">
            <v>718</v>
          </cell>
          <cell r="I1065">
            <v>265</v>
          </cell>
          <cell r="J1065">
            <v>0.36909999999999998</v>
          </cell>
          <cell r="K1065">
            <v>63</v>
          </cell>
          <cell r="L1065">
            <v>8.77E-2</v>
          </cell>
          <cell r="M1065">
            <v>328</v>
          </cell>
          <cell r="N1065">
            <v>0.45679999999999998</v>
          </cell>
        </row>
        <row r="1066">
          <cell r="A1066" t="str">
            <v>LEGACY ELEM</v>
          </cell>
          <cell r="B1066" t="str">
            <v>053</v>
          </cell>
          <cell r="C1066" t="e">
            <v>#N/A</v>
          </cell>
          <cell r="D1066" t="str">
            <v>0430</v>
          </cell>
          <cell r="E1066" t="str">
            <v>Elementary</v>
          </cell>
          <cell r="F1066" t="str">
            <v>K</v>
          </cell>
          <cell r="G1066" t="str">
            <v>5</v>
          </cell>
          <cell r="H1066">
            <v>919</v>
          </cell>
          <cell r="I1066">
            <v>19</v>
          </cell>
          <cell r="J1066">
            <v>2.07E-2</v>
          </cell>
          <cell r="K1066">
            <v>7</v>
          </cell>
          <cell r="L1066">
            <v>7.6E-3</v>
          </cell>
          <cell r="M1066">
            <v>26</v>
          </cell>
          <cell r="N1066">
            <v>2.8299999999999999E-2</v>
          </cell>
        </row>
        <row r="1067">
          <cell r="A1067" t="str">
            <v>LEMON ROAD ELEM</v>
          </cell>
          <cell r="B1067" t="str">
            <v>029</v>
          </cell>
          <cell r="C1067" t="e">
            <v>#N/A</v>
          </cell>
          <cell r="D1067" t="str">
            <v>0770</v>
          </cell>
          <cell r="E1067" t="str">
            <v>Elementary</v>
          </cell>
          <cell r="F1067" t="str">
            <v>K</v>
          </cell>
          <cell r="G1067" t="str">
            <v>6</v>
          </cell>
          <cell r="H1067">
            <v>593</v>
          </cell>
          <cell r="I1067">
            <v>88</v>
          </cell>
          <cell r="J1067">
            <v>0.1484</v>
          </cell>
          <cell r="K1067">
            <v>9</v>
          </cell>
          <cell r="L1067">
            <v>1.52E-2</v>
          </cell>
          <cell r="M1067">
            <v>97</v>
          </cell>
          <cell r="N1067">
            <v>0.1636</v>
          </cell>
        </row>
        <row r="1068">
          <cell r="A1068" t="str">
            <v>LESLIE FOX KEYSER ELEM</v>
          </cell>
          <cell r="B1068" t="str">
            <v>093</v>
          </cell>
          <cell r="C1068" t="e">
            <v>#N/A</v>
          </cell>
          <cell r="D1068" t="str">
            <v>0020</v>
          </cell>
          <cell r="E1068" t="str">
            <v>Elementary</v>
          </cell>
          <cell r="F1068" t="str">
            <v>H</v>
          </cell>
          <cell r="G1068" t="str">
            <v>5</v>
          </cell>
          <cell r="H1068">
            <v>599</v>
          </cell>
          <cell r="I1068">
            <v>223</v>
          </cell>
          <cell r="J1068">
            <v>0.37230000000000002</v>
          </cell>
          <cell r="K1068">
            <v>31</v>
          </cell>
          <cell r="L1068">
            <v>5.1799999999999999E-2</v>
          </cell>
          <cell r="M1068">
            <v>254</v>
          </cell>
          <cell r="N1068">
            <v>0.42399999999999999</v>
          </cell>
        </row>
        <row r="1069">
          <cell r="A1069" t="str">
            <v>LESLIE H WALTON MIDDLE</v>
          </cell>
          <cell r="B1069" t="str">
            <v>002</v>
          </cell>
          <cell r="C1069" t="str">
            <v>Albemarle County Public Schools</v>
          </cell>
          <cell r="D1069" t="str">
            <v>0020</v>
          </cell>
          <cell r="E1069" t="str">
            <v>Middle</v>
          </cell>
          <cell r="F1069" t="str">
            <v>6</v>
          </cell>
          <cell r="G1069" t="str">
            <v>8</v>
          </cell>
          <cell r="H1069">
            <v>343</v>
          </cell>
          <cell r="I1069">
            <v>109</v>
          </cell>
          <cell r="J1069">
            <v>0.31780000000000003</v>
          </cell>
          <cell r="K1069">
            <v>27</v>
          </cell>
          <cell r="L1069">
            <v>7.8700000000000006E-2</v>
          </cell>
          <cell r="M1069">
            <v>136</v>
          </cell>
          <cell r="N1069">
            <v>0.39650000000000002</v>
          </cell>
        </row>
        <row r="1070">
          <cell r="A1070" t="str">
            <v>LEWIS &amp; CLARK ELEM</v>
          </cell>
          <cell r="B1070" t="str">
            <v>017</v>
          </cell>
          <cell r="C1070" t="e">
            <v>#N/A</v>
          </cell>
          <cell r="D1070" t="str">
            <v>9020</v>
          </cell>
          <cell r="E1070" t="str">
            <v>Elementary</v>
          </cell>
          <cell r="F1070" t="str">
            <v>Pre-K</v>
          </cell>
          <cell r="G1070" t="str">
            <v>5</v>
          </cell>
          <cell r="H1070">
            <v>927</v>
          </cell>
          <cell r="I1070">
            <v>345</v>
          </cell>
          <cell r="J1070">
            <v>0.37219999999999998</v>
          </cell>
          <cell r="K1070">
            <v>62</v>
          </cell>
          <cell r="L1070">
            <v>6.6900000000000001E-2</v>
          </cell>
          <cell r="M1070">
            <v>407</v>
          </cell>
          <cell r="N1070">
            <v>0.43909999999999999</v>
          </cell>
        </row>
        <row r="1071">
          <cell r="A1071" t="str">
            <v>LIBERTY ELEM</v>
          </cell>
          <cell r="B1071" t="str">
            <v>053</v>
          </cell>
          <cell r="C1071" t="e">
            <v>#N/A</v>
          </cell>
          <cell r="D1071" t="str">
            <v>0560</v>
          </cell>
          <cell r="E1071" t="str">
            <v>Elementary</v>
          </cell>
          <cell r="F1071" t="str">
            <v>K</v>
          </cell>
          <cell r="G1071" t="str">
            <v>5</v>
          </cell>
          <cell r="H1071">
            <v>1065</v>
          </cell>
          <cell r="I1071">
            <v>77</v>
          </cell>
          <cell r="J1071">
            <v>7.2300000000000003E-2</v>
          </cell>
          <cell r="K1071">
            <v>24</v>
          </cell>
          <cell r="L1071">
            <v>2.2499999999999999E-2</v>
          </cell>
          <cell r="M1071">
            <v>101</v>
          </cell>
          <cell r="N1071">
            <v>9.4799999999999995E-2</v>
          </cell>
        </row>
        <row r="1072">
          <cell r="A1072" t="str">
            <v>LIBERTY HIGH</v>
          </cell>
          <cell r="B1072" t="str">
            <v>010</v>
          </cell>
          <cell r="C1072" t="e">
            <v>#N/A</v>
          </cell>
          <cell r="D1072" t="str">
            <v>1180</v>
          </cell>
          <cell r="E1072" t="str">
            <v>High</v>
          </cell>
          <cell r="F1072" t="str">
            <v>9</v>
          </cell>
          <cell r="G1072" t="str">
            <v>12</v>
          </cell>
          <cell r="H1072">
            <v>750</v>
          </cell>
          <cell r="I1072">
            <v>314</v>
          </cell>
          <cell r="J1072">
            <v>0.41870000000000002</v>
          </cell>
          <cell r="K1072">
            <v>51</v>
          </cell>
          <cell r="L1072">
            <v>6.8000000000000005E-2</v>
          </cell>
          <cell r="M1072">
            <v>365</v>
          </cell>
          <cell r="N1072">
            <v>0.48670000000000002</v>
          </cell>
        </row>
        <row r="1073">
          <cell r="A1073" t="str">
            <v>LIBERTY HIGH</v>
          </cell>
          <cell r="B1073" t="str">
            <v>030</v>
          </cell>
          <cell r="C1073" t="e">
            <v>#N/A</v>
          </cell>
          <cell r="D1073" t="str">
            <v>0851</v>
          </cell>
          <cell r="E1073" t="str">
            <v>High</v>
          </cell>
          <cell r="F1073" t="str">
            <v>9</v>
          </cell>
          <cell r="G1073" t="str">
            <v>12</v>
          </cell>
          <cell r="H1073">
            <v>1255</v>
          </cell>
          <cell r="I1073">
            <v>353</v>
          </cell>
          <cell r="J1073">
            <v>0.28129999999999999</v>
          </cell>
          <cell r="K1073">
            <v>90</v>
          </cell>
          <cell r="L1073">
            <v>7.17E-2</v>
          </cell>
          <cell r="M1073">
            <v>443</v>
          </cell>
          <cell r="N1073">
            <v>0.35299999999999998</v>
          </cell>
        </row>
        <row r="1074">
          <cell r="A1074" t="str">
            <v>LIBERTY MIDDLE</v>
          </cell>
          <cell r="B1074" t="str">
            <v>010</v>
          </cell>
          <cell r="C1074" t="e">
            <v>#N/A</v>
          </cell>
          <cell r="D1074" t="str">
            <v>0490</v>
          </cell>
          <cell r="E1074" t="str">
            <v>Middle</v>
          </cell>
          <cell r="F1074" t="str">
            <v>6</v>
          </cell>
          <cell r="G1074" t="str">
            <v>8</v>
          </cell>
          <cell r="H1074">
            <v>589</v>
          </cell>
          <cell r="I1074">
            <v>261</v>
          </cell>
          <cell r="J1074">
            <v>0.44309999999999999</v>
          </cell>
          <cell r="K1074">
            <v>40</v>
          </cell>
          <cell r="L1074">
            <v>6.7900000000000002E-2</v>
          </cell>
          <cell r="M1074">
            <v>301</v>
          </cell>
          <cell r="N1074">
            <v>0.51100000000000001</v>
          </cell>
        </row>
        <row r="1075">
          <cell r="A1075" t="str">
            <v>LIBERTY MIDDLE</v>
          </cell>
          <cell r="B1075" t="str">
            <v>029</v>
          </cell>
          <cell r="C1075" t="e">
            <v>#N/A</v>
          </cell>
          <cell r="D1075" t="str">
            <v>2233</v>
          </cell>
          <cell r="E1075" t="str">
            <v>Middle</v>
          </cell>
          <cell r="F1075" t="str">
            <v>7</v>
          </cell>
          <cell r="G1075" t="str">
            <v>8</v>
          </cell>
          <cell r="H1075">
            <v>1096</v>
          </cell>
          <cell r="I1075">
            <v>282</v>
          </cell>
          <cell r="J1075">
            <v>0.25729999999999997</v>
          </cell>
          <cell r="K1075">
            <v>71</v>
          </cell>
          <cell r="L1075">
            <v>6.4799999999999996E-2</v>
          </cell>
          <cell r="M1075">
            <v>353</v>
          </cell>
          <cell r="N1075">
            <v>0.3221</v>
          </cell>
        </row>
        <row r="1076">
          <cell r="A1076" t="str">
            <v>LIBERTY MIDDLE</v>
          </cell>
          <cell r="B1076" t="str">
            <v>042</v>
          </cell>
          <cell r="C1076" t="e">
            <v>#N/A</v>
          </cell>
          <cell r="D1076" t="str">
            <v>0450</v>
          </cell>
          <cell r="E1076" t="str">
            <v>Middle</v>
          </cell>
          <cell r="F1076" t="str">
            <v>6</v>
          </cell>
          <cell r="G1076" t="str">
            <v>8</v>
          </cell>
          <cell r="H1076">
            <v>1034</v>
          </cell>
          <cell r="I1076">
            <v>324</v>
          </cell>
          <cell r="J1076">
            <v>0.31330000000000002</v>
          </cell>
          <cell r="K1076">
            <v>55</v>
          </cell>
          <cell r="L1076">
            <v>5.3199999999999997E-2</v>
          </cell>
          <cell r="M1076">
            <v>379</v>
          </cell>
          <cell r="N1076">
            <v>0.36649999999999999</v>
          </cell>
        </row>
        <row r="1077">
          <cell r="A1077" t="str">
            <v>LIGHTFOOT ELEM</v>
          </cell>
          <cell r="B1077" t="str">
            <v>068</v>
          </cell>
          <cell r="C1077" t="e">
            <v>#N/A</v>
          </cell>
          <cell r="D1077" t="str">
            <v>0070</v>
          </cell>
          <cell r="E1077" t="str">
            <v>Elementary</v>
          </cell>
          <cell r="F1077" t="str">
            <v>3</v>
          </cell>
          <cell r="G1077" t="str">
            <v>5</v>
          </cell>
          <cell r="H1077">
            <v>245</v>
          </cell>
          <cell r="I1077">
            <v>90</v>
          </cell>
          <cell r="J1077">
            <v>0.36730000000000002</v>
          </cell>
          <cell r="K1077">
            <v>14</v>
          </cell>
          <cell r="L1077">
            <v>5.7099999999999998E-2</v>
          </cell>
          <cell r="M1077">
            <v>104</v>
          </cell>
          <cell r="N1077">
            <v>0.42449999999999999</v>
          </cell>
        </row>
        <row r="1078">
          <cell r="A1078" t="str">
            <v>LINCOLN ELEM</v>
          </cell>
          <cell r="B1078" t="str">
            <v>053</v>
          </cell>
          <cell r="C1078" t="e">
            <v>#N/A</v>
          </cell>
          <cell r="D1078" t="str">
            <v>0290</v>
          </cell>
          <cell r="E1078" t="str">
            <v>Elementary</v>
          </cell>
          <cell r="F1078" t="str">
            <v>K</v>
          </cell>
          <cell r="G1078" t="str">
            <v>5</v>
          </cell>
          <cell r="H1078">
            <v>89</v>
          </cell>
          <cell r="I1078">
            <v>2</v>
          </cell>
          <cell r="J1078">
            <v>2.2499999999999999E-2</v>
          </cell>
          <cell r="K1078">
            <v>0</v>
          </cell>
          <cell r="L1078">
            <v>0</v>
          </cell>
          <cell r="M1078">
            <v>2</v>
          </cell>
          <cell r="N1078">
            <v>2.2499999999999999E-2</v>
          </cell>
        </row>
        <row r="1079">
          <cell r="A1079" t="str">
            <v>LINCOLN TERRACE EL (CEP NOTE 2)</v>
          </cell>
          <cell r="B1079" t="str">
            <v>124</v>
          </cell>
          <cell r="C1079" t="e">
            <v>#N/A</v>
          </cell>
          <cell r="D1079" t="str">
            <v>0340</v>
          </cell>
          <cell r="E1079" t="str">
            <v>Elementary</v>
          </cell>
          <cell r="F1079" t="str">
            <v>U</v>
          </cell>
          <cell r="G1079" t="str">
            <v>5</v>
          </cell>
          <cell r="H1079">
            <v>332</v>
          </cell>
          <cell r="I1079">
            <v>332</v>
          </cell>
          <cell r="J1079">
            <v>1</v>
          </cell>
          <cell r="K1079">
            <v>0</v>
          </cell>
          <cell r="L1079">
            <v>0</v>
          </cell>
          <cell r="M1079">
            <v>332</v>
          </cell>
          <cell r="N1079">
            <v>1</v>
          </cell>
        </row>
        <row r="1080">
          <cell r="A1080" t="str">
            <v>LINDENWOOD EL (CEP NOTE 2)</v>
          </cell>
          <cell r="B1080" t="str">
            <v>118</v>
          </cell>
          <cell r="C1080" t="e">
            <v>#N/A</v>
          </cell>
          <cell r="D1080" t="str">
            <v>0520</v>
          </cell>
          <cell r="E1080" t="str">
            <v>Elementary</v>
          </cell>
          <cell r="F1080" t="str">
            <v>Pre-K</v>
          </cell>
          <cell r="G1080" t="str">
            <v>5</v>
          </cell>
          <cell r="H1080">
            <v>285</v>
          </cell>
          <cell r="I1080">
            <v>274</v>
          </cell>
          <cell r="J1080">
            <v>0.96140000000000003</v>
          </cell>
          <cell r="K1080">
            <v>0</v>
          </cell>
          <cell r="L1080">
            <v>0</v>
          </cell>
          <cell r="M1080">
            <v>274</v>
          </cell>
          <cell r="N1080">
            <v>0.96140000000000003</v>
          </cell>
        </row>
        <row r="1081">
          <cell r="A1081" t="str">
            <v>LINKHORN PARK ELEM</v>
          </cell>
          <cell r="B1081" t="str">
            <v>128</v>
          </cell>
          <cell r="C1081" t="e">
            <v>#N/A</v>
          </cell>
          <cell r="D1081" t="str">
            <v>0330</v>
          </cell>
          <cell r="E1081" t="str">
            <v>Elementary</v>
          </cell>
          <cell r="F1081" t="str">
            <v>Pre-K</v>
          </cell>
          <cell r="G1081" t="str">
            <v>5</v>
          </cell>
          <cell r="H1081">
            <v>575</v>
          </cell>
          <cell r="I1081">
            <v>183</v>
          </cell>
          <cell r="J1081">
            <v>0.31830000000000003</v>
          </cell>
          <cell r="K1081">
            <v>33</v>
          </cell>
          <cell r="L1081">
            <v>5.74E-2</v>
          </cell>
          <cell r="M1081">
            <v>216</v>
          </cell>
          <cell r="N1081">
            <v>0.37569999999999998</v>
          </cell>
        </row>
        <row r="1082">
          <cell r="A1082" t="str">
            <v>LINKHORNE ELEM (CEP NOTE 2)</v>
          </cell>
          <cell r="B1082" t="str">
            <v>115</v>
          </cell>
          <cell r="C1082" t="e">
            <v>#N/A</v>
          </cell>
          <cell r="D1082" t="str">
            <v>0360</v>
          </cell>
          <cell r="E1082" t="str">
            <v>Elementary</v>
          </cell>
          <cell r="F1082" t="str">
            <v>K</v>
          </cell>
          <cell r="G1082" t="str">
            <v>5</v>
          </cell>
          <cell r="H1082">
            <v>417</v>
          </cell>
          <cell r="I1082">
            <v>387</v>
          </cell>
          <cell r="J1082">
            <v>0.92810000000000004</v>
          </cell>
          <cell r="K1082">
            <v>0</v>
          </cell>
          <cell r="L1082">
            <v>0</v>
          </cell>
          <cell r="M1082">
            <v>387</v>
          </cell>
          <cell r="N1082">
            <v>0.92810000000000004</v>
          </cell>
        </row>
        <row r="1083">
          <cell r="A1083" t="str">
            <v>LINKHORNE MID (CEP NOTE 2)</v>
          </cell>
          <cell r="B1083" t="str">
            <v>115</v>
          </cell>
          <cell r="C1083" t="e">
            <v>#N/A</v>
          </cell>
          <cell r="D1083" t="str">
            <v>0350</v>
          </cell>
          <cell r="E1083" t="str">
            <v>Middle</v>
          </cell>
          <cell r="F1083" t="str">
            <v>6</v>
          </cell>
          <cell r="G1083" t="str">
            <v>8</v>
          </cell>
          <cell r="H1083">
            <v>578</v>
          </cell>
          <cell r="I1083">
            <v>536</v>
          </cell>
          <cell r="J1083">
            <v>0.92730000000000001</v>
          </cell>
          <cell r="K1083">
            <v>0</v>
          </cell>
          <cell r="L1083">
            <v>0</v>
          </cell>
          <cell r="M1083">
            <v>536</v>
          </cell>
          <cell r="N1083">
            <v>0.92730000000000001</v>
          </cell>
        </row>
        <row r="1084">
          <cell r="A1084" t="str">
            <v>LINVILLE-EDOM ELEM</v>
          </cell>
          <cell r="B1084" t="str">
            <v>082</v>
          </cell>
          <cell r="C1084" t="e">
            <v>#N/A</v>
          </cell>
          <cell r="D1084" t="str">
            <v>0360</v>
          </cell>
          <cell r="E1084" t="str">
            <v>Elementary</v>
          </cell>
          <cell r="F1084" t="str">
            <v>Pre-K</v>
          </cell>
          <cell r="G1084" t="str">
            <v>5</v>
          </cell>
          <cell r="H1084">
            <v>217</v>
          </cell>
          <cell r="I1084">
            <v>75</v>
          </cell>
          <cell r="J1084">
            <v>0.34560000000000002</v>
          </cell>
          <cell r="K1084">
            <v>15</v>
          </cell>
          <cell r="L1084">
            <v>6.9099999999999995E-2</v>
          </cell>
          <cell r="M1084">
            <v>90</v>
          </cell>
          <cell r="N1084">
            <v>0.41470000000000001</v>
          </cell>
        </row>
        <row r="1085">
          <cell r="A1085" t="str">
            <v>LINWOOD HOLTON EL (CEP NOTE 2)</v>
          </cell>
          <cell r="B1085" t="str">
            <v>123</v>
          </cell>
          <cell r="C1085" t="e">
            <v>#N/A</v>
          </cell>
          <cell r="D1085" t="str">
            <v>3106</v>
          </cell>
          <cell r="E1085" t="str">
            <v>Elementary</v>
          </cell>
          <cell r="F1085" t="str">
            <v>Pre-K</v>
          </cell>
          <cell r="G1085" t="str">
            <v>5</v>
          </cell>
          <cell r="H1085">
            <v>590</v>
          </cell>
          <cell r="I1085">
            <v>590</v>
          </cell>
          <cell r="J1085">
            <v>1</v>
          </cell>
          <cell r="K1085">
            <v>0</v>
          </cell>
          <cell r="L1085">
            <v>0</v>
          </cell>
          <cell r="M1085">
            <v>590</v>
          </cell>
          <cell r="N1085">
            <v>1</v>
          </cell>
        </row>
        <row r="1086">
          <cell r="A1086" t="str">
            <v>LITTLE CREEK EL (CEP NOTE 2)</v>
          </cell>
          <cell r="B1086" t="str">
            <v>118</v>
          </cell>
          <cell r="C1086" t="e">
            <v>#N/A</v>
          </cell>
          <cell r="D1086" t="str">
            <v>0682</v>
          </cell>
          <cell r="E1086" t="str">
            <v>Elementary</v>
          </cell>
          <cell r="F1086" t="str">
            <v>3</v>
          </cell>
          <cell r="G1086" t="str">
            <v>5</v>
          </cell>
          <cell r="H1086">
            <v>419</v>
          </cell>
          <cell r="I1086">
            <v>402</v>
          </cell>
          <cell r="J1086">
            <v>0.95940000000000003</v>
          </cell>
          <cell r="K1086">
            <v>0</v>
          </cell>
          <cell r="L1086">
            <v>0</v>
          </cell>
          <cell r="M1086">
            <v>402</v>
          </cell>
          <cell r="N1086">
            <v>0.95940000000000003</v>
          </cell>
        </row>
        <row r="1087">
          <cell r="A1087" t="str">
            <v>LITTLE CREEK EL ANNEX (CEP NOTE 2)</v>
          </cell>
          <cell r="B1087" t="str">
            <v>118</v>
          </cell>
          <cell r="C1087" t="e">
            <v>#N/A</v>
          </cell>
          <cell r="D1087" t="str">
            <v>2118</v>
          </cell>
          <cell r="E1087" t="str">
            <v>Cell Left Blank</v>
          </cell>
          <cell r="F1087" t="str">
            <v>Pre-K</v>
          </cell>
          <cell r="G1087" t="str">
            <v>2</v>
          </cell>
          <cell r="H1087">
            <v>277</v>
          </cell>
          <cell r="I1087">
            <v>266</v>
          </cell>
          <cell r="J1087">
            <v>0.96030000000000004</v>
          </cell>
          <cell r="K1087">
            <v>0</v>
          </cell>
          <cell r="L1087">
            <v>0</v>
          </cell>
          <cell r="M1087">
            <v>266</v>
          </cell>
          <cell r="N1087">
            <v>0.96030000000000004</v>
          </cell>
        </row>
        <row r="1088">
          <cell r="A1088" t="str">
            <v>LITTLE LAMBS CHRISTIAN ACAD</v>
          </cell>
          <cell r="B1088" t="str">
            <v>5798</v>
          </cell>
          <cell r="C1088" t="str">
            <v>Fairlawn Christian Academy</v>
          </cell>
          <cell r="D1088" t="str">
            <v>5798</v>
          </cell>
          <cell r="E1088" t="str">
            <v>Combined</v>
          </cell>
          <cell r="F1088" t="str">
            <v>Pre-K</v>
          </cell>
          <cell r="G1088" t="str">
            <v>8</v>
          </cell>
          <cell r="H1088">
            <v>89</v>
          </cell>
          <cell r="I1088">
            <v>39</v>
          </cell>
          <cell r="J1088">
            <v>0.43819999999999998</v>
          </cell>
          <cell r="K1088">
            <v>6</v>
          </cell>
          <cell r="L1088">
            <v>6.7400000000000002E-2</v>
          </cell>
          <cell r="M1088">
            <v>45</v>
          </cell>
          <cell r="N1088">
            <v>0.50560000000000005</v>
          </cell>
        </row>
        <row r="1089">
          <cell r="A1089" t="str">
            <v>LITTLE RIVER ELEM</v>
          </cell>
          <cell r="B1089" t="str">
            <v>053</v>
          </cell>
          <cell r="C1089" t="e">
            <v>#N/A</v>
          </cell>
          <cell r="D1089" t="str">
            <v>0860</v>
          </cell>
          <cell r="E1089" t="str">
            <v>Elementary</v>
          </cell>
          <cell r="F1089" t="str">
            <v>K</v>
          </cell>
          <cell r="G1089" t="str">
            <v>5</v>
          </cell>
          <cell r="H1089">
            <v>769</v>
          </cell>
          <cell r="I1089">
            <v>27</v>
          </cell>
          <cell r="J1089">
            <v>3.5099999999999999E-2</v>
          </cell>
          <cell r="K1089">
            <v>14</v>
          </cell>
          <cell r="L1089">
            <v>1.8200000000000001E-2</v>
          </cell>
          <cell r="M1089">
            <v>41</v>
          </cell>
          <cell r="N1089">
            <v>5.33E-2</v>
          </cell>
        </row>
        <row r="1090">
          <cell r="A1090" t="str">
            <v>LITTLE RUN ELEM</v>
          </cell>
          <cell r="B1090" t="str">
            <v>029</v>
          </cell>
          <cell r="C1090" t="e">
            <v>#N/A</v>
          </cell>
          <cell r="D1090" t="str">
            <v>1400</v>
          </cell>
          <cell r="E1090" t="str">
            <v>Elementary</v>
          </cell>
          <cell r="F1090" t="str">
            <v>K</v>
          </cell>
          <cell r="G1090" t="str">
            <v>6</v>
          </cell>
          <cell r="H1090">
            <v>324</v>
          </cell>
          <cell r="I1090">
            <v>55</v>
          </cell>
          <cell r="J1090">
            <v>0.16980000000000001</v>
          </cell>
          <cell r="K1090">
            <v>18</v>
          </cell>
          <cell r="L1090">
            <v>5.5599999999999997E-2</v>
          </cell>
          <cell r="M1090">
            <v>73</v>
          </cell>
          <cell r="N1090">
            <v>0.2253</v>
          </cell>
        </row>
        <row r="1091">
          <cell r="A1091" t="str">
            <v>LIVINGSTON ELEM</v>
          </cell>
          <cell r="B1091" t="str">
            <v>088</v>
          </cell>
          <cell r="C1091" t="e">
            <v>#N/A</v>
          </cell>
          <cell r="D1091" t="str">
            <v>0350</v>
          </cell>
          <cell r="E1091" t="str">
            <v>Elementary</v>
          </cell>
          <cell r="F1091" t="str">
            <v>K</v>
          </cell>
          <cell r="G1091" t="str">
            <v>5</v>
          </cell>
          <cell r="H1091">
            <v>407</v>
          </cell>
          <cell r="I1091">
            <v>160</v>
          </cell>
          <cell r="J1091">
            <v>0.3931</v>
          </cell>
          <cell r="K1091">
            <v>15</v>
          </cell>
          <cell r="L1091">
            <v>3.6900000000000002E-2</v>
          </cell>
          <cell r="M1091">
            <v>175</v>
          </cell>
          <cell r="N1091">
            <v>0.43</v>
          </cell>
        </row>
        <row r="1092">
          <cell r="A1092" t="str">
            <v>LLOYD C BIRD HIGH</v>
          </cell>
          <cell r="B1092" t="str">
            <v>021</v>
          </cell>
          <cell r="C1092" t="e">
            <v>#N/A</v>
          </cell>
          <cell r="D1092" t="str">
            <v>0010</v>
          </cell>
          <cell r="E1092" t="str">
            <v>High</v>
          </cell>
          <cell r="F1092" t="str">
            <v>9</v>
          </cell>
          <cell r="G1092" t="str">
            <v>12</v>
          </cell>
          <cell r="H1092">
            <v>1796</v>
          </cell>
          <cell r="I1092">
            <v>693</v>
          </cell>
          <cell r="J1092">
            <v>0.38590000000000002</v>
          </cell>
          <cell r="K1092">
            <v>134</v>
          </cell>
          <cell r="L1092">
            <v>7.46E-2</v>
          </cell>
          <cell r="M1092">
            <v>827</v>
          </cell>
          <cell r="N1092">
            <v>0.46050000000000002</v>
          </cell>
        </row>
        <row r="1093">
          <cell r="A1093" t="str">
            <v>LOCH LOMOND ELEM</v>
          </cell>
          <cell r="B1093" t="str">
            <v>075</v>
          </cell>
          <cell r="C1093" t="e">
            <v>#N/A</v>
          </cell>
          <cell r="D1093" t="str">
            <v>0460</v>
          </cell>
          <cell r="E1093" t="str">
            <v>Elementary</v>
          </cell>
          <cell r="F1093" t="str">
            <v>H</v>
          </cell>
          <cell r="G1093" t="str">
            <v>5</v>
          </cell>
          <cell r="H1093">
            <v>585</v>
          </cell>
          <cell r="I1093">
            <v>385</v>
          </cell>
          <cell r="J1093">
            <v>0.65810000000000002</v>
          </cell>
          <cell r="K1093">
            <v>64</v>
          </cell>
          <cell r="L1093">
            <v>0.1094</v>
          </cell>
          <cell r="M1093">
            <v>449</v>
          </cell>
          <cell r="N1093">
            <v>0.76749999999999996</v>
          </cell>
        </row>
        <row r="1094">
          <cell r="A1094" t="str">
            <v>LOCUST GROVE ELEM</v>
          </cell>
          <cell r="B1094" t="str">
            <v>068</v>
          </cell>
          <cell r="C1094" t="e">
            <v>#N/A</v>
          </cell>
          <cell r="D1094" t="str">
            <v>0050</v>
          </cell>
          <cell r="E1094" t="str">
            <v>Elementary</v>
          </cell>
          <cell r="F1094" t="str">
            <v>H</v>
          </cell>
          <cell r="G1094" t="str">
            <v>5</v>
          </cell>
          <cell r="H1094">
            <v>508</v>
          </cell>
          <cell r="I1094">
            <v>205</v>
          </cell>
          <cell r="J1094">
            <v>0.40350000000000003</v>
          </cell>
          <cell r="K1094">
            <v>37</v>
          </cell>
          <cell r="L1094">
            <v>7.2800000000000004E-2</v>
          </cell>
          <cell r="M1094">
            <v>242</v>
          </cell>
          <cell r="N1094">
            <v>0.47639999999999999</v>
          </cell>
        </row>
        <row r="1095">
          <cell r="A1095" t="str">
            <v>LOCUST GROVE MIDDLE</v>
          </cell>
          <cell r="B1095" t="str">
            <v>068</v>
          </cell>
          <cell r="C1095" t="e">
            <v>#N/A</v>
          </cell>
          <cell r="D1095" t="str">
            <v>0471</v>
          </cell>
          <cell r="E1095" t="str">
            <v>Middle</v>
          </cell>
          <cell r="F1095" t="str">
            <v>6</v>
          </cell>
          <cell r="G1095" t="str">
            <v>8</v>
          </cell>
          <cell r="H1095">
            <v>622</v>
          </cell>
          <cell r="I1095">
            <v>214</v>
          </cell>
          <cell r="J1095">
            <v>0.34410000000000002</v>
          </cell>
          <cell r="K1095">
            <v>40</v>
          </cell>
          <cell r="L1095">
            <v>6.4299999999999996E-2</v>
          </cell>
          <cell r="M1095">
            <v>254</v>
          </cell>
          <cell r="N1095">
            <v>0.40839999999999999</v>
          </cell>
        </row>
        <row r="1096">
          <cell r="A1096" t="str">
            <v>LOCUST GROVE PRIMARY SCHOOL</v>
          </cell>
          <cell r="B1096" t="str">
            <v>068</v>
          </cell>
          <cell r="C1096" t="e">
            <v>#N/A</v>
          </cell>
          <cell r="D1096" t="str">
            <v>0051</v>
          </cell>
          <cell r="E1096" t="str">
            <v>Elementary</v>
          </cell>
          <cell r="F1096" t="str">
            <v>K</v>
          </cell>
          <cell r="G1096" t="str">
            <v>2</v>
          </cell>
          <cell r="H1096">
            <v>399</v>
          </cell>
          <cell r="I1096">
            <v>113</v>
          </cell>
          <cell r="J1096">
            <v>0.28320000000000001</v>
          </cell>
          <cell r="K1096">
            <v>36</v>
          </cell>
          <cell r="L1096">
            <v>9.0200000000000002E-2</v>
          </cell>
          <cell r="M1096">
            <v>149</v>
          </cell>
          <cell r="N1096">
            <v>0.37340000000000001</v>
          </cell>
        </row>
        <row r="1097">
          <cell r="A1097" t="str">
            <v>LOIS HORNSBY MIDDLE</v>
          </cell>
          <cell r="B1097" t="str">
            <v>131</v>
          </cell>
          <cell r="C1097" t="e">
            <v>#N/A</v>
          </cell>
          <cell r="D1097" t="str">
            <v>0191</v>
          </cell>
          <cell r="E1097" t="str">
            <v>Middle</v>
          </cell>
          <cell r="F1097" t="str">
            <v>6</v>
          </cell>
          <cell r="G1097" t="str">
            <v>8</v>
          </cell>
          <cell r="H1097">
            <v>821</v>
          </cell>
          <cell r="I1097">
            <v>194</v>
          </cell>
          <cell r="J1097">
            <v>0.23630000000000001</v>
          </cell>
          <cell r="K1097">
            <v>51</v>
          </cell>
          <cell r="L1097">
            <v>6.2100000000000002E-2</v>
          </cell>
          <cell r="M1097">
            <v>245</v>
          </cell>
          <cell r="N1097">
            <v>0.2984</v>
          </cell>
        </row>
        <row r="1098">
          <cell r="A1098" t="str">
            <v>LONDON TOWNE ELEM</v>
          </cell>
          <cell r="B1098" t="str">
            <v>029</v>
          </cell>
          <cell r="C1098" t="e">
            <v>#N/A</v>
          </cell>
          <cell r="D1098" t="str">
            <v>1830</v>
          </cell>
          <cell r="E1098" t="str">
            <v>Elementary</v>
          </cell>
          <cell r="F1098" t="str">
            <v>K</v>
          </cell>
          <cell r="G1098" t="str">
            <v>6</v>
          </cell>
          <cell r="H1098">
            <v>834</v>
          </cell>
          <cell r="I1098">
            <v>334</v>
          </cell>
          <cell r="J1098">
            <v>0.40050000000000002</v>
          </cell>
          <cell r="K1098">
            <v>109</v>
          </cell>
          <cell r="L1098">
            <v>0.13070000000000001</v>
          </cell>
          <cell r="M1098">
            <v>443</v>
          </cell>
          <cell r="N1098">
            <v>0.53120000000000001</v>
          </cell>
        </row>
        <row r="1099">
          <cell r="A1099" t="str">
            <v>LONG BRANCH ELEM</v>
          </cell>
          <cell r="B1099" t="str">
            <v>007</v>
          </cell>
          <cell r="C1099" t="str">
            <v>Arlington County Public Schools</v>
          </cell>
          <cell r="D1099" t="str">
            <v>0460</v>
          </cell>
          <cell r="E1099" t="str">
            <v>Elementary</v>
          </cell>
          <cell r="F1099" t="str">
            <v>Pre-K</v>
          </cell>
          <cell r="G1099" t="str">
            <v>5</v>
          </cell>
          <cell r="H1099">
            <v>519</v>
          </cell>
          <cell r="I1099">
            <v>136</v>
          </cell>
          <cell r="J1099">
            <v>0.26200000000000001</v>
          </cell>
          <cell r="K1099">
            <v>35</v>
          </cell>
          <cell r="L1099">
            <v>6.7400000000000002E-2</v>
          </cell>
          <cell r="M1099">
            <v>171</v>
          </cell>
          <cell r="N1099">
            <v>0.32950000000000002</v>
          </cell>
        </row>
        <row r="1100">
          <cell r="A1100" t="str">
            <v>LONGAN ELEM</v>
          </cell>
          <cell r="B1100" t="str">
            <v>043</v>
          </cell>
          <cell r="C1100" t="e">
            <v>#N/A</v>
          </cell>
          <cell r="D1100" t="str">
            <v>0630</v>
          </cell>
          <cell r="E1100" t="str">
            <v>Elementary</v>
          </cell>
          <cell r="F1100" t="str">
            <v>K</v>
          </cell>
          <cell r="G1100" t="str">
            <v>5</v>
          </cell>
          <cell r="H1100">
            <v>497</v>
          </cell>
          <cell r="I1100">
            <v>239</v>
          </cell>
          <cell r="J1100">
            <v>0.48089999999999999</v>
          </cell>
          <cell r="K1100">
            <v>37</v>
          </cell>
          <cell r="L1100">
            <v>7.4399999999999994E-2</v>
          </cell>
          <cell r="M1100">
            <v>276</v>
          </cell>
          <cell r="N1100">
            <v>0.55530000000000002</v>
          </cell>
        </row>
        <row r="1101">
          <cell r="A1101" t="str">
            <v>LONGDALE ELEM (CEP NOTE 2)</v>
          </cell>
          <cell r="B1101" t="str">
            <v>043</v>
          </cell>
          <cell r="C1101" t="e">
            <v>#N/A</v>
          </cell>
          <cell r="D1101" t="str">
            <v>0050</v>
          </cell>
          <cell r="E1101" t="str">
            <v>Elementary</v>
          </cell>
          <cell r="F1101" t="str">
            <v>H</v>
          </cell>
          <cell r="G1101" t="str">
            <v>5</v>
          </cell>
          <cell r="H1101">
            <v>483</v>
          </cell>
          <cell r="I1101">
            <v>397</v>
          </cell>
          <cell r="J1101">
            <v>0.82189999999999996</v>
          </cell>
          <cell r="K1101">
            <v>0</v>
          </cell>
          <cell r="L1101">
            <v>0</v>
          </cell>
          <cell r="M1101">
            <v>397</v>
          </cell>
          <cell r="N1101">
            <v>0.82189999999999996</v>
          </cell>
        </row>
        <row r="1102">
          <cell r="A1102" t="str">
            <v>LONGFELLOW MIDDLE</v>
          </cell>
          <cell r="B1102" t="str">
            <v>029</v>
          </cell>
          <cell r="C1102" t="e">
            <v>#N/A</v>
          </cell>
          <cell r="D1102" t="str">
            <v>1150</v>
          </cell>
          <cell r="E1102" t="str">
            <v>Middle</v>
          </cell>
          <cell r="F1102" t="str">
            <v>7</v>
          </cell>
          <cell r="G1102" t="str">
            <v>8</v>
          </cell>
          <cell r="H1102">
            <v>1336</v>
          </cell>
          <cell r="I1102">
            <v>94</v>
          </cell>
          <cell r="J1102">
            <v>7.0400000000000004E-2</v>
          </cell>
          <cell r="K1102">
            <v>19</v>
          </cell>
          <cell r="L1102">
            <v>1.4200000000000001E-2</v>
          </cell>
          <cell r="M1102">
            <v>113</v>
          </cell>
          <cell r="N1102">
            <v>8.4599999999999995E-2</v>
          </cell>
        </row>
        <row r="1103">
          <cell r="A1103" t="str">
            <v>LORD BOTETOURT HIGH</v>
          </cell>
          <cell r="B1103" t="str">
            <v>012</v>
          </cell>
          <cell r="C1103" t="e">
            <v>#N/A</v>
          </cell>
          <cell r="D1103" t="str">
            <v>0440</v>
          </cell>
          <cell r="E1103" t="str">
            <v>High</v>
          </cell>
          <cell r="F1103" t="str">
            <v>9</v>
          </cell>
          <cell r="G1103" t="str">
            <v>12</v>
          </cell>
          <cell r="H1103">
            <v>1050</v>
          </cell>
          <cell r="I1103">
            <v>173</v>
          </cell>
          <cell r="J1103">
            <v>0.1648</v>
          </cell>
          <cell r="K1103">
            <v>25</v>
          </cell>
          <cell r="L1103">
            <v>2.3800000000000002E-2</v>
          </cell>
          <cell r="M1103">
            <v>198</v>
          </cell>
          <cell r="N1103">
            <v>0.18859999999999999</v>
          </cell>
        </row>
        <row r="1104">
          <cell r="A1104" t="str">
            <v>LORTON STATION ELEM</v>
          </cell>
          <cell r="B1104" t="str">
            <v>029</v>
          </cell>
          <cell r="C1104" t="e">
            <v>#N/A</v>
          </cell>
          <cell r="D1104" t="str">
            <v>2236</v>
          </cell>
          <cell r="E1104" t="str">
            <v>Elementary</v>
          </cell>
          <cell r="F1104" t="str">
            <v>K</v>
          </cell>
          <cell r="G1104" t="str">
            <v>6</v>
          </cell>
          <cell r="H1104">
            <v>822</v>
          </cell>
          <cell r="I1104">
            <v>312</v>
          </cell>
          <cell r="J1104">
            <v>0.37959999999999999</v>
          </cell>
          <cell r="K1104">
            <v>111</v>
          </cell>
          <cell r="L1104">
            <v>0.13500000000000001</v>
          </cell>
          <cell r="M1104">
            <v>423</v>
          </cell>
          <cell r="N1104">
            <v>0.51459999999999995</v>
          </cell>
        </row>
        <row r="1105">
          <cell r="A1105" t="str">
            <v>LOUDOUN CO.  JUV DET HOME</v>
          </cell>
          <cell r="B1105" t="str">
            <v>917</v>
          </cell>
          <cell r="C1105" t="str">
            <v>Department of Juvenile Justice</v>
          </cell>
          <cell r="D1105" t="str">
            <v>0013</v>
          </cell>
          <cell r="E1105" t="str">
            <v>Combined</v>
          </cell>
          <cell r="F1105" t="str">
            <v>6</v>
          </cell>
          <cell r="G1105" t="str">
            <v>12</v>
          </cell>
          <cell r="H1105">
            <v>9</v>
          </cell>
          <cell r="I1105">
            <v>9</v>
          </cell>
          <cell r="J1105">
            <v>1</v>
          </cell>
          <cell r="K1105">
            <v>0</v>
          </cell>
          <cell r="L1105">
            <v>0</v>
          </cell>
          <cell r="M1105">
            <v>9</v>
          </cell>
          <cell r="N1105">
            <v>1</v>
          </cell>
        </row>
        <row r="1106">
          <cell r="A1106" t="str">
            <v>LOUDOUN COUNTY HIGH</v>
          </cell>
          <cell r="B1106" t="str">
            <v>053</v>
          </cell>
          <cell r="C1106" t="e">
            <v>#N/A</v>
          </cell>
          <cell r="D1106" t="str">
            <v>0660</v>
          </cell>
          <cell r="E1106" t="str">
            <v>High</v>
          </cell>
          <cell r="F1106" t="str">
            <v>9</v>
          </cell>
          <cell r="G1106" t="str">
            <v>12</v>
          </cell>
          <cell r="H1106">
            <v>1528</v>
          </cell>
          <cell r="I1106">
            <v>216</v>
          </cell>
          <cell r="J1106">
            <v>0.1414</v>
          </cell>
          <cell r="K1106">
            <v>58</v>
          </cell>
          <cell r="L1106">
            <v>3.7999999999999999E-2</v>
          </cell>
          <cell r="M1106">
            <v>274</v>
          </cell>
          <cell r="N1106">
            <v>0.17929999999999999</v>
          </cell>
        </row>
        <row r="1107">
          <cell r="A1107" t="str">
            <v>LOUDOUN VALLEY HIGH</v>
          </cell>
          <cell r="B1107" t="str">
            <v>053</v>
          </cell>
          <cell r="C1107" t="e">
            <v>#N/A</v>
          </cell>
          <cell r="D1107" t="str">
            <v>0680</v>
          </cell>
          <cell r="E1107" t="str">
            <v>High</v>
          </cell>
          <cell r="F1107" t="str">
            <v>9</v>
          </cell>
          <cell r="G1107" t="str">
            <v>12</v>
          </cell>
          <cell r="H1107">
            <v>1327</v>
          </cell>
          <cell r="I1107">
            <v>85</v>
          </cell>
          <cell r="J1107">
            <v>6.4100000000000004E-2</v>
          </cell>
          <cell r="K1107">
            <v>31</v>
          </cell>
          <cell r="L1107">
            <v>2.3400000000000001E-2</v>
          </cell>
          <cell r="M1107">
            <v>116</v>
          </cell>
          <cell r="N1107">
            <v>8.7400000000000005E-2</v>
          </cell>
        </row>
        <row r="1108">
          <cell r="A1108" t="str">
            <v>LOUISA COUNTY HIGH</v>
          </cell>
          <cell r="B1108" t="str">
            <v>054</v>
          </cell>
          <cell r="C1108" t="e">
            <v>#N/A</v>
          </cell>
          <cell r="D1108" t="str">
            <v>0602</v>
          </cell>
          <cell r="E1108" t="str">
            <v>High</v>
          </cell>
          <cell r="F1108" t="str">
            <v>9</v>
          </cell>
          <cell r="G1108" t="str">
            <v>12</v>
          </cell>
          <cell r="H1108">
            <v>1472</v>
          </cell>
          <cell r="I1108">
            <v>475</v>
          </cell>
          <cell r="J1108">
            <v>0.32269999999999999</v>
          </cell>
          <cell r="K1108">
            <v>113</v>
          </cell>
          <cell r="L1108">
            <v>7.6799999999999993E-2</v>
          </cell>
          <cell r="M1108">
            <v>588</v>
          </cell>
          <cell r="N1108">
            <v>0.39950000000000002</v>
          </cell>
        </row>
        <row r="1109">
          <cell r="A1109" t="str">
            <v>LOUISA COUNTY MIDDLE</v>
          </cell>
          <cell r="B1109" t="str">
            <v>054</v>
          </cell>
          <cell r="C1109" t="e">
            <v>#N/A</v>
          </cell>
          <cell r="D1109" t="str">
            <v>0601</v>
          </cell>
          <cell r="E1109" t="str">
            <v>Middle</v>
          </cell>
          <cell r="F1109" t="str">
            <v>6</v>
          </cell>
          <cell r="G1109" t="str">
            <v>8</v>
          </cell>
          <cell r="H1109">
            <v>1170</v>
          </cell>
          <cell r="I1109">
            <v>455</v>
          </cell>
          <cell r="J1109">
            <v>0.38890000000000002</v>
          </cell>
          <cell r="K1109">
            <v>85</v>
          </cell>
          <cell r="L1109">
            <v>7.2599999999999998E-2</v>
          </cell>
          <cell r="M1109">
            <v>540</v>
          </cell>
          <cell r="N1109">
            <v>0.46150000000000002</v>
          </cell>
        </row>
        <row r="1110">
          <cell r="A1110" t="str">
            <v>LOUISE A. BENTON MIDDLE</v>
          </cell>
          <cell r="B1110" t="str">
            <v>075</v>
          </cell>
          <cell r="C1110" t="e">
            <v>#N/A</v>
          </cell>
          <cell r="D1110" t="str">
            <v>0880</v>
          </cell>
          <cell r="E1110" t="str">
            <v>Middle</v>
          </cell>
          <cell r="F1110" t="str">
            <v>6</v>
          </cell>
          <cell r="G1110" t="str">
            <v>8</v>
          </cell>
          <cell r="H1110">
            <v>1438</v>
          </cell>
          <cell r="I1110">
            <v>192</v>
          </cell>
          <cell r="J1110">
            <v>0.13350000000000001</v>
          </cell>
          <cell r="K1110">
            <v>36</v>
          </cell>
          <cell r="L1110">
            <v>2.5000000000000001E-2</v>
          </cell>
          <cell r="M1110">
            <v>228</v>
          </cell>
          <cell r="N1110">
            <v>0.15859999999999999</v>
          </cell>
        </row>
        <row r="1111">
          <cell r="A1111" t="str">
            <v>LOUISE ARCHER ELEM</v>
          </cell>
          <cell r="B1111" t="str">
            <v>029</v>
          </cell>
          <cell r="C1111" t="e">
            <v>#N/A</v>
          </cell>
          <cell r="D1111" t="str">
            <v>0110</v>
          </cell>
          <cell r="E1111" t="str">
            <v>Elementary</v>
          </cell>
          <cell r="F1111" t="str">
            <v>K</v>
          </cell>
          <cell r="G1111" t="str">
            <v>6</v>
          </cell>
          <cell r="H1111">
            <v>588</v>
          </cell>
          <cell r="I1111">
            <v>51</v>
          </cell>
          <cell r="J1111">
            <v>8.6699999999999999E-2</v>
          </cell>
          <cell r="K1111">
            <v>7</v>
          </cell>
          <cell r="L1111">
            <v>1.1900000000000001E-2</v>
          </cell>
          <cell r="M1111">
            <v>58</v>
          </cell>
          <cell r="N1111">
            <v>9.8599999999999993E-2</v>
          </cell>
        </row>
        <row r="1112">
          <cell r="A1112" t="str">
            <v>LOVETTSVILLE ELEM</v>
          </cell>
          <cell r="B1112" t="str">
            <v>053</v>
          </cell>
          <cell r="C1112" t="e">
            <v>#N/A</v>
          </cell>
          <cell r="D1112" t="str">
            <v>0780</v>
          </cell>
          <cell r="E1112" t="str">
            <v>Elementary</v>
          </cell>
          <cell r="F1112" t="str">
            <v>K</v>
          </cell>
          <cell r="G1112" t="str">
            <v>5</v>
          </cell>
          <cell r="H1112">
            <v>538</v>
          </cell>
          <cell r="I1112">
            <v>49</v>
          </cell>
          <cell r="J1112">
            <v>9.11E-2</v>
          </cell>
          <cell r="K1112">
            <v>15</v>
          </cell>
          <cell r="L1112">
            <v>2.7900000000000001E-2</v>
          </cell>
          <cell r="M1112">
            <v>64</v>
          </cell>
          <cell r="N1112">
            <v>0.11899999999999999</v>
          </cell>
        </row>
        <row r="1113">
          <cell r="A1113" t="str">
            <v>LOWES ISLAND ELEM</v>
          </cell>
          <cell r="B1113" t="str">
            <v>053</v>
          </cell>
          <cell r="C1113" t="e">
            <v>#N/A</v>
          </cell>
          <cell r="D1113" t="str">
            <v>0500</v>
          </cell>
          <cell r="E1113" t="str">
            <v>Elementary</v>
          </cell>
          <cell r="F1113" t="str">
            <v>K</v>
          </cell>
          <cell r="G1113" t="str">
            <v>5</v>
          </cell>
          <cell r="H1113">
            <v>608</v>
          </cell>
          <cell r="I1113">
            <v>43</v>
          </cell>
          <cell r="J1113">
            <v>7.0699999999999999E-2</v>
          </cell>
          <cell r="K1113">
            <v>10</v>
          </cell>
          <cell r="L1113">
            <v>1.6400000000000001E-2</v>
          </cell>
          <cell r="M1113">
            <v>53</v>
          </cell>
          <cell r="N1113">
            <v>8.72E-2</v>
          </cell>
        </row>
        <row r="1114">
          <cell r="A1114" t="str">
            <v>LUCILLE M. BROWN MID (CEP NOTE 2)</v>
          </cell>
          <cell r="B1114" t="str">
            <v>123</v>
          </cell>
          <cell r="C1114" t="e">
            <v>#N/A</v>
          </cell>
          <cell r="D1114" t="str">
            <v>3105</v>
          </cell>
          <cell r="E1114" t="str">
            <v>Middle</v>
          </cell>
          <cell r="F1114" t="str">
            <v>6</v>
          </cell>
          <cell r="G1114" t="str">
            <v>8</v>
          </cell>
          <cell r="H1114">
            <v>838</v>
          </cell>
          <cell r="I1114">
            <v>838</v>
          </cell>
          <cell r="J1114">
            <v>1</v>
          </cell>
          <cell r="K1114">
            <v>0</v>
          </cell>
          <cell r="L1114">
            <v>0</v>
          </cell>
          <cell r="M1114">
            <v>838</v>
          </cell>
          <cell r="N1114">
            <v>1</v>
          </cell>
        </row>
        <row r="1115">
          <cell r="A1115" t="str">
            <v>LUCKETTS ELEM</v>
          </cell>
          <cell r="B1115" t="str">
            <v>053</v>
          </cell>
          <cell r="C1115" t="e">
            <v>#N/A</v>
          </cell>
          <cell r="D1115" t="str">
            <v>0130</v>
          </cell>
          <cell r="E1115" t="str">
            <v>Elementary</v>
          </cell>
          <cell r="F1115" t="str">
            <v>K</v>
          </cell>
          <cell r="G1115" t="str">
            <v>5</v>
          </cell>
          <cell r="H1115">
            <v>295</v>
          </cell>
          <cell r="I1115">
            <v>50</v>
          </cell>
          <cell r="J1115">
            <v>0.16950000000000001</v>
          </cell>
          <cell r="K1115">
            <v>9</v>
          </cell>
          <cell r="L1115">
            <v>3.0499999999999999E-2</v>
          </cell>
          <cell r="M1115">
            <v>59</v>
          </cell>
          <cell r="N1115">
            <v>0.2</v>
          </cell>
        </row>
        <row r="1116">
          <cell r="A1116" t="str">
            <v>LUCY ADDISON MID (CEP NOTE 2)</v>
          </cell>
          <cell r="B1116" t="str">
            <v>124</v>
          </cell>
          <cell r="C1116" t="e">
            <v>#N/A</v>
          </cell>
          <cell r="D1116" t="str">
            <v>0280</v>
          </cell>
          <cell r="E1116" t="str">
            <v>Middle</v>
          </cell>
          <cell r="F1116" t="str">
            <v>6</v>
          </cell>
          <cell r="G1116" t="str">
            <v>8</v>
          </cell>
          <cell r="H1116">
            <v>635</v>
          </cell>
          <cell r="I1116">
            <v>635</v>
          </cell>
          <cell r="J1116">
            <v>1</v>
          </cell>
          <cell r="K1116">
            <v>0</v>
          </cell>
          <cell r="L1116">
            <v>0</v>
          </cell>
          <cell r="M1116">
            <v>635</v>
          </cell>
          <cell r="N1116">
            <v>1</v>
          </cell>
        </row>
        <row r="1117">
          <cell r="A1117" t="str">
            <v>LUNENBURG MID (CEP NOTE 2)</v>
          </cell>
          <cell r="B1117" t="str">
            <v>055</v>
          </cell>
          <cell r="C1117" t="e">
            <v>#N/A</v>
          </cell>
          <cell r="D1117" t="str">
            <v>0171</v>
          </cell>
          <cell r="E1117" t="str">
            <v>Middle</v>
          </cell>
          <cell r="F1117" t="str">
            <v>6</v>
          </cell>
          <cell r="G1117" t="str">
            <v>8</v>
          </cell>
          <cell r="H1117">
            <v>383</v>
          </cell>
          <cell r="I1117">
            <v>304</v>
          </cell>
          <cell r="J1117">
            <v>0.79369999999999996</v>
          </cell>
          <cell r="K1117">
            <v>0</v>
          </cell>
          <cell r="L1117">
            <v>0</v>
          </cell>
          <cell r="M1117">
            <v>304</v>
          </cell>
          <cell r="N1117">
            <v>0.79369999999999996</v>
          </cell>
        </row>
        <row r="1118">
          <cell r="A1118" t="str">
            <v>LURAY ELEM</v>
          </cell>
          <cell r="B1118" t="str">
            <v>069</v>
          </cell>
          <cell r="C1118" t="e">
            <v>#N/A</v>
          </cell>
          <cell r="D1118" t="str">
            <v>0350</v>
          </cell>
          <cell r="E1118" t="str">
            <v>Elementary</v>
          </cell>
          <cell r="F1118" t="str">
            <v>Pre-K</v>
          </cell>
          <cell r="G1118" t="str">
            <v>5</v>
          </cell>
          <cell r="H1118">
            <v>447</v>
          </cell>
          <cell r="I1118">
            <v>244</v>
          </cell>
          <cell r="J1118">
            <v>0.54590000000000005</v>
          </cell>
          <cell r="K1118">
            <v>46</v>
          </cell>
          <cell r="L1118">
            <v>0.10290000000000001</v>
          </cell>
          <cell r="M1118">
            <v>290</v>
          </cell>
          <cell r="N1118">
            <v>0.64880000000000004</v>
          </cell>
        </row>
        <row r="1119">
          <cell r="A1119" t="str">
            <v>LURAY HIGH</v>
          </cell>
          <cell r="B1119" t="str">
            <v>069</v>
          </cell>
          <cell r="C1119" t="e">
            <v>#N/A</v>
          </cell>
          <cell r="D1119" t="str">
            <v>0110</v>
          </cell>
          <cell r="E1119" t="str">
            <v>High</v>
          </cell>
          <cell r="F1119" t="str">
            <v>9</v>
          </cell>
          <cell r="G1119" t="str">
            <v>12</v>
          </cell>
          <cell r="H1119">
            <v>520</v>
          </cell>
          <cell r="I1119">
            <v>198</v>
          </cell>
          <cell r="J1119">
            <v>0.38080000000000003</v>
          </cell>
          <cell r="K1119">
            <v>54</v>
          </cell>
          <cell r="L1119">
            <v>0.1038</v>
          </cell>
          <cell r="M1119">
            <v>252</v>
          </cell>
          <cell r="N1119">
            <v>0.48459999999999998</v>
          </cell>
        </row>
        <row r="1120">
          <cell r="A1120" t="str">
            <v>LURAY MIDDLE</v>
          </cell>
          <cell r="B1120" t="str">
            <v>069</v>
          </cell>
          <cell r="C1120" t="e">
            <v>#N/A</v>
          </cell>
          <cell r="D1120" t="str">
            <v>0400</v>
          </cell>
          <cell r="E1120" t="str">
            <v>Middle</v>
          </cell>
          <cell r="F1120" t="str">
            <v>6</v>
          </cell>
          <cell r="G1120" t="str">
            <v>8</v>
          </cell>
          <cell r="H1120">
            <v>384</v>
          </cell>
          <cell r="I1120">
            <v>174</v>
          </cell>
          <cell r="J1120">
            <v>0.4531</v>
          </cell>
          <cell r="K1120">
            <v>41</v>
          </cell>
          <cell r="L1120">
            <v>0.10680000000000001</v>
          </cell>
          <cell r="M1120">
            <v>215</v>
          </cell>
          <cell r="N1120">
            <v>0.55989999999999995</v>
          </cell>
        </row>
        <row r="1121">
          <cell r="A1121" t="str">
            <v>LUTHER P. JACKSON MIDDLE</v>
          </cell>
          <cell r="B1121" t="str">
            <v>090</v>
          </cell>
          <cell r="C1121" t="e">
            <v>#N/A</v>
          </cell>
          <cell r="D1121" t="str">
            <v>0030</v>
          </cell>
          <cell r="E1121" t="str">
            <v>Combined</v>
          </cell>
          <cell r="F1121" t="str">
            <v>5</v>
          </cell>
          <cell r="G1121" t="str">
            <v>8</v>
          </cell>
          <cell r="H1121">
            <v>208</v>
          </cell>
          <cell r="I1121">
            <v>108</v>
          </cell>
          <cell r="J1121">
            <v>0.51919999999999999</v>
          </cell>
          <cell r="K1121">
            <v>18</v>
          </cell>
          <cell r="L1121">
            <v>8.6499999999999994E-2</v>
          </cell>
          <cell r="M1121">
            <v>126</v>
          </cell>
          <cell r="N1121">
            <v>0.60580000000000001</v>
          </cell>
        </row>
        <row r="1122">
          <cell r="A1122" t="str">
            <v>LUTHER W. MACHEN EL (CEP NOTE 2)</v>
          </cell>
          <cell r="B1122" t="str">
            <v>112</v>
          </cell>
          <cell r="C1122" t="e">
            <v>#N/A</v>
          </cell>
          <cell r="D1122" t="str">
            <v>0490</v>
          </cell>
          <cell r="E1122" t="str">
            <v>Elementary</v>
          </cell>
          <cell r="F1122" t="str">
            <v>K</v>
          </cell>
          <cell r="G1122" t="str">
            <v>5</v>
          </cell>
          <cell r="H1122">
            <v>397</v>
          </cell>
          <cell r="I1122">
            <v>362</v>
          </cell>
          <cell r="J1122">
            <v>0.91180000000000005</v>
          </cell>
          <cell r="K1122">
            <v>0</v>
          </cell>
          <cell r="L1122">
            <v>0</v>
          </cell>
          <cell r="M1122">
            <v>362</v>
          </cell>
          <cell r="N1122">
            <v>0.91180000000000005</v>
          </cell>
        </row>
        <row r="1123">
          <cell r="A1123" t="str">
            <v>LUXFORD ELEM</v>
          </cell>
          <cell r="B1123" t="str">
            <v>128</v>
          </cell>
          <cell r="C1123" t="e">
            <v>#N/A</v>
          </cell>
          <cell r="D1123" t="str">
            <v>0460</v>
          </cell>
          <cell r="E1123" t="str">
            <v>Elementary</v>
          </cell>
          <cell r="F1123" t="str">
            <v>Pre-K</v>
          </cell>
          <cell r="G1123" t="str">
            <v>5</v>
          </cell>
          <cell r="H1123">
            <v>514</v>
          </cell>
          <cell r="I1123">
            <v>238</v>
          </cell>
          <cell r="J1123">
            <v>0.46300000000000002</v>
          </cell>
          <cell r="K1123">
            <v>62</v>
          </cell>
          <cell r="L1123">
            <v>0.1206</v>
          </cell>
          <cell r="M1123">
            <v>300</v>
          </cell>
          <cell r="N1123">
            <v>0.5837</v>
          </cell>
        </row>
        <row r="1124">
          <cell r="A1124" t="str">
            <v>LYLBURN DOWNING MIDDLE</v>
          </cell>
          <cell r="B1124" t="str">
            <v>137</v>
          </cell>
          <cell r="C1124" t="e">
            <v>#N/A</v>
          </cell>
          <cell r="D1124" t="str">
            <v>1440</v>
          </cell>
          <cell r="E1124" t="str">
            <v>Middle</v>
          </cell>
          <cell r="F1124" t="str">
            <v>6</v>
          </cell>
          <cell r="G1124" t="str">
            <v>8</v>
          </cell>
          <cell r="H1124">
            <v>169</v>
          </cell>
          <cell r="I1124">
            <v>37</v>
          </cell>
          <cell r="J1124">
            <v>0.21890000000000001</v>
          </cell>
          <cell r="K1124">
            <v>3</v>
          </cell>
          <cell r="L1124">
            <v>1.78E-2</v>
          </cell>
          <cell r="M1124">
            <v>40</v>
          </cell>
          <cell r="N1124">
            <v>0.23669999999999999</v>
          </cell>
        </row>
        <row r="1125">
          <cell r="A1125" t="str">
            <v>LYLES-CROUCH ELEM</v>
          </cell>
          <cell r="B1125" t="str">
            <v>101</v>
          </cell>
          <cell r="C1125" t="e">
            <v>#N/A</v>
          </cell>
          <cell r="D1125" t="str">
            <v>0080</v>
          </cell>
          <cell r="E1125" t="str">
            <v>Elementary</v>
          </cell>
          <cell r="F1125" t="str">
            <v>K</v>
          </cell>
          <cell r="G1125" t="str">
            <v>5</v>
          </cell>
          <cell r="H1125">
            <v>488</v>
          </cell>
          <cell r="I1125">
            <v>79</v>
          </cell>
          <cell r="J1125">
            <v>0.16189999999999999</v>
          </cell>
          <cell r="K1125">
            <v>15</v>
          </cell>
          <cell r="L1125">
            <v>3.0700000000000002E-2</v>
          </cell>
          <cell r="M1125">
            <v>94</v>
          </cell>
          <cell r="N1125">
            <v>0.19259999999999999</v>
          </cell>
        </row>
        <row r="1126">
          <cell r="A1126" t="str">
            <v>LYNBROOK ELEM (CEP NOTE 2)</v>
          </cell>
          <cell r="B1126" t="str">
            <v>029</v>
          </cell>
          <cell r="C1126" t="e">
            <v>#N/A</v>
          </cell>
          <cell r="D1126" t="str">
            <v>0890</v>
          </cell>
          <cell r="E1126" t="str">
            <v>Elementary</v>
          </cell>
          <cell r="F1126" t="str">
            <v>K</v>
          </cell>
          <cell r="G1126" t="str">
            <v>6</v>
          </cell>
          <cell r="H1126">
            <v>609</v>
          </cell>
          <cell r="I1126">
            <v>503</v>
          </cell>
          <cell r="J1126">
            <v>0.82589999999999997</v>
          </cell>
          <cell r="K1126">
            <v>0</v>
          </cell>
          <cell r="L1126">
            <v>0</v>
          </cell>
          <cell r="M1126">
            <v>503</v>
          </cell>
          <cell r="N1126">
            <v>0.82589999999999997</v>
          </cell>
        </row>
        <row r="1127">
          <cell r="A1127" t="str">
            <v>LYNCHBURG  JUV DET HOME</v>
          </cell>
          <cell r="B1127" t="str">
            <v>917</v>
          </cell>
          <cell r="C1127" t="str">
            <v>Department of Juvenile Justice</v>
          </cell>
          <cell r="D1127" t="str">
            <v>0014</v>
          </cell>
          <cell r="E1127" t="str">
            <v>Combined</v>
          </cell>
          <cell r="F1127" t="str">
            <v>6</v>
          </cell>
          <cell r="G1127" t="str">
            <v>12</v>
          </cell>
          <cell r="H1127">
            <v>30</v>
          </cell>
          <cell r="I1127">
            <v>30</v>
          </cell>
          <cell r="J1127">
            <v>1</v>
          </cell>
          <cell r="K1127">
            <v>0</v>
          </cell>
          <cell r="L1127">
            <v>0</v>
          </cell>
          <cell r="M1127">
            <v>30</v>
          </cell>
          <cell r="N1127">
            <v>1</v>
          </cell>
        </row>
        <row r="1128">
          <cell r="A1128" t="str">
            <v>LYNCHBURG JUV SVCS HOME</v>
          </cell>
          <cell r="B1128" t="str">
            <v>917</v>
          </cell>
          <cell r="C1128" t="str">
            <v>Department of Juvenile Justice</v>
          </cell>
          <cell r="D1128" t="str">
            <v>0138</v>
          </cell>
          <cell r="E1128" t="str">
            <v>Combined</v>
          </cell>
          <cell r="F1128" t="str">
            <v>6</v>
          </cell>
          <cell r="G1128" t="str">
            <v>12</v>
          </cell>
          <cell r="H1128">
            <v>18</v>
          </cell>
          <cell r="I1128">
            <v>18</v>
          </cell>
          <cell r="J1128">
            <v>1</v>
          </cell>
          <cell r="K1128">
            <v>0</v>
          </cell>
          <cell r="L1128">
            <v>0</v>
          </cell>
          <cell r="M1128">
            <v>18</v>
          </cell>
          <cell r="N1128">
            <v>1</v>
          </cell>
        </row>
        <row r="1129">
          <cell r="A1129" t="str">
            <v>LYNNHAVEN BOYS HOME</v>
          </cell>
          <cell r="B1129" t="str">
            <v>917</v>
          </cell>
          <cell r="C1129" t="str">
            <v>Department of Juvenile Justice</v>
          </cell>
          <cell r="D1129" t="str">
            <v>0137</v>
          </cell>
          <cell r="E1129" t="str">
            <v>Combined</v>
          </cell>
          <cell r="F1129" t="str">
            <v>6</v>
          </cell>
          <cell r="G1129" t="str">
            <v>12</v>
          </cell>
          <cell r="H1129">
            <v>9</v>
          </cell>
          <cell r="I1129">
            <v>9</v>
          </cell>
          <cell r="J1129">
            <v>1</v>
          </cell>
          <cell r="K1129">
            <v>0</v>
          </cell>
          <cell r="L1129">
            <v>0</v>
          </cell>
          <cell r="M1129">
            <v>9</v>
          </cell>
          <cell r="N1129">
            <v>1</v>
          </cell>
        </row>
        <row r="1130">
          <cell r="A1130" t="str">
            <v>LYNNHAVEN ELEM</v>
          </cell>
          <cell r="B1130" t="str">
            <v>128</v>
          </cell>
          <cell r="C1130" t="e">
            <v>#N/A</v>
          </cell>
          <cell r="D1130" t="str">
            <v>0520</v>
          </cell>
          <cell r="E1130" t="str">
            <v>Elementary</v>
          </cell>
          <cell r="F1130" t="str">
            <v>Pre-K</v>
          </cell>
          <cell r="G1130" t="str">
            <v>5</v>
          </cell>
          <cell r="H1130">
            <v>427</v>
          </cell>
          <cell r="I1130">
            <v>239</v>
          </cell>
          <cell r="J1130">
            <v>0.55969999999999998</v>
          </cell>
          <cell r="K1130">
            <v>39</v>
          </cell>
          <cell r="L1130">
            <v>9.1300000000000006E-2</v>
          </cell>
          <cell r="M1130">
            <v>278</v>
          </cell>
          <cell r="N1130">
            <v>0.65110000000000001</v>
          </cell>
        </row>
        <row r="1131">
          <cell r="A1131" t="str">
            <v>LYNNHAVEN MIDDLE</v>
          </cell>
          <cell r="B1131" t="str">
            <v>128</v>
          </cell>
          <cell r="C1131" t="e">
            <v>#N/A</v>
          </cell>
          <cell r="D1131" t="str">
            <v>0730</v>
          </cell>
          <cell r="E1131" t="str">
            <v>Middle</v>
          </cell>
          <cell r="F1131" t="str">
            <v>6</v>
          </cell>
          <cell r="G1131" t="str">
            <v>8</v>
          </cell>
          <cell r="H1131">
            <v>960</v>
          </cell>
          <cell r="I1131">
            <v>349</v>
          </cell>
          <cell r="J1131">
            <v>0.36349999999999999</v>
          </cell>
          <cell r="K1131">
            <v>82</v>
          </cell>
          <cell r="L1131">
            <v>8.5400000000000004E-2</v>
          </cell>
          <cell r="M1131">
            <v>431</v>
          </cell>
          <cell r="N1131">
            <v>0.44900000000000001</v>
          </cell>
        </row>
        <row r="1132">
          <cell r="A1132" t="str">
            <v>M L KING JR ELC (CEP NOTE 2)</v>
          </cell>
          <cell r="B1132" t="str">
            <v>123</v>
          </cell>
          <cell r="C1132" t="e">
            <v>#N/A</v>
          </cell>
          <cell r="D1132" t="str">
            <v>0771</v>
          </cell>
          <cell r="E1132" t="str">
            <v>Elementary</v>
          </cell>
          <cell r="F1132" t="str">
            <v>H</v>
          </cell>
          <cell r="G1132" t="str">
            <v>Pre-K</v>
          </cell>
          <cell r="H1132">
            <v>223</v>
          </cell>
          <cell r="I1132">
            <v>223</v>
          </cell>
          <cell r="J1132">
            <v>1</v>
          </cell>
          <cell r="K1132">
            <v>0</v>
          </cell>
          <cell r="L1132">
            <v>0</v>
          </cell>
          <cell r="M1132">
            <v>223</v>
          </cell>
          <cell r="N1132">
            <v>1</v>
          </cell>
        </row>
        <row r="1133">
          <cell r="A1133" t="str">
            <v>M L KING JR. MID (CEP NOTE 2)</v>
          </cell>
          <cell r="B1133" t="str">
            <v>123</v>
          </cell>
          <cell r="C1133" t="e">
            <v>#N/A</v>
          </cell>
          <cell r="D1133" t="str">
            <v>0770</v>
          </cell>
          <cell r="E1133" t="str">
            <v>Middle</v>
          </cell>
          <cell r="F1133" t="str">
            <v>6</v>
          </cell>
          <cell r="G1133" t="str">
            <v>8</v>
          </cell>
          <cell r="H1133">
            <v>642</v>
          </cell>
          <cell r="I1133">
            <v>642</v>
          </cell>
          <cell r="J1133">
            <v>1</v>
          </cell>
          <cell r="K1133">
            <v>0</v>
          </cell>
          <cell r="L1133">
            <v>0</v>
          </cell>
          <cell r="M1133">
            <v>642</v>
          </cell>
          <cell r="N1133">
            <v>1</v>
          </cell>
        </row>
        <row r="1134">
          <cell r="A1134" t="str">
            <v>MACK BENN JR. EL (CEP NOTE 2)</v>
          </cell>
          <cell r="B1134" t="str">
            <v>127</v>
          </cell>
          <cell r="C1134" t="e">
            <v>#N/A</v>
          </cell>
          <cell r="D1134" t="str">
            <v>0330</v>
          </cell>
          <cell r="E1134" t="str">
            <v>Elementary</v>
          </cell>
          <cell r="F1134" t="str">
            <v>Pre-K</v>
          </cell>
          <cell r="G1134" t="str">
            <v>5</v>
          </cell>
          <cell r="H1134">
            <v>620</v>
          </cell>
          <cell r="I1134">
            <v>547</v>
          </cell>
          <cell r="J1134">
            <v>0.88229999999999997</v>
          </cell>
          <cell r="K1134">
            <v>0</v>
          </cell>
          <cell r="L1134">
            <v>0</v>
          </cell>
          <cell r="M1134">
            <v>547</v>
          </cell>
          <cell r="N1134">
            <v>0.88229999999999997</v>
          </cell>
        </row>
        <row r="1135">
          <cell r="A1135" t="str">
            <v>MACY MCCLAUGHERTY COMBINED</v>
          </cell>
          <cell r="B1135" t="str">
            <v>035</v>
          </cell>
          <cell r="C1135" t="e">
            <v>#N/A</v>
          </cell>
          <cell r="D1135" t="str">
            <v>0390</v>
          </cell>
          <cell r="E1135" t="str">
            <v>Elementary</v>
          </cell>
          <cell r="F1135" t="str">
            <v>H</v>
          </cell>
          <cell r="G1135" t="str">
            <v>7</v>
          </cell>
          <cell r="H1135">
            <v>555</v>
          </cell>
          <cell r="I1135">
            <v>251</v>
          </cell>
          <cell r="J1135">
            <v>0.45229999999999998</v>
          </cell>
          <cell r="K1135">
            <v>53</v>
          </cell>
          <cell r="L1135">
            <v>9.5500000000000002E-2</v>
          </cell>
          <cell r="M1135">
            <v>304</v>
          </cell>
          <cell r="N1135">
            <v>0.54769999999999996</v>
          </cell>
        </row>
        <row r="1136">
          <cell r="A1136" t="str">
            <v>MADISON ALT (CEP NOTE 2)</v>
          </cell>
          <cell r="B1136" t="str">
            <v>118</v>
          </cell>
          <cell r="C1136" t="e">
            <v>#N/A</v>
          </cell>
          <cell r="D1136" t="str">
            <v>0110</v>
          </cell>
          <cell r="E1136" t="str">
            <v>Cell Left Blank</v>
          </cell>
          <cell r="F1136" t="str">
            <v>9</v>
          </cell>
          <cell r="G1136" t="str">
            <v>12</v>
          </cell>
          <cell r="H1136">
            <v>122</v>
          </cell>
          <cell r="I1136">
            <v>117</v>
          </cell>
          <cell r="J1136">
            <v>0.95899999999999996</v>
          </cell>
          <cell r="K1136">
            <v>0</v>
          </cell>
          <cell r="L1136">
            <v>0</v>
          </cell>
          <cell r="M1136">
            <v>117</v>
          </cell>
          <cell r="N1136">
            <v>0.95899999999999996</v>
          </cell>
        </row>
        <row r="1137">
          <cell r="A1137" t="str">
            <v>MADISON COUNTY HIGH</v>
          </cell>
          <cell r="B1137" t="str">
            <v>056</v>
          </cell>
          <cell r="C1137" t="e">
            <v>#N/A</v>
          </cell>
          <cell r="D1137" t="str">
            <v>0221</v>
          </cell>
          <cell r="E1137" t="str">
            <v>High</v>
          </cell>
          <cell r="F1137" t="str">
            <v>9</v>
          </cell>
          <cell r="G1137" t="str">
            <v>12</v>
          </cell>
          <cell r="H1137">
            <v>544</v>
          </cell>
          <cell r="I1137">
            <v>167</v>
          </cell>
          <cell r="J1137">
            <v>0.307</v>
          </cell>
          <cell r="K1137">
            <v>55</v>
          </cell>
          <cell r="L1137">
            <v>0.1011</v>
          </cell>
          <cell r="M1137">
            <v>222</v>
          </cell>
          <cell r="N1137">
            <v>0.40810000000000002</v>
          </cell>
        </row>
        <row r="1138">
          <cell r="A1138" t="str">
            <v>MADISON ELEM</v>
          </cell>
          <cell r="B1138" t="str">
            <v>017</v>
          </cell>
          <cell r="C1138" t="e">
            <v>#N/A</v>
          </cell>
          <cell r="D1138" t="str">
            <v>0630</v>
          </cell>
          <cell r="E1138" t="str">
            <v>Elementary</v>
          </cell>
          <cell r="F1138" t="str">
            <v>Pre-K</v>
          </cell>
          <cell r="G1138" t="str">
            <v>5</v>
          </cell>
          <cell r="H1138">
            <v>492</v>
          </cell>
          <cell r="I1138">
            <v>252</v>
          </cell>
          <cell r="J1138">
            <v>0.51219999999999999</v>
          </cell>
          <cell r="K1138">
            <v>59</v>
          </cell>
          <cell r="L1138">
            <v>0.11990000000000001</v>
          </cell>
          <cell r="M1138">
            <v>311</v>
          </cell>
          <cell r="N1138">
            <v>0.6321</v>
          </cell>
        </row>
        <row r="1139">
          <cell r="A1139" t="str">
            <v>MADISON HIGH</v>
          </cell>
          <cell r="B1139" t="str">
            <v>029</v>
          </cell>
          <cell r="C1139" t="e">
            <v>#N/A</v>
          </cell>
          <cell r="D1139" t="str">
            <v>1060</v>
          </cell>
          <cell r="E1139" t="str">
            <v>High</v>
          </cell>
          <cell r="F1139" t="str">
            <v>9</v>
          </cell>
          <cell r="G1139" t="str">
            <v>12</v>
          </cell>
          <cell r="H1139">
            <v>2273</v>
          </cell>
          <cell r="I1139">
            <v>191</v>
          </cell>
          <cell r="J1139">
            <v>8.4000000000000005E-2</v>
          </cell>
          <cell r="K1139">
            <v>33</v>
          </cell>
          <cell r="L1139">
            <v>1.4500000000000001E-2</v>
          </cell>
          <cell r="M1139">
            <v>224</v>
          </cell>
          <cell r="N1139">
            <v>9.8500000000000004E-2</v>
          </cell>
        </row>
        <row r="1140">
          <cell r="A1140" t="str">
            <v>MADISON HTS EL (CEP NOTE 2)</v>
          </cell>
          <cell r="B1140" t="str">
            <v>005</v>
          </cell>
          <cell r="C1140" t="str">
            <v>Amherst County Public Schools</v>
          </cell>
          <cell r="D1140" t="str">
            <v>0500</v>
          </cell>
          <cell r="E1140" t="str">
            <v>Elementary</v>
          </cell>
          <cell r="F1140" t="str">
            <v>Pre-K</v>
          </cell>
          <cell r="G1140" t="str">
            <v>5</v>
          </cell>
          <cell r="H1140">
            <v>396</v>
          </cell>
          <cell r="I1140">
            <v>356</v>
          </cell>
          <cell r="J1140">
            <v>0.89900000000000002</v>
          </cell>
          <cell r="K1140">
            <v>0</v>
          </cell>
          <cell r="L1140">
            <v>0</v>
          </cell>
          <cell r="M1140">
            <v>356</v>
          </cell>
          <cell r="N1140">
            <v>0.89900000000000002</v>
          </cell>
        </row>
        <row r="1141">
          <cell r="A1141" t="str">
            <v>MADISON PRIMARY</v>
          </cell>
          <cell r="B1141" t="str">
            <v>056</v>
          </cell>
          <cell r="C1141" t="e">
            <v>#N/A</v>
          </cell>
          <cell r="D1141" t="str">
            <v>0230</v>
          </cell>
          <cell r="E1141" t="str">
            <v>Elementary</v>
          </cell>
          <cell r="F1141" t="str">
            <v>K</v>
          </cell>
          <cell r="G1141" t="str">
            <v>2</v>
          </cell>
          <cell r="H1141">
            <v>323</v>
          </cell>
          <cell r="I1141">
            <v>125</v>
          </cell>
          <cell r="J1141">
            <v>0.38700000000000001</v>
          </cell>
          <cell r="K1141">
            <v>32</v>
          </cell>
          <cell r="L1141">
            <v>9.9099999999999994E-2</v>
          </cell>
          <cell r="M1141">
            <v>157</v>
          </cell>
          <cell r="N1141">
            <v>0.48609999999999998</v>
          </cell>
        </row>
        <row r="1142">
          <cell r="A1142" t="str">
            <v>MADISON'S TRUST ELEM</v>
          </cell>
          <cell r="B1142" t="str">
            <v>053</v>
          </cell>
          <cell r="C1142" t="e">
            <v>#N/A</v>
          </cell>
          <cell r="D1142" t="str">
            <v>1030</v>
          </cell>
          <cell r="E1142" t="str">
            <v>Elementary</v>
          </cell>
          <cell r="F1142" t="str">
            <v>K</v>
          </cell>
          <cell r="G1142" t="str">
            <v>5</v>
          </cell>
          <cell r="H1142">
            <v>1138</v>
          </cell>
          <cell r="I1142">
            <v>27</v>
          </cell>
          <cell r="J1142">
            <v>2.3699999999999999E-2</v>
          </cell>
          <cell r="K1142">
            <v>12</v>
          </cell>
          <cell r="L1142">
            <v>1.0500000000000001E-2</v>
          </cell>
          <cell r="M1142">
            <v>39</v>
          </cell>
          <cell r="N1142">
            <v>3.4299999999999997E-2</v>
          </cell>
        </row>
        <row r="1143">
          <cell r="A1143" t="str">
            <v>MAGNA VISTA HS (CEP NOTE 2)</v>
          </cell>
          <cell r="B1143" t="str">
            <v>044</v>
          </cell>
          <cell r="C1143" t="e">
            <v>#N/A</v>
          </cell>
          <cell r="D1143" t="str">
            <v>0020</v>
          </cell>
          <cell r="E1143" t="str">
            <v>High</v>
          </cell>
          <cell r="F1143" t="str">
            <v>9</v>
          </cell>
          <cell r="G1143" t="str">
            <v>12</v>
          </cell>
          <cell r="H1143">
            <v>1096</v>
          </cell>
          <cell r="I1143">
            <v>971</v>
          </cell>
          <cell r="J1143">
            <v>0.88590000000000002</v>
          </cell>
          <cell r="K1143">
            <v>0</v>
          </cell>
          <cell r="L1143">
            <v>0</v>
          </cell>
          <cell r="M1143">
            <v>971</v>
          </cell>
          <cell r="N1143">
            <v>0.88590000000000002</v>
          </cell>
        </row>
        <row r="1144">
          <cell r="A1144" t="str">
            <v>MAGRUDER ELEM</v>
          </cell>
          <cell r="B1144" t="str">
            <v>098</v>
          </cell>
          <cell r="C1144" t="e">
            <v>#N/A</v>
          </cell>
          <cell r="D1144" t="str">
            <v>0010</v>
          </cell>
          <cell r="E1144" t="str">
            <v>Elementary</v>
          </cell>
          <cell r="F1144" t="str">
            <v>Pre-K</v>
          </cell>
          <cell r="G1144" t="str">
            <v>5</v>
          </cell>
          <cell r="H1144">
            <v>642</v>
          </cell>
          <cell r="I1144">
            <v>170</v>
          </cell>
          <cell r="J1144">
            <v>0.26479999999999998</v>
          </cell>
          <cell r="K1144">
            <v>55</v>
          </cell>
          <cell r="L1144">
            <v>8.5699999999999998E-2</v>
          </cell>
          <cell r="M1144">
            <v>225</v>
          </cell>
          <cell r="N1144">
            <v>0.35049999999999998</v>
          </cell>
        </row>
        <row r="1145">
          <cell r="A1145" t="str">
            <v>MALIBU ELEM</v>
          </cell>
          <cell r="B1145" t="str">
            <v>128</v>
          </cell>
          <cell r="C1145" t="e">
            <v>#N/A</v>
          </cell>
          <cell r="D1145" t="str">
            <v>0500</v>
          </cell>
          <cell r="E1145" t="str">
            <v>Elementary</v>
          </cell>
          <cell r="F1145" t="str">
            <v>Pre-K</v>
          </cell>
          <cell r="G1145" t="str">
            <v>5</v>
          </cell>
          <cell r="H1145">
            <v>381</v>
          </cell>
          <cell r="I1145">
            <v>132</v>
          </cell>
          <cell r="J1145">
            <v>0.34649999999999997</v>
          </cell>
          <cell r="K1145">
            <v>32</v>
          </cell>
          <cell r="L1145">
            <v>8.4000000000000005E-2</v>
          </cell>
          <cell r="M1145">
            <v>164</v>
          </cell>
          <cell r="N1145">
            <v>0.4304</v>
          </cell>
        </row>
        <row r="1146">
          <cell r="A1146" t="str">
            <v>MANASSAS PARK ELEM</v>
          </cell>
          <cell r="B1146" t="str">
            <v>144</v>
          </cell>
          <cell r="C1146" t="e">
            <v>#N/A</v>
          </cell>
          <cell r="D1146" t="str">
            <v>0420</v>
          </cell>
          <cell r="E1146" t="str">
            <v>Elementary</v>
          </cell>
          <cell r="F1146" t="str">
            <v>3</v>
          </cell>
          <cell r="G1146" t="str">
            <v>5</v>
          </cell>
          <cell r="H1146">
            <v>798</v>
          </cell>
          <cell r="I1146">
            <v>481</v>
          </cell>
          <cell r="J1146">
            <v>0.6028</v>
          </cell>
          <cell r="K1146">
            <v>82</v>
          </cell>
          <cell r="L1146">
            <v>0.1028</v>
          </cell>
          <cell r="M1146">
            <v>563</v>
          </cell>
          <cell r="N1146">
            <v>0.70550000000000002</v>
          </cell>
        </row>
        <row r="1147">
          <cell r="A1147" t="str">
            <v>MANASSAS PARK HIGH</v>
          </cell>
          <cell r="B1147" t="str">
            <v>144</v>
          </cell>
          <cell r="C1147" t="e">
            <v>#N/A</v>
          </cell>
          <cell r="D1147" t="str">
            <v>0030</v>
          </cell>
          <cell r="E1147" t="str">
            <v>High</v>
          </cell>
          <cell r="F1147" t="str">
            <v>9</v>
          </cell>
          <cell r="G1147" t="str">
            <v>12</v>
          </cell>
          <cell r="H1147">
            <v>1127</v>
          </cell>
          <cell r="I1147">
            <v>564</v>
          </cell>
          <cell r="J1147">
            <v>0.50039999999999996</v>
          </cell>
          <cell r="K1147">
            <v>88</v>
          </cell>
          <cell r="L1147">
            <v>7.8100000000000003E-2</v>
          </cell>
          <cell r="M1147">
            <v>652</v>
          </cell>
          <cell r="N1147">
            <v>0.57850000000000001</v>
          </cell>
        </row>
        <row r="1148">
          <cell r="A1148" t="str">
            <v>MANASSAS PARK MIDDLE</v>
          </cell>
          <cell r="B1148" t="str">
            <v>144</v>
          </cell>
          <cell r="C1148" t="e">
            <v>#N/A</v>
          </cell>
          <cell r="D1148" t="str">
            <v>0031</v>
          </cell>
          <cell r="E1148" t="str">
            <v>Middle</v>
          </cell>
          <cell r="F1148" t="str">
            <v>6</v>
          </cell>
          <cell r="G1148" t="str">
            <v>8</v>
          </cell>
          <cell r="H1148">
            <v>873</v>
          </cell>
          <cell r="I1148">
            <v>484</v>
          </cell>
          <cell r="J1148">
            <v>0.5544</v>
          </cell>
          <cell r="K1148">
            <v>90</v>
          </cell>
          <cell r="L1148">
            <v>0.1031</v>
          </cell>
          <cell r="M1148">
            <v>574</v>
          </cell>
          <cell r="N1148">
            <v>0.65749999999999997</v>
          </cell>
        </row>
        <row r="1149">
          <cell r="A1149" t="str">
            <v>MANCHESTER HIGH</v>
          </cell>
          <cell r="B1149" t="str">
            <v>021</v>
          </cell>
          <cell r="C1149" t="e">
            <v>#N/A</v>
          </cell>
          <cell r="D1149" t="str">
            <v>0632</v>
          </cell>
          <cell r="E1149" t="str">
            <v>High</v>
          </cell>
          <cell r="F1149" t="str">
            <v>9</v>
          </cell>
          <cell r="G1149" t="str">
            <v>12</v>
          </cell>
          <cell r="H1149">
            <v>2113</v>
          </cell>
          <cell r="I1149">
            <v>511</v>
          </cell>
          <cell r="J1149">
            <v>0.24179999999999999</v>
          </cell>
          <cell r="K1149">
            <v>94</v>
          </cell>
          <cell r="L1149">
            <v>4.4499999999999998E-2</v>
          </cell>
          <cell r="M1149">
            <v>605</v>
          </cell>
          <cell r="N1149">
            <v>0.2863</v>
          </cell>
        </row>
        <row r="1150">
          <cell r="A1150" t="str">
            <v>MANCHESTER MIDDLE</v>
          </cell>
          <cell r="B1150" t="str">
            <v>021</v>
          </cell>
          <cell r="C1150" t="e">
            <v>#N/A</v>
          </cell>
          <cell r="D1150" t="str">
            <v>0600</v>
          </cell>
          <cell r="E1150" t="str">
            <v>Middle</v>
          </cell>
          <cell r="F1150" t="str">
            <v>6</v>
          </cell>
          <cell r="G1150" t="str">
            <v>8</v>
          </cell>
          <cell r="H1150">
            <v>1143</v>
          </cell>
          <cell r="I1150">
            <v>471</v>
          </cell>
          <cell r="J1150">
            <v>0.41210000000000002</v>
          </cell>
          <cell r="K1150">
            <v>87</v>
          </cell>
          <cell r="L1150">
            <v>7.6100000000000001E-2</v>
          </cell>
          <cell r="M1150">
            <v>558</v>
          </cell>
          <cell r="N1150">
            <v>0.48820000000000002</v>
          </cell>
        </row>
        <row r="1151">
          <cell r="A1151" t="str">
            <v>MANTUA ELEM</v>
          </cell>
          <cell r="B1151" t="str">
            <v>029</v>
          </cell>
          <cell r="C1151" t="e">
            <v>#N/A</v>
          </cell>
          <cell r="D1151" t="str">
            <v>1210</v>
          </cell>
          <cell r="E1151" t="str">
            <v>Elementary</v>
          </cell>
          <cell r="F1151" t="str">
            <v>K</v>
          </cell>
          <cell r="G1151" t="str">
            <v>6</v>
          </cell>
          <cell r="H1151">
            <v>1098</v>
          </cell>
          <cell r="I1151">
            <v>118</v>
          </cell>
          <cell r="J1151">
            <v>0.1075</v>
          </cell>
          <cell r="K1151">
            <v>36</v>
          </cell>
          <cell r="L1151">
            <v>3.2800000000000003E-2</v>
          </cell>
          <cell r="M1151">
            <v>154</v>
          </cell>
          <cell r="N1151">
            <v>0.14030000000000001</v>
          </cell>
        </row>
        <row r="1152">
          <cell r="A1152" t="str">
            <v>MARGARET BEEKS ELEM</v>
          </cell>
          <cell r="B1152" t="str">
            <v>060</v>
          </cell>
          <cell r="C1152" t="e">
            <v>#N/A</v>
          </cell>
          <cell r="D1152" t="str">
            <v>0730</v>
          </cell>
          <cell r="E1152" t="str">
            <v>Elementary</v>
          </cell>
          <cell r="F1152" t="str">
            <v>Pre-K</v>
          </cell>
          <cell r="G1152" t="str">
            <v>5</v>
          </cell>
          <cell r="H1152">
            <v>448</v>
          </cell>
          <cell r="I1152">
            <v>114</v>
          </cell>
          <cell r="J1152">
            <v>0.2545</v>
          </cell>
          <cell r="K1152">
            <v>24</v>
          </cell>
          <cell r="L1152">
            <v>5.3600000000000002E-2</v>
          </cell>
          <cell r="M1152">
            <v>138</v>
          </cell>
          <cell r="N1152">
            <v>0.308</v>
          </cell>
        </row>
        <row r="1153">
          <cell r="A1153" t="str">
            <v>MARGARET BRENT ELEM</v>
          </cell>
          <cell r="B1153" t="str">
            <v>089</v>
          </cell>
          <cell r="C1153" t="e">
            <v>#N/A</v>
          </cell>
          <cell r="D1153" t="str">
            <v>0429</v>
          </cell>
          <cell r="E1153" t="str">
            <v>Elementary</v>
          </cell>
          <cell r="F1153" t="str">
            <v>K</v>
          </cell>
          <cell r="G1153" t="str">
            <v>5</v>
          </cell>
          <cell r="H1153">
            <v>796</v>
          </cell>
          <cell r="I1153">
            <v>122</v>
          </cell>
          <cell r="J1153">
            <v>0.15329999999999999</v>
          </cell>
          <cell r="K1153">
            <v>24</v>
          </cell>
          <cell r="L1153">
            <v>3.0200000000000001E-2</v>
          </cell>
          <cell r="M1153">
            <v>146</v>
          </cell>
          <cell r="N1153">
            <v>0.18340000000000001</v>
          </cell>
        </row>
        <row r="1154">
          <cell r="A1154" t="str">
            <v>MARGARET M. PIERCE ELEM</v>
          </cell>
          <cell r="B1154" t="str">
            <v>030</v>
          </cell>
          <cell r="C1154" t="e">
            <v>#N/A</v>
          </cell>
          <cell r="D1154" t="str">
            <v>0530</v>
          </cell>
          <cell r="E1154" t="str">
            <v>Elementary</v>
          </cell>
          <cell r="F1154" t="str">
            <v>Pre-K</v>
          </cell>
          <cell r="G1154" t="str">
            <v>5</v>
          </cell>
          <cell r="H1154">
            <v>559</v>
          </cell>
          <cell r="I1154">
            <v>176</v>
          </cell>
          <cell r="J1154">
            <v>0.31480000000000002</v>
          </cell>
          <cell r="K1154">
            <v>36</v>
          </cell>
          <cell r="L1154">
            <v>6.4399999999999999E-2</v>
          </cell>
          <cell r="M1154">
            <v>212</v>
          </cell>
          <cell r="N1154">
            <v>0.37919999999999998</v>
          </cell>
        </row>
        <row r="1155">
          <cell r="A1155" t="str">
            <v>MARGUERITE F CHRISTIAN ELEM</v>
          </cell>
          <cell r="B1155" t="str">
            <v>021</v>
          </cell>
          <cell r="C1155" t="e">
            <v>#N/A</v>
          </cell>
          <cell r="D1155" t="str">
            <v>0780</v>
          </cell>
          <cell r="E1155" t="str">
            <v>Elementary</v>
          </cell>
          <cell r="F1155" t="str">
            <v>Pre-K</v>
          </cell>
          <cell r="G1155" t="str">
            <v>5</v>
          </cell>
          <cell r="H1155">
            <v>787</v>
          </cell>
          <cell r="I1155">
            <v>427</v>
          </cell>
          <cell r="J1155">
            <v>0.54259999999999997</v>
          </cell>
          <cell r="K1155">
            <v>47</v>
          </cell>
          <cell r="L1155">
            <v>5.9700000000000003E-2</v>
          </cell>
          <cell r="M1155">
            <v>474</v>
          </cell>
          <cell r="N1155">
            <v>0.60229999999999995</v>
          </cell>
        </row>
        <row r="1156">
          <cell r="A1156" t="str">
            <v>MARION ELEM (CEP NOTE 2)</v>
          </cell>
          <cell r="B1156" t="str">
            <v>086</v>
          </cell>
          <cell r="C1156" t="e">
            <v>#N/A</v>
          </cell>
          <cell r="D1156" t="str">
            <v>0710</v>
          </cell>
          <cell r="E1156" t="str">
            <v>Elementary</v>
          </cell>
          <cell r="F1156" t="str">
            <v>Pre-K</v>
          </cell>
          <cell r="G1156" t="str">
            <v>5</v>
          </cell>
          <cell r="H1156">
            <v>341</v>
          </cell>
          <cell r="I1156">
            <v>265</v>
          </cell>
          <cell r="J1156">
            <v>0.77710000000000001</v>
          </cell>
          <cell r="K1156">
            <v>0</v>
          </cell>
          <cell r="L1156">
            <v>0</v>
          </cell>
          <cell r="M1156">
            <v>265</v>
          </cell>
          <cell r="N1156">
            <v>0.77710000000000001</v>
          </cell>
        </row>
        <row r="1157">
          <cell r="A1157" t="str">
            <v>MARION MIDDLE (CEP NOTE 2)</v>
          </cell>
          <cell r="B1157" t="str">
            <v>086</v>
          </cell>
          <cell r="C1157" t="e">
            <v>#N/A</v>
          </cell>
          <cell r="D1157" t="str">
            <v>0680</v>
          </cell>
          <cell r="E1157" t="str">
            <v>Middle</v>
          </cell>
          <cell r="F1157" t="str">
            <v>6</v>
          </cell>
          <cell r="G1157" t="str">
            <v>8</v>
          </cell>
          <cell r="H1157">
            <v>526</v>
          </cell>
          <cell r="I1157">
            <v>398</v>
          </cell>
          <cell r="J1157">
            <v>0.75670000000000004</v>
          </cell>
          <cell r="K1157">
            <v>0</v>
          </cell>
          <cell r="L1157">
            <v>0</v>
          </cell>
          <cell r="M1157">
            <v>398</v>
          </cell>
          <cell r="N1157">
            <v>0.75670000000000004</v>
          </cell>
        </row>
        <row r="1158">
          <cell r="A1158" t="str">
            <v>MARION SR HIGH (CEP NOTE 2)</v>
          </cell>
          <cell r="B1158" t="str">
            <v>086</v>
          </cell>
          <cell r="C1158" t="e">
            <v>#N/A</v>
          </cell>
          <cell r="D1158" t="str">
            <v>0700</v>
          </cell>
          <cell r="E1158" t="str">
            <v>High</v>
          </cell>
          <cell r="F1158" t="str">
            <v>9</v>
          </cell>
          <cell r="G1158" t="str">
            <v>12</v>
          </cell>
          <cell r="H1158">
            <v>633</v>
          </cell>
          <cell r="I1158">
            <v>492</v>
          </cell>
          <cell r="J1158">
            <v>0.77729999999999999</v>
          </cell>
          <cell r="K1158">
            <v>0</v>
          </cell>
          <cell r="L1158">
            <v>0</v>
          </cell>
          <cell r="M1158">
            <v>492</v>
          </cell>
          <cell r="N1158">
            <v>0.77729999999999999</v>
          </cell>
        </row>
        <row r="1159">
          <cell r="A1159" t="str">
            <v>MARSHALL HIGH</v>
          </cell>
          <cell r="B1159" t="str">
            <v>029</v>
          </cell>
          <cell r="C1159" t="e">
            <v>#N/A</v>
          </cell>
          <cell r="D1159" t="str">
            <v>1290</v>
          </cell>
          <cell r="E1159" t="str">
            <v>High</v>
          </cell>
          <cell r="F1159" t="str">
            <v>9</v>
          </cell>
          <cell r="G1159" t="str">
            <v>12</v>
          </cell>
          <cell r="H1159">
            <v>2133</v>
          </cell>
          <cell r="I1159">
            <v>339</v>
          </cell>
          <cell r="J1159">
            <v>0.15890000000000001</v>
          </cell>
          <cell r="K1159">
            <v>90</v>
          </cell>
          <cell r="L1159">
            <v>4.2200000000000001E-2</v>
          </cell>
          <cell r="M1159">
            <v>429</v>
          </cell>
          <cell r="N1159">
            <v>0.2011</v>
          </cell>
        </row>
        <row r="1160">
          <cell r="A1160" t="str">
            <v>MARSHALL MIDDLE</v>
          </cell>
          <cell r="B1160" t="str">
            <v>030</v>
          </cell>
          <cell r="C1160" t="e">
            <v>#N/A</v>
          </cell>
          <cell r="D1160" t="str">
            <v>0010</v>
          </cell>
          <cell r="E1160" t="str">
            <v>Middle</v>
          </cell>
          <cell r="F1160" t="str">
            <v>6</v>
          </cell>
          <cell r="G1160" t="str">
            <v>8</v>
          </cell>
          <cell r="H1160">
            <v>466</v>
          </cell>
          <cell r="I1160">
            <v>141</v>
          </cell>
          <cell r="J1160">
            <v>0.30259999999999998</v>
          </cell>
          <cell r="K1160">
            <v>27</v>
          </cell>
          <cell r="L1160">
            <v>5.79E-2</v>
          </cell>
          <cell r="M1160">
            <v>168</v>
          </cell>
          <cell r="N1160">
            <v>0.36049999999999999</v>
          </cell>
        </row>
        <row r="1161">
          <cell r="A1161" t="str">
            <v>MARSHALL ROAD ELEM</v>
          </cell>
          <cell r="B1161" t="str">
            <v>029</v>
          </cell>
          <cell r="C1161" t="e">
            <v>#N/A</v>
          </cell>
          <cell r="D1161" t="str">
            <v>1200</v>
          </cell>
          <cell r="E1161" t="str">
            <v>Elementary</v>
          </cell>
          <cell r="F1161" t="str">
            <v>K</v>
          </cell>
          <cell r="G1161" t="str">
            <v>6</v>
          </cell>
          <cell r="H1161">
            <v>769</v>
          </cell>
          <cell r="I1161">
            <v>169</v>
          </cell>
          <cell r="J1161">
            <v>0.2198</v>
          </cell>
          <cell r="K1161">
            <v>37</v>
          </cell>
          <cell r="L1161">
            <v>4.8099999999999997E-2</v>
          </cell>
          <cell r="M1161">
            <v>206</v>
          </cell>
          <cell r="N1161">
            <v>0.26790000000000003</v>
          </cell>
        </row>
        <row r="1162">
          <cell r="A1162" t="str">
            <v>MARTIN LUTHER KING JR. ELEM</v>
          </cell>
          <cell r="B1162" t="str">
            <v>075</v>
          </cell>
          <cell r="C1162" t="e">
            <v>#N/A</v>
          </cell>
          <cell r="D1162" t="str">
            <v>0160</v>
          </cell>
          <cell r="E1162" t="str">
            <v>Elementary</v>
          </cell>
          <cell r="F1162" t="str">
            <v>Pre-K</v>
          </cell>
          <cell r="G1162" t="str">
            <v>5</v>
          </cell>
          <cell r="H1162">
            <v>463</v>
          </cell>
          <cell r="I1162">
            <v>191</v>
          </cell>
          <cell r="J1162">
            <v>0.41249999999999998</v>
          </cell>
          <cell r="K1162">
            <v>59</v>
          </cell>
          <cell r="L1162">
            <v>0.12740000000000001</v>
          </cell>
          <cell r="M1162">
            <v>250</v>
          </cell>
          <cell r="N1162">
            <v>0.54</v>
          </cell>
        </row>
        <row r="1163">
          <cell r="A1163" t="str">
            <v>MARTINSVILLE HS (CEP NOTE 2)</v>
          </cell>
          <cell r="B1163" t="str">
            <v>116</v>
          </cell>
          <cell r="C1163" t="e">
            <v>#N/A</v>
          </cell>
          <cell r="D1163" t="str">
            <v>0110</v>
          </cell>
          <cell r="E1163" t="str">
            <v>High</v>
          </cell>
          <cell r="F1163" t="str">
            <v>9</v>
          </cell>
          <cell r="G1163" t="str">
            <v>12</v>
          </cell>
          <cell r="H1163">
            <v>554</v>
          </cell>
          <cell r="I1163">
            <v>554</v>
          </cell>
          <cell r="J1163">
            <v>1</v>
          </cell>
          <cell r="K1163">
            <v>0</v>
          </cell>
          <cell r="L1163">
            <v>0</v>
          </cell>
          <cell r="M1163">
            <v>554</v>
          </cell>
          <cell r="N1163">
            <v>1</v>
          </cell>
        </row>
        <row r="1164">
          <cell r="A1164" t="str">
            <v>MARTINSVILLE MID (CEP NOTE 2)</v>
          </cell>
          <cell r="B1164" t="str">
            <v>116</v>
          </cell>
          <cell r="C1164" t="e">
            <v>#N/A</v>
          </cell>
          <cell r="D1164" t="str">
            <v>0010</v>
          </cell>
          <cell r="E1164" t="str">
            <v>Middle</v>
          </cell>
          <cell r="F1164" t="str">
            <v>6</v>
          </cell>
          <cell r="G1164" t="str">
            <v>8</v>
          </cell>
          <cell r="H1164">
            <v>422</v>
          </cell>
          <cell r="I1164">
            <v>422</v>
          </cell>
          <cell r="J1164">
            <v>1</v>
          </cell>
          <cell r="K1164">
            <v>0</v>
          </cell>
          <cell r="L1164">
            <v>0</v>
          </cell>
          <cell r="M1164">
            <v>422</v>
          </cell>
          <cell r="N1164">
            <v>1</v>
          </cell>
        </row>
        <row r="1165">
          <cell r="A1165" t="str">
            <v>MARUMSCO HILLS ELEM</v>
          </cell>
          <cell r="B1165" t="str">
            <v>075</v>
          </cell>
          <cell r="C1165" t="e">
            <v>#N/A</v>
          </cell>
          <cell r="D1165" t="str">
            <v>0570</v>
          </cell>
          <cell r="E1165" t="str">
            <v>Elementary</v>
          </cell>
          <cell r="F1165" t="str">
            <v>Pre-K</v>
          </cell>
          <cell r="G1165" t="str">
            <v>5</v>
          </cell>
          <cell r="H1165">
            <v>592</v>
          </cell>
          <cell r="I1165">
            <v>426</v>
          </cell>
          <cell r="J1165">
            <v>0.71960000000000002</v>
          </cell>
          <cell r="K1165">
            <v>75</v>
          </cell>
          <cell r="L1165">
            <v>0.12670000000000001</v>
          </cell>
          <cell r="M1165">
            <v>501</v>
          </cell>
          <cell r="N1165">
            <v>0.84630000000000005</v>
          </cell>
        </row>
        <row r="1166">
          <cell r="A1166" t="str">
            <v>MARY CALCOTT ELEM</v>
          </cell>
          <cell r="B1166" t="str">
            <v>118</v>
          </cell>
          <cell r="C1166" t="e">
            <v>#N/A</v>
          </cell>
          <cell r="D1166" t="str">
            <v>0460</v>
          </cell>
          <cell r="E1166" t="str">
            <v>Elementary</v>
          </cell>
          <cell r="F1166" t="str">
            <v>Pre-K</v>
          </cell>
          <cell r="G1166" t="str">
            <v>5</v>
          </cell>
          <cell r="H1166">
            <v>568</v>
          </cell>
          <cell r="I1166">
            <v>247</v>
          </cell>
          <cell r="J1166">
            <v>0.43490000000000001</v>
          </cell>
          <cell r="K1166">
            <v>61</v>
          </cell>
          <cell r="L1166">
            <v>0.1074</v>
          </cell>
          <cell r="M1166">
            <v>308</v>
          </cell>
          <cell r="N1166">
            <v>0.5423</v>
          </cell>
        </row>
        <row r="1167">
          <cell r="A1167" t="str">
            <v>MARY CARR GREER ELEM</v>
          </cell>
          <cell r="B1167" t="str">
            <v>002</v>
          </cell>
          <cell r="C1167" t="str">
            <v>Albemarle County Public Schools</v>
          </cell>
          <cell r="D1167" t="str">
            <v>0040</v>
          </cell>
          <cell r="E1167" t="str">
            <v>Elementary</v>
          </cell>
          <cell r="F1167" t="str">
            <v>Pre-K</v>
          </cell>
          <cell r="G1167" t="str">
            <v>5</v>
          </cell>
          <cell r="H1167">
            <v>523</v>
          </cell>
          <cell r="I1167">
            <v>335</v>
          </cell>
          <cell r="J1167">
            <v>0.64049999999999996</v>
          </cell>
          <cell r="K1167">
            <v>47</v>
          </cell>
          <cell r="L1167">
            <v>8.9899999999999994E-2</v>
          </cell>
          <cell r="M1167">
            <v>382</v>
          </cell>
          <cell r="N1167">
            <v>0.73040000000000005</v>
          </cell>
        </row>
        <row r="1168">
          <cell r="A1168" t="str">
            <v>MARY G. PORTER TRADITIONAL</v>
          </cell>
          <cell r="B1168" t="str">
            <v>075</v>
          </cell>
          <cell r="C1168" t="e">
            <v>#N/A</v>
          </cell>
          <cell r="D1168" t="str">
            <v>0231</v>
          </cell>
          <cell r="E1168" t="str">
            <v>Combined</v>
          </cell>
          <cell r="F1168" t="str">
            <v>1</v>
          </cell>
          <cell r="G1168" t="str">
            <v>8</v>
          </cell>
          <cell r="H1168">
            <v>684</v>
          </cell>
          <cell r="I1168">
            <v>109</v>
          </cell>
          <cell r="J1168">
            <v>0.15939999999999999</v>
          </cell>
          <cell r="K1168">
            <v>61</v>
          </cell>
          <cell r="L1168">
            <v>8.9200000000000002E-2</v>
          </cell>
          <cell r="M1168">
            <v>170</v>
          </cell>
          <cell r="N1168">
            <v>0.2485</v>
          </cell>
        </row>
        <row r="1169">
          <cell r="A1169" t="str">
            <v>MARY MUNFORD EL (CEP NOTE 2)</v>
          </cell>
          <cell r="B1169" t="str">
            <v>123</v>
          </cell>
          <cell r="C1169" t="e">
            <v>#N/A</v>
          </cell>
          <cell r="D1169" t="str">
            <v>0580</v>
          </cell>
          <cell r="E1169" t="str">
            <v>Elementary</v>
          </cell>
          <cell r="F1169" t="str">
            <v>K</v>
          </cell>
          <cell r="G1169" t="str">
            <v>5</v>
          </cell>
          <cell r="H1169">
            <v>515</v>
          </cell>
          <cell r="I1169">
            <v>515</v>
          </cell>
          <cell r="J1169">
            <v>1</v>
          </cell>
          <cell r="K1169">
            <v>0</v>
          </cell>
          <cell r="L1169">
            <v>0</v>
          </cell>
          <cell r="M1169">
            <v>515</v>
          </cell>
          <cell r="N1169">
            <v>1</v>
          </cell>
        </row>
        <row r="1170">
          <cell r="A1170" t="str">
            <v>MARY PASSAGE MID (CEP NOTE 2)</v>
          </cell>
          <cell r="B1170" t="str">
            <v>117</v>
          </cell>
          <cell r="C1170" t="e">
            <v>#N/A</v>
          </cell>
          <cell r="D1170" t="str">
            <v>1400</v>
          </cell>
          <cell r="E1170" t="str">
            <v>Middle</v>
          </cell>
          <cell r="F1170" t="str">
            <v>6</v>
          </cell>
          <cell r="G1170" t="str">
            <v>8</v>
          </cell>
          <cell r="H1170">
            <v>1020</v>
          </cell>
          <cell r="I1170">
            <v>780</v>
          </cell>
          <cell r="J1170">
            <v>0.76470000000000005</v>
          </cell>
          <cell r="K1170">
            <v>0</v>
          </cell>
          <cell r="L1170">
            <v>0</v>
          </cell>
          <cell r="M1170">
            <v>780</v>
          </cell>
          <cell r="N1170">
            <v>0.76470000000000005</v>
          </cell>
        </row>
        <row r="1171">
          <cell r="A1171" t="str">
            <v>MARY WALTER ELEM</v>
          </cell>
          <cell r="B1171" t="str">
            <v>030</v>
          </cell>
          <cell r="C1171" t="e">
            <v>#N/A</v>
          </cell>
          <cell r="D1171" t="str">
            <v>0020</v>
          </cell>
          <cell r="E1171" t="str">
            <v>Elementary</v>
          </cell>
          <cell r="F1171" t="str">
            <v>Pre-K</v>
          </cell>
          <cell r="G1171" t="str">
            <v>5</v>
          </cell>
          <cell r="H1171">
            <v>410</v>
          </cell>
          <cell r="I1171">
            <v>186</v>
          </cell>
          <cell r="J1171">
            <v>0.45369999999999999</v>
          </cell>
          <cell r="K1171">
            <v>31</v>
          </cell>
          <cell r="L1171">
            <v>7.5600000000000001E-2</v>
          </cell>
          <cell r="M1171">
            <v>217</v>
          </cell>
          <cell r="N1171">
            <v>0.52929999999999999</v>
          </cell>
        </row>
        <row r="1172">
          <cell r="A1172" t="str">
            <v>MARY WILLIAMS ELEM</v>
          </cell>
          <cell r="B1172" t="str">
            <v>075</v>
          </cell>
          <cell r="C1172" t="e">
            <v>#N/A</v>
          </cell>
          <cell r="D1172" t="str">
            <v>0240</v>
          </cell>
          <cell r="E1172" t="str">
            <v>Elementary</v>
          </cell>
          <cell r="F1172" t="str">
            <v>K</v>
          </cell>
          <cell r="G1172" t="str">
            <v>5</v>
          </cell>
          <cell r="H1172">
            <v>723</v>
          </cell>
          <cell r="I1172">
            <v>253</v>
          </cell>
          <cell r="J1172">
            <v>0.34989999999999999</v>
          </cell>
          <cell r="K1172">
            <v>57</v>
          </cell>
          <cell r="L1172">
            <v>7.8799999999999995E-2</v>
          </cell>
          <cell r="M1172">
            <v>310</v>
          </cell>
          <cell r="N1172">
            <v>0.42880000000000001</v>
          </cell>
        </row>
        <row r="1173">
          <cell r="A1173" t="str">
            <v>MASON CREST ELEM</v>
          </cell>
          <cell r="B1173" t="str">
            <v>029</v>
          </cell>
          <cell r="C1173" t="e">
            <v>#N/A</v>
          </cell>
          <cell r="D1173" t="str">
            <v>2410</v>
          </cell>
          <cell r="E1173" t="str">
            <v>Elementary</v>
          </cell>
          <cell r="F1173" t="str">
            <v>K</v>
          </cell>
          <cell r="G1173" t="str">
            <v>6</v>
          </cell>
          <cell r="H1173">
            <v>611</v>
          </cell>
          <cell r="I1173">
            <v>235</v>
          </cell>
          <cell r="J1173">
            <v>0.3846</v>
          </cell>
          <cell r="K1173">
            <v>56</v>
          </cell>
          <cell r="L1173">
            <v>9.1700000000000004E-2</v>
          </cell>
          <cell r="M1173">
            <v>291</v>
          </cell>
          <cell r="N1173">
            <v>0.4763</v>
          </cell>
        </row>
        <row r="1174">
          <cell r="A1174" t="str">
            <v>MASON'S COVE ELEM</v>
          </cell>
          <cell r="B1174" t="str">
            <v>080</v>
          </cell>
          <cell r="C1174" t="e">
            <v>#N/A</v>
          </cell>
          <cell r="D1174" t="str">
            <v>0530</v>
          </cell>
          <cell r="E1174" t="str">
            <v>Elementary</v>
          </cell>
          <cell r="F1174" t="str">
            <v>Pre-K</v>
          </cell>
          <cell r="G1174" t="str">
            <v>5</v>
          </cell>
          <cell r="H1174">
            <v>215</v>
          </cell>
          <cell r="I1174">
            <v>82</v>
          </cell>
          <cell r="J1174">
            <v>0.38140000000000002</v>
          </cell>
          <cell r="K1174">
            <v>14</v>
          </cell>
          <cell r="L1174">
            <v>6.5100000000000005E-2</v>
          </cell>
          <cell r="M1174">
            <v>96</v>
          </cell>
          <cell r="N1174">
            <v>0.44650000000000001</v>
          </cell>
        </row>
        <row r="1175">
          <cell r="A1175" t="str">
            <v>MASSAPONAX HIGH</v>
          </cell>
          <cell r="B1175" t="str">
            <v>088</v>
          </cell>
          <cell r="C1175" t="e">
            <v>#N/A</v>
          </cell>
          <cell r="D1175" t="str">
            <v>0506</v>
          </cell>
          <cell r="E1175" t="str">
            <v>High</v>
          </cell>
          <cell r="F1175" t="str">
            <v>9</v>
          </cell>
          <cell r="G1175" t="str">
            <v>12</v>
          </cell>
          <cell r="H1175">
            <v>1799</v>
          </cell>
          <cell r="I1175">
            <v>500</v>
          </cell>
          <cell r="J1175">
            <v>0.27789999999999998</v>
          </cell>
          <cell r="K1175">
            <v>93</v>
          </cell>
          <cell r="L1175">
            <v>5.1700000000000003E-2</v>
          </cell>
          <cell r="M1175">
            <v>593</v>
          </cell>
          <cell r="N1175">
            <v>0.3296</v>
          </cell>
        </row>
        <row r="1176">
          <cell r="A1176" t="str">
            <v>MATHEWS HIGH</v>
          </cell>
          <cell r="B1176" t="str">
            <v>057</v>
          </cell>
          <cell r="C1176" t="e">
            <v>#N/A</v>
          </cell>
          <cell r="D1176" t="str">
            <v>0190</v>
          </cell>
          <cell r="E1176" t="str">
            <v>High</v>
          </cell>
          <cell r="F1176" t="str">
            <v>9</v>
          </cell>
          <cell r="G1176" t="str">
            <v>12</v>
          </cell>
          <cell r="H1176">
            <v>329</v>
          </cell>
          <cell r="I1176">
            <v>115</v>
          </cell>
          <cell r="J1176">
            <v>0.34949999999999998</v>
          </cell>
          <cell r="K1176">
            <v>25</v>
          </cell>
          <cell r="L1176">
            <v>7.5999999999999998E-2</v>
          </cell>
          <cell r="M1176">
            <v>140</v>
          </cell>
          <cell r="N1176">
            <v>0.42549999999999999</v>
          </cell>
        </row>
        <row r="1177">
          <cell r="A1177" t="str">
            <v>MATOACA ELEM</v>
          </cell>
          <cell r="B1177" t="str">
            <v>021</v>
          </cell>
          <cell r="C1177" t="e">
            <v>#N/A</v>
          </cell>
          <cell r="D1177" t="str">
            <v>0370</v>
          </cell>
          <cell r="E1177" t="str">
            <v>Elementary</v>
          </cell>
          <cell r="F1177" t="str">
            <v>Pre-K</v>
          </cell>
          <cell r="G1177" t="str">
            <v>5</v>
          </cell>
          <cell r="H1177">
            <v>405</v>
          </cell>
          <cell r="I1177">
            <v>177</v>
          </cell>
          <cell r="J1177">
            <v>0.437</v>
          </cell>
          <cell r="K1177">
            <v>33</v>
          </cell>
          <cell r="L1177">
            <v>8.1500000000000003E-2</v>
          </cell>
          <cell r="M1177">
            <v>210</v>
          </cell>
          <cell r="N1177">
            <v>0.51849999999999996</v>
          </cell>
        </row>
        <row r="1178">
          <cell r="A1178" t="str">
            <v>MATOACA HIGH</v>
          </cell>
          <cell r="B1178" t="str">
            <v>021</v>
          </cell>
          <cell r="C1178" t="e">
            <v>#N/A</v>
          </cell>
          <cell r="D1178" t="str">
            <v>0530</v>
          </cell>
          <cell r="E1178" t="str">
            <v>High</v>
          </cell>
          <cell r="F1178" t="str">
            <v>9</v>
          </cell>
          <cell r="G1178" t="str">
            <v>12</v>
          </cell>
          <cell r="H1178">
            <v>1561</v>
          </cell>
          <cell r="I1178">
            <v>437</v>
          </cell>
          <cell r="J1178">
            <v>0.27989999999999998</v>
          </cell>
          <cell r="K1178">
            <v>76</v>
          </cell>
          <cell r="L1178">
            <v>4.87E-2</v>
          </cell>
          <cell r="M1178">
            <v>513</v>
          </cell>
          <cell r="N1178">
            <v>0.3286</v>
          </cell>
        </row>
        <row r="1179">
          <cell r="A1179" t="str">
            <v>MATOACA MIDDLE</v>
          </cell>
          <cell r="B1179" t="str">
            <v>021</v>
          </cell>
          <cell r="C1179" t="e">
            <v>#N/A</v>
          </cell>
          <cell r="D1179" t="str">
            <v>0110</v>
          </cell>
          <cell r="E1179" t="str">
            <v>Middle</v>
          </cell>
          <cell r="F1179" t="str">
            <v>6</v>
          </cell>
          <cell r="G1179" t="str">
            <v>8</v>
          </cell>
          <cell r="H1179">
            <v>998</v>
          </cell>
          <cell r="I1179">
            <v>294</v>
          </cell>
          <cell r="J1179">
            <v>0.29459999999999997</v>
          </cell>
          <cell r="K1179">
            <v>41</v>
          </cell>
          <cell r="L1179">
            <v>4.1099999999999998E-2</v>
          </cell>
          <cell r="M1179">
            <v>335</v>
          </cell>
          <cell r="N1179">
            <v>0.3357</v>
          </cell>
        </row>
        <row r="1180">
          <cell r="A1180" t="str">
            <v>MATOAKA ELEM</v>
          </cell>
          <cell r="B1180" t="str">
            <v>131</v>
          </cell>
          <cell r="C1180" t="e">
            <v>#N/A</v>
          </cell>
          <cell r="D1180" t="str">
            <v>0205</v>
          </cell>
          <cell r="E1180" t="str">
            <v>Elementary</v>
          </cell>
          <cell r="F1180" t="str">
            <v>K</v>
          </cell>
          <cell r="G1180" t="str">
            <v>5</v>
          </cell>
          <cell r="H1180">
            <v>762</v>
          </cell>
          <cell r="I1180">
            <v>150</v>
          </cell>
          <cell r="J1180">
            <v>0.19689999999999999</v>
          </cell>
          <cell r="K1180">
            <v>12</v>
          </cell>
          <cell r="L1180">
            <v>1.5699999999999999E-2</v>
          </cell>
          <cell r="M1180">
            <v>162</v>
          </cell>
          <cell r="N1180">
            <v>0.21260000000000001</v>
          </cell>
        </row>
        <row r="1181">
          <cell r="A1181" t="str">
            <v>MATTHEW WHALEY ELEM</v>
          </cell>
          <cell r="B1181" t="str">
            <v>131</v>
          </cell>
          <cell r="C1181" t="e">
            <v>#N/A</v>
          </cell>
          <cell r="D1181" t="str">
            <v>0010</v>
          </cell>
          <cell r="E1181" t="str">
            <v>Elementary</v>
          </cell>
          <cell r="F1181" t="str">
            <v>K</v>
          </cell>
          <cell r="G1181" t="str">
            <v>5</v>
          </cell>
          <cell r="H1181">
            <v>499</v>
          </cell>
          <cell r="I1181">
            <v>207</v>
          </cell>
          <cell r="J1181">
            <v>0.4148</v>
          </cell>
          <cell r="K1181">
            <v>18</v>
          </cell>
          <cell r="L1181">
            <v>3.61E-2</v>
          </cell>
          <cell r="M1181">
            <v>225</v>
          </cell>
          <cell r="N1181">
            <v>0.45090000000000002</v>
          </cell>
        </row>
        <row r="1182">
          <cell r="A1182" t="str">
            <v>MAURY ELEM</v>
          </cell>
          <cell r="B1182" t="str">
            <v>101</v>
          </cell>
          <cell r="C1182" t="e">
            <v>#N/A</v>
          </cell>
          <cell r="D1182" t="str">
            <v>0060</v>
          </cell>
          <cell r="E1182" t="str">
            <v>Elementary</v>
          </cell>
          <cell r="F1182" t="str">
            <v>K</v>
          </cell>
          <cell r="G1182" t="str">
            <v>5</v>
          </cell>
          <cell r="H1182">
            <v>393</v>
          </cell>
          <cell r="I1182">
            <v>116</v>
          </cell>
          <cell r="J1182">
            <v>0.29520000000000002</v>
          </cell>
          <cell r="K1182">
            <v>4</v>
          </cell>
          <cell r="L1182">
            <v>1.0200000000000001E-2</v>
          </cell>
          <cell r="M1182">
            <v>120</v>
          </cell>
          <cell r="N1182">
            <v>0.30530000000000002</v>
          </cell>
        </row>
        <row r="1183">
          <cell r="A1183" t="str">
            <v>MAURY HIGH</v>
          </cell>
          <cell r="B1183" t="str">
            <v>118</v>
          </cell>
          <cell r="C1183" t="e">
            <v>#N/A</v>
          </cell>
          <cell r="D1183" t="str">
            <v>0010</v>
          </cell>
          <cell r="E1183" t="str">
            <v>High</v>
          </cell>
          <cell r="F1183" t="str">
            <v>9</v>
          </cell>
          <cell r="G1183" t="str">
            <v>12</v>
          </cell>
          <cell r="H1183">
            <v>1603</v>
          </cell>
          <cell r="I1183">
            <v>623</v>
          </cell>
          <cell r="J1183">
            <v>0.3886</v>
          </cell>
          <cell r="K1183">
            <v>79</v>
          </cell>
          <cell r="L1183">
            <v>4.9299999999999997E-2</v>
          </cell>
          <cell r="M1183">
            <v>702</v>
          </cell>
          <cell r="N1183">
            <v>0.43790000000000001</v>
          </cell>
        </row>
        <row r="1184">
          <cell r="A1184" t="str">
            <v>MAURY RIVER MIDDLE</v>
          </cell>
          <cell r="B1184" t="str">
            <v>081</v>
          </cell>
          <cell r="C1184" t="e">
            <v>#N/A</v>
          </cell>
          <cell r="D1184" t="str">
            <v>0678</v>
          </cell>
          <cell r="E1184" t="str">
            <v>Middle</v>
          </cell>
          <cell r="F1184" t="str">
            <v>6</v>
          </cell>
          <cell r="G1184" t="str">
            <v>8</v>
          </cell>
          <cell r="H1184">
            <v>644</v>
          </cell>
          <cell r="I1184">
            <v>261</v>
          </cell>
          <cell r="J1184">
            <v>0.40529999999999999</v>
          </cell>
          <cell r="K1184">
            <v>69</v>
          </cell>
          <cell r="L1184">
            <v>0.1071</v>
          </cell>
          <cell r="M1184">
            <v>330</v>
          </cell>
          <cell r="N1184">
            <v>0.51239999999999997</v>
          </cell>
        </row>
        <row r="1185">
          <cell r="A1185" t="str">
            <v>MAX MEADOWS ELEM</v>
          </cell>
          <cell r="B1185" t="str">
            <v>097</v>
          </cell>
          <cell r="C1185" t="e">
            <v>#N/A</v>
          </cell>
          <cell r="D1185" t="str">
            <v>0100</v>
          </cell>
          <cell r="E1185" t="str">
            <v>Elementary</v>
          </cell>
          <cell r="F1185" t="str">
            <v>Pre-K</v>
          </cell>
          <cell r="G1185" t="str">
            <v>5</v>
          </cell>
          <cell r="H1185">
            <v>217</v>
          </cell>
          <cell r="I1185">
            <v>107</v>
          </cell>
          <cell r="J1185">
            <v>0.49309999999999998</v>
          </cell>
          <cell r="K1185">
            <v>10</v>
          </cell>
          <cell r="L1185">
            <v>4.6100000000000002E-2</v>
          </cell>
          <cell r="M1185">
            <v>117</v>
          </cell>
          <cell r="N1185">
            <v>0.53920000000000001</v>
          </cell>
        </row>
        <row r="1186">
          <cell r="A1186" t="str">
            <v>MAYBEURY ELEM</v>
          </cell>
          <cell r="B1186" t="str">
            <v>043</v>
          </cell>
          <cell r="C1186" t="e">
            <v>#N/A</v>
          </cell>
          <cell r="D1186" t="str">
            <v>0540</v>
          </cell>
          <cell r="E1186" t="str">
            <v>Elementary</v>
          </cell>
          <cell r="F1186" t="str">
            <v>K</v>
          </cell>
          <cell r="G1186" t="str">
            <v>5</v>
          </cell>
          <cell r="H1186">
            <v>629</v>
          </cell>
          <cell r="I1186">
            <v>181</v>
          </cell>
          <cell r="J1186">
            <v>0.2878</v>
          </cell>
          <cell r="K1186">
            <v>34</v>
          </cell>
          <cell r="L1186">
            <v>5.4100000000000002E-2</v>
          </cell>
          <cell r="M1186">
            <v>215</v>
          </cell>
          <cell r="N1186">
            <v>0.34179999999999999</v>
          </cell>
        </row>
        <row r="1187">
          <cell r="A1187" t="str">
            <v>MAYFIELD INTERMEDIATE</v>
          </cell>
          <cell r="B1187" t="str">
            <v>143</v>
          </cell>
          <cell r="C1187" t="e">
            <v>#N/A</v>
          </cell>
          <cell r="D1187" t="str">
            <v>0080</v>
          </cell>
          <cell r="E1187" t="str">
            <v>Elementary</v>
          </cell>
          <cell r="F1187" t="str">
            <v>5</v>
          </cell>
          <cell r="G1187" t="str">
            <v>6</v>
          </cell>
          <cell r="H1187">
            <v>875</v>
          </cell>
          <cell r="I1187">
            <v>469</v>
          </cell>
          <cell r="J1187">
            <v>0.53600000000000003</v>
          </cell>
          <cell r="K1187">
            <v>80</v>
          </cell>
          <cell r="L1187">
            <v>9.1399999999999995E-2</v>
          </cell>
          <cell r="M1187">
            <v>549</v>
          </cell>
          <cell r="N1187">
            <v>0.62739999999999996</v>
          </cell>
        </row>
        <row r="1188">
          <cell r="A1188" t="str">
            <v>MAYMONT PRE-K (CEP NOTE 2)</v>
          </cell>
          <cell r="B1188" t="str">
            <v>123</v>
          </cell>
          <cell r="C1188" t="e">
            <v>#N/A</v>
          </cell>
          <cell r="D1188" t="str">
            <v>0690</v>
          </cell>
          <cell r="E1188" t="str">
            <v>Elementary</v>
          </cell>
          <cell r="F1188" t="str">
            <v>H</v>
          </cell>
          <cell r="G1188" t="str">
            <v>5</v>
          </cell>
          <cell r="H1188">
            <v>248</v>
          </cell>
          <cell r="I1188">
            <v>248</v>
          </cell>
          <cell r="J1188">
            <v>1</v>
          </cell>
          <cell r="K1188">
            <v>0</v>
          </cell>
          <cell r="L1188">
            <v>0</v>
          </cell>
          <cell r="M1188">
            <v>248</v>
          </cell>
          <cell r="N1188">
            <v>1</v>
          </cell>
        </row>
        <row r="1189">
          <cell r="A1189" t="str">
            <v>MCCLEARY ELEM</v>
          </cell>
          <cell r="B1189" t="str">
            <v>023</v>
          </cell>
          <cell r="C1189" t="e">
            <v>#N/A</v>
          </cell>
          <cell r="D1189" t="str">
            <v>0010</v>
          </cell>
          <cell r="E1189" t="str">
            <v>Elementary</v>
          </cell>
          <cell r="F1189" t="str">
            <v>Pre-K</v>
          </cell>
          <cell r="G1189" t="str">
            <v>8</v>
          </cell>
          <cell r="H1189">
            <v>261</v>
          </cell>
          <cell r="I1189">
            <v>135</v>
          </cell>
          <cell r="J1189">
            <v>0.51719999999999999</v>
          </cell>
          <cell r="K1189">
            <v>30</v>
          </cell>
          <cell r="L1189">
            <v>0.1149</v>
          </cell>
          <cell r="M1189">
            <v>165</v>
          </cell>
          <cell r="N1189">
            <v>0.63219999999999998</v>
          </cell>
        </row>
        <row r="1190">
          <cell r="A1190" t="str">
            <v>MCGAHEYSVILLE ELEM</v>
          </cell>
          <cell r="B1190" t="str">
            <v>082</v>
          </cell>
          <cell r="C1190" t="e">
            <v>#N/A</v>
          </cell>
          <cell r="D1190" t="str">
            <v>0600</v>
          </cell>
          <cell r="E1190" t="str">
            <v>Elementary</v>
          </cell>
          <cell r="F1190" t="str">
            <v>Pre-K</v>
          </cell>
          <cell r="G1190" t="str">
            <v>5</v>
          </cell>
          <cell r="H1190">
            <v>260</v>
          </cell>
          <cell r="I1190">
            <v>88</v>
          </cell>
          <cell r="J1190">
            <v>0.33850000000000002</v>
          </cell>
          <cell r="K1190">
            <v>18</v>
          </cell>
          <cell r="L1190">
            <v>6.9199999999999998E-2</v>
          </cell>
          <cell r="M1190">
            <v>106</v>
          </cell>
          <cell r="N1190">
            <v>0.40770000000000001</v>
          </cell>
        </row>
        <row r="1191">
          <cell r="A1191" t="str">
            <v>MCHARG ELEM</v>
          </cell>
          <cell r="B1191" t="str">
            <v>122</v>
          </cell>
          <cell r="C1191" t="e">
            <v>#N/A</v>
          </cell>
          <cell r="D1191" t="str">
            <v>0020</v>
          </cell>
          <cell r="E1191" t="str">
            <v>Elementary</v>
          </cell>
          <cell r="F1191" t="str">
            <v>H</v>
          </cell>
          <cell r="G1191" t="str">
            <v>2</v>
          </cell>
          <cell r="H1191">
            <v>417</v>
          </cell>
          <cell r="I1191">
            <v>208</v>
          </cell>
          <cell r="J1191">
            <v>0.49880000000000002</v>
          </cell>
          <cell r="K1191">
            <v>18</v>
          </cell>
          <cell r="L1191">
            <v>4.3200000000000002E-2</v>
          </cell>
          <cell r="M1191">
            <v>226</v>
          </cell>
          <cell r="N1191">
            <v>0.54200000000000004</v>
          </cell>
        </row>
        <row r="1192">
          <cell r="A1192" t="str">
            <v>MCKINLEY ELEM</v>
          </cell>
          <cell r="B1192" t="str">
            <v>007</v>
          </cell>
          <cell r="C1192" t="str">
            <v>Arlington County Public Schools</v>
          </cell>
          <cell r="D1192" t="str">
            <v>0380</v>
          </cell>
          <cell r="E1192" t="str">
            <v>Elementary</v>
          </cell>
          <cell r="F1192" t="str">
            <v>Pre-K</v>
          </cell>
          <cell r="G1192" t="str">
            <v>5</v>
          </cell>
          <cell r="H1192">
            <v>789</v>
          </cell>
          <cell r="I1192">
            <v>61</v>
          </cell>
          <cell r="J1192">
            <v>7.7299999999999994E-2</v>
          </cell>
          <cell r="K1192">
            <v>8</v>
          </cell>
          <cell r="L1192">
            <v>1.01E-2</v>
          </cell>
          <cell r="M1192">
            <v>69</v>
          </cell>
          <cell r="N1192">
            <v>8.7499999999999994E-2</v>
          </cell>
        </row>
        <row r="1193">
          <cell r="A1193" t="str">
            <v>MCLEAN HIGH</v>
          </cell>
          <cell r="B1193" t="str">
            <v>029</v>
          </cell>
          <cell r="C1193" t="e">
            <v>#N/A</v>
          </cell>
          <cell r="D1193" t="str">
            <v>0790</v>
          </cell>
          <cell r="E1193" t="str">
            <v>High</v>
          </cell>
          <cell r="F1193" t="str">
            <v>9</v>
          </cell>
          <cell r="G1193" t="str">
            <v>12</v>
          </cell>
          <cell r="H1193">
            <v>2356</v>
          </cell>
          <cell r="I1193">
            <v>161</v>
          </cell>
          <cell r="J1193">
            <v>6.83E-2</v>
          </cell>
          <cell r="K1193">
            <v>50</v>
          </cell>
          <cell r="L1193">
            <v>2.12E-2</v>
          </cell>
          <cell r="M1193">
            <v>211</v>
          </cell>
          <cell r="N1193">
            <v>8.9599999999999999E-2</v>
          </cell>
        </row>
        <row r="1194">
          <cell r="A1194" t="str">
            <v>MCNAIR ELEM</v>
          </cell>
          <cell r="B1194" t="str">
            <v>029</v>
          </cell>
          <cell r="C1194" t="e">
            <v>#N/A</v>
          </cell>
          <cell r="D1194" t="str">
            <v>2231</v>
          </cell>
          <cell r="E1194" t="str">
            <v>Elementary</v>
          </cell>
          <cell r="F1194" t="str">
            <v>K</v>
          </cell>
          <cell r="G1194" t="str">
            <v>6</v>
          </cell>
          <cell r="H1194">
            <v>1298</v>
          </cell>
          <cell r="I1194">
            <v>203</v>
          </cell>
          <cell r="J1194">
            <v>0.15640000000000001</v>
          </cell>
          <cell r="K1194">
            <v>59</v>
          </cell>
          <cell r="L1194">
            <v>4.5499999999999999E-2</v>
          </cell>
          <cell r="M1194">
            <v>262</v>
          </cell>
          <cell r="N1194">
            <v>0.20180000000000001</v>
          </cell>
        </row>
        <row r="1195">
          <cell r="A1195" t="str">
            <v>ME HENDERSON MID (NOTE 1)</v>
          </cell>
          <cell r="B1195" t="str">
            <v>109</v>
          </cell>
          <cell r="C1195" t="e">
            <v>#N/A</v>
          </cell>
          <cell r="D1195" t="str">
            <v>0252</v>
          </cell>
          <cell r="E1195" t="str">
            <v>Middle</v>
          </cell>
          <cell r="F1195">
            <v>6</v>
          </cell>
          <cell r="G1195">
            <v>8</v>
          </cell>
          <cell r="H1195"/>
          <cell r="I1195"/>
          <cell r="J1195"/>
          <cell r="K1195"/>
          <cell r="L1195"/>
          <cell r="M1195"/>
          <cell r="N1195"/>
        </row>
        <row r="1196">
          <cell r="A1196" t="str">
            <v xml:space="preserve">MEADOW VIEW EL (CEP NOTE 2) </v>
          </cell>
          <cell r="B1196" t="str">
            <v>044</v>
          </cell>
          <cell r="C1196" t="e">
            <v>#N/A</v>
          </cell>
          <cell r="D1196" t="str">
            <v>0661</v>
          </cell>
          <cell r="E1196" t="str">
            <v>Elementary</v>
          </cell>
          <cell r="F1196" t="str">
            <v>Pre-K</v>
          </cell>
          <cell r="G1196" t="str">
            <v>5</v>
          </cell>
          <cell r="H1196">
            <v>655</v>
          </cell>
          <cell r="I1196">
            <v>581</v>
          </cell>
          <cell r="J1196">
            <v>0.88700000000000001</v>
          </cell>
          <cell r="K1196">
            <v>0</v>
          </cell>
          <cell r="L1196">
            <v>0</v>
          </cell>
          <cell r="M1196">
            <v>581</v>
          </cell>
          <cell r="N1196">
            <v>0.88700000000000001</v>
          </cell>
        </row>
        <row r="1197">
          <cell r="A1197" t="str">
            <v>MEADOWBROOK HIGH</v>
          </cell>
          <cell r="B1197" t="str">
            <v>021</v>
          </cell>
          <cell r="C1197" t="e">
            <v>#N/A</v>
          </cell>
          <cell r="D1197" t="str">
            <v>0580</v>
          </cell>
          <cell r="E1197" t="str">
            <v>High</v>
          </cell>
          <cell r="F1197" t="str">
            <v>9</v>
          </cell>
          <cell r="G1197" t="str">
            <v>12</v>
          </cell>
          <cell r="H1197">
            <v>1903</v>
          </cell>
          <cell r="I1197">
            <v>985</v>
          </cell>
          <cell r="J1197">
            <v>0.51759999999999995</v>
          </cell>
          <cell r="K1197">
            <v>121</v>
          </cell>
          <cell r="L1197">
            <v>6.3600000000000004E-2</v>
          </cell>
          <cell r="M1197">
            <v>1106</v>
          </cell>
          <cell r="N1197">
            <v>0.58120000000000005</v>
          </cell>
        </row>
        <row r="1198">
          <cell r="A1198" t="str">
            <v>MEADOWLAND ELEM</v>
          </cell>
          <cell r="B1198" t="str">
            <v>053</v>
          </cell>
          <cell r="C1198" t="e">
            <v>#N/A</v>
          </cell>
          <cell r="D1198" t="str">
            <v>0070</v>
          </cell>
          <cell r="E1198" t="str">
            <v>Elementary</v>
          </cell>
          <cell r="F1198" t="str">
            <v>Pre-K</v>
          </cell>
          <cell r="G1198" t="str">
            <v>5</v>
          </cell>
          <cell r="H1198">
            <v>464</v>
          </cell>
          <cell r="I1198">
            <v>186</v>
          </cell>
          <cell r="J1198">
            <v>0.40089999999999998</v>
          </cell>
          <cell r="K1198">
            <v>42</v>
          </cell>
          <cell r="L1198">
            <v>9.0499999999999997E-2</v>
          </cell>
          <cell r="M1198">
            <v>228</v>
          </cell>
          <cell r="N1198">
            <v>0.4914</v>
          </cell>
        </row>
        <row r="1199">
          <cell r="A1199" t="str">
            <v>MEADOWS OF DAN EL (CEP NOTE 2)</v>
          </cell>
          <cell r="B1199" t="str">
            <v>070</v>
          </cell>
          <cell r="C1199" t="e">
            <v>#N/A</v>
          </cell>
          <cell r="D1199" t="str">
            <v>0150</v>
          </cell>
          <cell r="E1199" t="str">
            <v>Elementary</v>
          </cell>
          <cell r="F1199" t="str">
            <v>Pre-K</v>
          </cell>
          <cell r="G1199" t="str">
            <v>7</v>
          </cell>
          <cell r="H1199">
            <v>132</v>
          </cell>
          <cell r="I1199">
            <v>91</v>
          </cell>
          <cell r="J1199">
            <v>0.68940000000000001</v>
          </cell>
          <cell r="K1199">
            <v>0</v>
          </cell>
          <cell r="L1199">
            <v>0</v>
          </cell>
          <cell r="M1199">
            <v>91</v>
          </cell>
          <cell r="N1199">
            <v>0.68940000000000001</v>
          </cell>
        </row>
        <row r="1200">
          <cell r="A1200" t="str">
            <v>MEADOWVIEW EL (CEP NOTE 2)</v>
          </cell>
          <cell r="B1200" t="str">
            <v>094</v>
          </cell>
          <cell r="C1200" t="e">
            <v>#N/A</v>
          </cell>
          <cell r="D1200" t="str">
            <v>0020</v>
          </cell>
          <cell r="E1200" t="str">
            <v>Elementary</v>
          </cell>
          <cell r="F1200" t="str">
            <v>Pre-K</v>
          </cell>
          <cell r="G1200" t="str">
            <v>5</v>
          </cell>
          <cell r="H1200">
            <v>552</v>
          </cell>
          <cell r="I1200">
            <v>439</v>
          </cell>
          <cell r="J1200">
            <v>0.79530000000000001</v>
          </cell>
          <cell r="K1200">
            <v>0</v>
          </cell>
          <cell r="L1200">
            <v>0</v>
          </cell>
          <cell r="M1200">
            <v>439</v>
          </cell>
          <cell r="N1200">
            <v>0.79530000000000001</v>
          </cell>
        </row>
        <row r="1201">
          <cell r="A1201" t="str">
            <v>MEADVILLE EL (CEP NOTE 2)</v>
          </cell>
          <cell r="B1201" t="str">
            <v>041</v>
          </cell>
          <cell r="C1201" t="e">
            <v>#N/A</v>
          </cell>
          <cell r="D1201" t="str">
            <v>1550</v>
          </cell>
          <cell r="E1201" t="str">
            <v>Elementary</v>
          </cell>
          <cell r="F1201" t="str">
            <v>Pre-K</v>
          </cell>
          <cell r="G1201" t="str">
            <v>5</v>
          </cell>
          <cell r="H1201">
            <v>188</v>
          </cell>
          <cell r="I1201">
            <v>159</v>
          </cell>
          <cell r="J1201">
            <v>0.84570000000000001</v>
          </cell>
          <cell r="K1201">
            <v>0</v>
          </cell>
          <cell r="L1201">
            <v>0</v>
          </cell>
          <cell r="M1201">
            <v>159</v>
          </cell>
          <cell r="N1201">
            <v>0.84570000000000001</v>
          </cell>
        </row>
        <row r="1202">
          <cell r="A1202" t="str">
            <v>MECHANICSVILLE ELEM</v>
          </cell>
          <cell r="B1202" t="str">
            <v>042</v>
          </cell>
          <cell r="C1202" t="e">
            <v>#N/A</v>
          </cell>
          <cell r="D1202" t="str">
            <v>0420</v>
          </cell>
          <cell r="E1202" t="str">
            <v>Elementary</v>
          </cell>
          <cell r="F1202" t="str">
            <v>H</v>
          </cell>
          <cell r="G1202" t="str">
            <v>5</v>
          </cell>
          <cell r="H1202">
            <v>614</v>
          </cell>
          <cell r="I1202">
            <v>296</v>
          </cell>
          <cell r="J1202">
            <v>0.48209999999999997</v>
          </cell>
          <cell r="K1202">
            <v>48</v>
          </cell>
          <cell r="L1202">
            <v>7.8200000000000006E-2</v>
          </cell>
          <cell r="M1202">
            <v>344</v>
          </cell>
          <cell r="N1202">
            <v>0.56030000000000002</v>
          </cell>
        </row>
        <row r="1203">
          <cell r="A1203" t="str">
            <v>MEHERRIN ELEM</v>
          </cell>
          <cell r="B1203" t="str">
            <v>087</v>
          </cell>
          <cell r="C1203" t="e">
            <v>#N/A</v>
          </cell>
          <cell r="D1203" t="str">
            <v>0020</v>
          </cell>
          <cell r="E1203" t="str">
            <v>Elementary</v>
          </cell>
          <cell r="F1203" t="str">
            <v>Pre-K</v>
          </cell>
          <cell r="G1203" t="str">
            <v>5</v>
          </cell>
          <cell r="H1203">
            <v>258</v>
          </cell>
          <cell r="I1203">
            <v>131</v>
          </cell>
          <cell r="J1203">
            <v>0.50780000000000003</v>
          </cell>
          <cell r="K1203">
            <v>11</v>
          </cell>
          <cell r="L1203">
            <v>4.2599999999999999E-2</v>
          </cell>
          <cell r="M1203">
            <v>142</v>
          </cell>
          <cell r="N1203">
            <v>0.5504</v>
          </cell>
        </row>
        <row r="1204">
          <cell r="A1204" t="str">
            <v>MEHERRIN POWELLTON EL (CEP NOTE 2)</v>
          </cell>
          <cell r="B1204" t="str">
            <v>013</v>
          </cell>
          <cell r="C1204" t="e">
            <v>#N/A</v>
          </cell>
          <cell r="D1204" t="str">
            <v>0690</v>
          </cell>
          <cell r="E1204" t="str">
            <v>Elementary</v>
          </cell>
          <cell r="F1204" t="str">
            <v>Pre-K</v>
          </cell>
          <cell r="G1204" t="str">
            <v>5</v>
          </cell>
          <cell r="H1204">
            <v>206</v>
          </cell>
          <cell r="I1204">
            <v>201</v>
          </cell>
          <cell r="J1204">
            <v>0.97570000000000001</v>
          </cell>
          <cell r="K1204">
            <v>0</v>
          </cell>
          <cell r="L1204">
            <v>0</v>
          </cell>
          <cell r="M1204">
            <v>201</v>
          </cell>
          <cell r="N1204">
            <v>0.97570000000000001</v>
          </cell>
        </row>
        <row r="1205">
          <cell r="A1205" t="str">
            <v>MEHFOUD ELEM</v>
          </cell>
          <cell r="B1205" t="str">
            <v>043</v>
          </cell>
          <cell r="C1205" t="e">
            <v>#N/A</v>
          </cell>
          <cell r="D1205" t="str">
            <v>0450</v>
          </cell>
          <cell r="E1205" t="str">
            <v>Elementary</v>
          </cell>
          <cell r="F1205" t="str">
            <v>Pre-K</v>
          </cell>
          <cell r="G1205" t="str">
            <v>2</v>
          </cell>
          <cell r="H1205">
            <v>316</v>
          </cell>
          <cell r="I1205">
            <v>142</v>
          </cell>
          <cell r="J1205">
            <v>0.44940000000000002</v>
          </cell>
          <cell r="K1205">
            <v>24</v>
          </cell>
          <cell r="L1205">
            <v>7.5899999999999995E-2</v>
          </cell>
          <cell r="M1205">
            <v>166</v>
          </cell>
          <cell r="N1205">
            <v>0.52529999999999999</v>
          </cell>
        </row>
        <row r="1206">
          <cell r="A1206" t="str">
            <v>MENCHVILLE HIGH (CEP NOTE 2)</v>
          </cell>
          <cell r="B1206" t="str">
            <v>117</v>
          </cell>
          <cell r="C1206" t="e">
            <v>#N/A</v>
          </cell>
          <cell r="D1206" t="str">
            <v>1220</v>
          </cell>
          <cell r="E1206" t="str">
            <v>High</v>
          </cell>
          <cell r="F1206" t="str">
            <v>9</v>
          </cell>
          <cell r="G1206" t="str">
            <v>12</v>
          </cell>
          <cell r="H1206">
            <v>1618</v>
          </cell>
          <cell r="I1206">
            <v>1237</v>
          </cell>
          <cell r="J1206">
            <v>0.76449999999999996</v>
          </cell>
          <cell r="K1206">
            <v>0</v>
          </cell>
          <cell r="L1206">
            <v>0</v>
          </cell>
          <cell r="M1206">
            <v>1237</v>
          </cell>
          <cell r="N1206">
            <v>0.76449999999999996</v>
          </cell>
        </row>
        <row r="1207">
          <cell r="A1207" t="str">
            <v>MERCER MIDDLE</v>
          </cell>
          <cell r="B1207" t="str">
            <v>053</v>
          </cell>
          <cell r="C1207" t="e">
            <v>#N/A</v>
          </cell>
          <cell r="D1207" t="str">
            <v>0320</v>
          </cell>
          <cell r="E1207" t="str">
            <v>Elementary</v>
          </cell>
          <cell r="F1207" t="str">
            <v>6</v>
          </cell>
          <cell r="G1207" t="str">
            <v>7</v>
          </cell>
          <cell r="H1207">
            <v>1632</v>
          </cell>
          <cell r="I1207">
            <v>92</v>
          </cell>
          <cell r="J1207">
            <v>5.6399999999999999E-2</v>
          </cell>
          <cell r="K1207">
            <v>63</v>
          </cell>
          <cell r="L1207">
            <v>3.8600000000000002E-2</v>
          </cell>
          <cell r="M1207">
            <v>155</v>
          </cell>
          <cell r="N1207">
            <v>9.5000000000000001E-2</v>
          </cell>
        </row>
        <row r="1208">
          <cell r="A1208" t="str">
            <v>MERIWETHER LEWIS ELEM</v>
          </cell>
          <cell r="B1208" t="str">
            <v>002</v>
          </cell>
          <cell r="C1208" t="str">
            <v>Albemarle County Public Schools</v>
          </cell>
          <cell r="D1208" t="str">
            <v>0250</v>
          </cell>
          <cell r="E1208" t="str">
            <v>Elementary</v>
          </cell>
          <cell r="F1208" t="str">
            <v>K</v>
          </cell>
          <cell r="G1208" t="str">
            <v>5</v>
          </cell>
          <cell r="H1208">
            <v>403</v>
          </cell>
          <cell r="I1208">
            <v>35</v>
          </cell>
          <cell r="J1208">
            <v>8.6800000000000002E-2</v>
          </cell>
          <cell r="K1208">
            <v>7</v>
          </cell>
          <cell r="L1208">
            <v>1.7399999999999999E-2</v>
          </cell>
          <cell r="M1208">
            <v>42</v>
          </cell>
          <cell r="N1208">
            <v>0.1042</v>
          </cell>
        </row>
        <row r="1209">
          <cell r="A1209" t="str">
            <v>METOMPKIN ELEM (CEP NOTE 2)</v>
          </cell>
          <cell r="B1209" t="str">
            <v>001</v>
          </cell>
          <cell r="C1209" t="str">
            <v>Accomack County Public Schools</v>
          </cell>
          <cell r="D1209" t="str">
            <v>0702</v>
          </cell>
          <cell r="E1209" t="str">
            <v>Elementary</v>
          </cell>
          <cell r="F1209" t="str">
            <v>Pre-K</v>
          </cell>
          <cell r="G1209" t="str">
            <v>5</v>
          </cell>
          <cell r="H1209">
            <v>612</v>
          </cell>
          <cell r="I1209">
            <v>557</v>
          </cell>
          <cell r="J1209">
            <v>0.91010000000000002</v>
          </cell>
          <cell r="K1209">
            <v>0</v>
          </cell>
          <cell r="L1209">
            <v>0</v>
          </cell>
          <cell r="M1209">
            <v>557</v>
          </cell>
          <cell r="N1209">
            <v>0.91010000000000002</v>
          </cell>
        </row>
        <row r="1210">
          <cell r="A1210" t="str">
            <v>MID PENINSULA  JUV DET HOME</v>
          </cell>
          <cell r="B1210" t="str">
            <v>917</v>
          </cell>
          <cell r="C1210" t="str">
            <v>Department of Juvenile Justice</v>
          </cell>
          <cell r="D1210" t="str">
            <v>0025</v>
          </cell>
          <cell r="E1210" t="str">
            <v>Combined</v>
          </cell>
          <cell r="F1210" t="str">
            <v>6</v>
          </cell>
          <cell r="G1210" t="str">
            <v>12</v>
          </cell>
          <cell r="H1210">
            <v>31</v>
          </cell>
          <cell r="I1210">
            <v>31</v>
          </cell>
          <cell r="J1210">
            <v>1</v>
          </cell>
          <cell r="K1210">
            <v>0</v>
          </cell>
          <cell r="L1210">
            <v>0</v>
          </cell>
          <cell r="M1210">
            <v>31</v>
          </cell>
          <cell r="N1210">
            <v>1</v>
          </cell>
        </row>
        <row r="1211">
          <cell r="A1211" t="str">
            <v>MIDDLE SCHOOL ALT PRGM</v>
          </cell>
          <cell r="B1211" t="str">
            <v>034</v>
          </cell>
          <cell r="C1211" t="e">
            <v>#N/A</v>
          </cell>
          <cell r="D1211" t="str">
            <v>0585</v>
          </cell>
          <cell r="E1211" t="str">
            <v>Cell Left Blank</v>
          </cell>
          <cell r="F1211" t="str">
            <v>6</v>
          </cell>
          <cell r="G1211" t="str">
            <v>12</v>
          </cell>
          <cell r="H1211">
            <v>50</v>
          </cell>
          <cell r="I1211">
            <v>32</v>
          </cell>
          <cell r="J1211">
            <v>0.64</v>
          </cell>
          <cell r="K1211">
            <v>3</v>
          </cell>
          <cell r="L1211">
            <v>0.06</v>
          </cell>
          <cell r="M1211">
            <v>35</v>
          </cell>
          <cell r="N1211">
            <v>0.7</v>
          </cell>
        </row>
        <row r="1212">
          <cell r="A1212" t="str">
            <v>MIDDLESEX ELEM</v>
          </cell>
          <cell r="B1212" t="str">
            <v>059</v>
          </cell>
          <cell r="C1212" t="e">
            <v>#N/A</v>
          </cell>
          <cell r="D1212" t="str">
            <v>0291</v>
          </cell>
          <cell r="E1212" t="str">
            <v>Elementary</v>
          </cell>
          <cell r="F1212" t="str">
            <v>H</v>
          </cell>
          <cell r="G1212" t="str">
            <v>5</v>
          </cell>
          <cell r="H1212">
            <v>534</v>
          </cell>
          <cell r="I1212">
            <v>281</v>
          </cell>
          <cell r="J1212">
            <v>0.5262</v>
          </cell>
          <cell r="K1212">
            <v>45</v>
          </cell>
          <cell r="L1212">
            <v>8.43E-2</v>
          </cell>
          <cell r="M1212">
            <v>326</v>
          </cell>
          <cell r="N1212">
            <v>0.61050000000000004</v>
          </cell>
        </row>
        <row r="1213">
          <cell r="A1213" t="str">
            <v>MIDDLESEX HIGH</v>
          </cell>
          <cell r="B1213" t="str">
            <v>059</v>
          </cell>
          <cell r="C1213" t="e">
            <v>#N/A</v>
          </cell>
          <cell r="D1213" t="str">
            <v>0090</v>
          </cell>
          <cell r="E1213" t="str">
            <v>High</v>
          </cell>
          <cell r="F1213" t="str">
            <v>9</v>
          </cell>
          <cell r="G1213" t="str">
            <v>12</v>
          </cell>
          <cell r="H1213">
            <v>352</v>
          </cell>
          <cell r="I1213">
            <v>115</v>
          </cell>
          <cell r="J1213">
            <v>0.32669999999999999</v>
          </cell>
          <cell r="K1213">
            <v>14</v>
          </cell>
          <cell r="L1213">
            <v>3.9800000000000002E-2</v>
          </cell>
          <cell r="M1213">
            <v>129</v>
          </cell>
          <cell r="N1213">
            <v>0.36649999999999999</v>
          </cell>
        </row>
        <row r="1214">
          <cell r="A1214" t="str">
            <v>MIDDLETOWN ELEM</v>
          </cell>
          <cell r="B1214" t="str">
            <v>034</v>
          </cell>
          <cell r="C1214" t="e">
            <v>#N/A</v>
          </cell>
          <cell r="D1214" t="str">
            <v>0340</v>
          </cell>
          <cell r="E1214" t="str">
            <v>Elementary</v>
          </cell>
          <cell r="F1214" t="str">
            <v>K</v>
          </cell>
          <cell r="G1214" t="str">
            <v>5</v>
          </cell>
          <cell r="H1214">
            <v>500</v>
          </cell>
          <cell r="I1214">
            <v>186</v>
          </cell>
          <cell r="J1214">
            <v>0.372</v>
          </cell>
          <cell r="K1214">
            <v>28</v>
          </cell>
          <cell r="L1214">
            <v>5.6000000000000001E-2</v>
          </cell>
          <cell r="M1214">
            <v>214</v>
          </cell>
          <cell r="N1214">
            <v>0.42799999999999999</v>
          </cell>
        </row>
        <row r="1215">
          <cell r="A1215" t="str">
            <v>MIDLOTHIAN HIGH</v>
          </cell>
          <cell r="B1215" t="str">
            <v>021</v>
          </cell>
          <cell r="C1215" t="e">
            <v>#N/A</v>
          </cell>
          <cell r="D1215" t="str">
            <v>0320</v>
          </cell>
          <cell r="E1215" t="str">
            <v>High</v>
          </cell>
          <cell r="F1215" t="str">
            <v>9</v>
          </cell>
          <cell r="G1215" t="str">
            <v>12</v>
          </cell>
          <cell r="H1215">
            <v>1833</v>
          </cell>
          <cell r="I1215">
            <v>172</v>
          </cell>
          <cell r="J1215">
            <v>9.3799999999999994E-2</v>
          </cell>
          <cell r="K1215">
            <v>27</v>
          </cell>
          <cell r="L1215">
            <v>1.47E-2</v>
          </cell>
          <cell r="M1215">
            <v>199</v>
          </cell>
          <cell r="N1215">
            <v>0.1086</v>
          </cell>
        </row>
        <row r="1216">
          <cell r="A1216" t="str">
            <v>MIDLOTHIAN MIDDLE</v>
          </cell>
          <cell r="B1216" t="str">
            <v>021</v>
          </cell>
          <cell r="C1216" t="e">
            <v>#N/A</v>
          </cell>
          <cell r="D1216" t="str">
            <v>0040</v>
          </cell>
          <cell r="E1216" t="str">
            <v>Middle</v>
          </cell>
          <cell r="F1216" t="str">
            <v>6</v>
          </cell>
          <cell r="G1216" t="str">
            <v>8</v>
          </cell>
          <cell r="H1216">
            <v>1369</v>
          </cell>
          <cell r="I1216">
            <v>118</v>
          </cell>
          <cell r="J1216">
            <v>8.6199999999999999E-2</v>
          </cell>
          <cell r="K1216">
            <v>8</v>
          </cell>
          <cell r="L1216">
            <v>5.7999999999999996E-3</v>
          </cell>
          <cell r="M1216">
            <v>126</v>
          </cell>
          <cell r="N1216">
            <v>9.1999999999999998E-2</v>
          </cell>
        </row>
        <row r="1217">
          <cell r="A1217" t="str">
            <v>MIDWAY ELEM</v>
          </cell>
          <cell r="B1217" t="str">
            <v>027</v>
          </cell>
          <cell r="C1217" t="e">
            <v>#N/A</v>
          </cell>
          <cell r="D1217" t="str">
            <v>0250</v>
          </cell>
          <cell r="E1217" t="str">
            <v>Elementary</v>
          </cell>
          <cell r="F1217" t="str">
            <v>K</v>
          </cell>
          <cell r="G1217" t="str">
            <v>5</v>
          </cell>
          <cell r="H1217">
            <v>392</v>
          </cell>
          <cell r="I1217">
            <v>137</v>
          </cell>
          <cell r="J1217">
            <v>0.34949999999999998</v>
          </cell>
          <cell r="K1217">
            <v>15</v>
          </cell>
          <cell r="L1217">
            <v>3.8300000000000001E-2</v>
          </cell>
          <cell r="M1217">
            <v>152</v>
          </cell>
          <cell r="N1217">
            <v>0.38779999999999998</v>
          </cell>
        </row>
        <row r="1218">
          <cell r="A1218" t="str">
            <v>MILES JONES ELEM (CEP NOTE 2)</v>
          </cell>
          <cell r="B1218" t="str">
            <v>123</v>
          </cell>
          <cell r="C1218" t="e">
            <v>#N/A</v>
          </cell>
          <cell r="D1218" t="str">
            <v>3107</v>
          </cell>
          <cell r="E1218" t="str">
            <v>Elementary</v>
          </cell>
          <cell r="F1218" t="str">
            <v>H</v>
          </cell>
          <cell r="G1218" t="str">
            <v>5</v>
          </cell>
          <cell r="H1218">
            <v>672</v>
          </cell>
          <cell r="I1218">
            <v>672</v>
          </cell>
          <cell r="J1218">
            <v>1</v>
          </cell>
          <cell r="K1218">
            <v>0</v>
          </cell>
          <cell r="L1218">
            <v>0</v>
          </cell>
          <cell r="M1218">
            <v>672</v>
          </cell>
          <cell r="N1218">
            <v>1</v>
          </cell>
        </row>
        <row r="1219">
          <cell r="A1219" t="str">
            <v>MILL RUN ELEM</v>
          </cell>
          <cell r="B1219" t="str">
            <v>053</v>
          </cell>
          <cell r="C1219" t="e">
            <v>#N/A</v>
          </cell>
          <cell r="D1219" t="str">
            <v>0910</v>
          </cell>
          <cell r="E1219" t="str">
            <v>Elementary</v>
          </cell>
          <cell r="F1219" t="str">
            <v>K</v>
          </cell>
          <cell r="G1219" t="str">
            <v>5</v>
          </cell>
          <cell r="H1219">
            <v>762</v>
          </cell>
          <cell r="I1219">
            <v>17</v>
          </cell>
          <cell r="J1219">
            <v>2.23E-2</v>
          </cell>
          <cell r="K1219">
            <v>4</v>
          </cell>
          <cell r="L1219">
            <v>5.1999999999999998E-3</v>
          </cell>
          <cell r="M1219">
            <v>21</v>
          </cell>
          <cell r="N1219">
            <v>2.76E-2</v>
          </cell>
        </row>
        <row r="1220">
          <cell r="A1220" t="str">
            <v>MILLBORO ELEM</v>
          </cell>
          <cell r="B1220" t="str">
            <v>009</v>
          </cell>
          <cell r="C1220" t="e">
            <v>#N/A</v>
          </cell>
          <cell r="D1220" t="str">
            <v>0120</v>
          </cell>
          <cell r="E1220" t="str">
            <v>Elementary</v>
          </cell>
          <cell r="F1220" t="str">
            <v>H</v>
          </cell>
          <cell r="G1220" t="str">
            <v>7</v>
          </cell>
          <cell r="H1220">
            <v>146</v>
          </cell>
          <cell r="I1220">
            <v>70</v>
          </cell>
          <cell r="J1220">
            <v>0.47949999999999998</v>
          </cell>
          <cell r="K1220">
            <v>20</v>
          </cell>
          <cell r="L1220">
            <v>0.13700000000000001</v>
          </cell>
          <cell r="M1220">
            <v>90</v>
          </cell>
          <cell r="N1220">
            <v>0.61639999999999995</v>
          </cell>
        </row>
        <row r="1221">
          <cell r="A1221" t="str">
            <v>MILLBROOK HIGH</v>
          </cell>
          <cell r="B1221" t="str">
            <v>034</v>
          </cell>
          <cell r="C1221" t="e">
            <v>#N/A</v>
          </cell>
          <cell r="D1221" t="str">
            <v>0584</v>
          </cell>
          <cell r="E1221" t="str">
            <v>High</v>
          </cell>
          <cell r="F1221" t="str">
            <v>9</v>
          </cell>
          <cell r="G1221" t="str">
            <v>12</v>
          </cell>
          <cell r="H1221">
            <v>1485</v>
          </cell>
          <cell r="I1221">
            <v>395</v>
          </cell>
          <cell r="J1221">
            <v>0.26600000000000001</v>
          </cell>
          <cell r="K1221">
            <v>111</v>
          </cell>
          <cell r="L1221">
            <v>7.4700000000000003E-2</v>
          </cell>
          <cell r="M1221">
            <v>506</v>
          </cell>
          <cell r="N1221">
            <v>0.3407</v>
          </cell>
        </row>
        <row r="1222">
          <cell r="A1222" t="str">
            <v>MINNIE HOWARD</v>
          </cell>
          <cell r="B1222" t="str">
            <v>101</v>
          </cell>
          <cell r="C1222" t="e">
            <v>#N/A</v>
          </cell>
          <cell r="D1222" t="str">
            <v>0331</v>
          </cell>
          <cell r="E1222" t="str">
            <v>Cell Left Blank</v>
          </cell>
          <cell r="F1222" t="str">
            <v>9</v>
          </cell>
          <cell r="G1222" t="str">
            <v>9</v>
          </cell>
          <cell r="H1222">
            <v>901</v>
          </cell>
          <cell r="I1222">
            <v>434</v>
          </cell>
          <cell r="J1222">
            <v>0.48170000000000002</v>
          </cell>
          <cell r="K1222">
            <v>104</v>
          </cell>
          <cell r="L1222">
            <v>0.1154</v>
          </cell>
          <cell r="M1222">
            <v>538</v>
          </cell>
          <cell r="N1222">
            <v>0.59709999999999996</v>
          </cell>
        </row>
        <row r="1223">
          <cell r="A1223" t="str">
            <v>MINNIEVILLE ELEM</v>
          </cell>
          <cell r="B1223" t="str">
            <v>075</v>
          </cell>
          <cell r="C1223" t="e">
            <v>#N/A</v>
          </cell>
          <cell r="D1223" t="str">
            <v>0030</v>
          </cell>
          <cell r="E1223" t="str">
            <v>Elementary</v>
          </cell>
          <cell r="F1223" t="str">
            <v>H</v>
          </cell>
          <cell r="G1223" t="str">
            <v>5</v>
          </cell>
          <cell r="H1223">
            <v>590</v>
          </cell>
          <cell r="I1223">
            <v>345</v>
          </cell>
          <cell r="J1223">
            <v>0.5847</v>
          </cell>
          <cell r="K1223">
            <v>61</v>
          </cell>
          <cell r="L1223">
            <v>0.10340000000000001</v>
          </cell>
          <cell r="M1223">
            <v>406</v>
          </cell>
          <cell r="N1223">
            <v>0.68810000000000004</v>
          </cell>
        </row>
        <row r="1224">
          <cell r="A1224" t="str">
            <v>MONACAN HIGH</v>
          </cell>
          <cell r="B1224" t="str">
            <v>021</v>
          </cell>
          <cell r="C1224" t="e">
            <v>#N/A</v>
          </cell>
          <cell r="D1224" t="str">
            <v>0280</v>
          </cell>
          <cell r="E1224" t="str">
            <v>High</v>
          </cell>
          <cell r="F1224" t="str">
            <v>9</v>
          </cell>
          <cell r="G1224" t="str">
            <v>12</v>
          </cell>
          <cell r="H1224">
            <v>1555</v>
          </cell>
          <cell r="I1224">
            <v>389</v>
          </cell>
          <cell r="J1224">
            <v>0.25019999999999998</v>
          </cell>
          <cell r="K1224">
            <v>78</v>
          </cell>
          <cell r="L1224">
            <v>5.0200000000000002E-2</v>
          </cell>
          <cell r="M1224">
            <v>467</v>
          </cell>
          <cell r="N1224">
            <v>0.30030000000000001</v>
          </cell>
        </row>
        <row r="1225">
          <cell r="A1225" t="str">
            <v>MONELISON MIDDLE</v>
          </cell>
          <cell r="B1225" t="str">
            <v>005</v>
          </cell>
          <cell r="C1225" t="str">
            <v>Amherst County Public Schools</v>
          </cell>
          <cell r="D1225" t="str">
            <v>0030</v>
          </cell>
          <cell r="E1225" t="str">
            <v>Middle</v>
          </cell>
          <cell r="F1225">
            <v>6</v>
          </cell>
          <cell r="G1225">
            <v>8</v>
          </cell>
          <cell r="H1225">
            <v>610</v>
          </cell>
          <cell r="I1225">
            <v>293</v>
          </cell>
          <cell r="J1225">
            <v>0.4803</v>
          </cell>
          <cell r="K1225">
            <v>51</v>
          </cell>
          <cell r="L1225">
            <v>8.3599999999999994E-2</v>
          </cell>
          <cell r="M1225">
            <v>344</v>
          </cell>
          <cell r="N1225">
            <v>0.56389999999999996</v>
          </cell>
        </row>
        <row r="1226">
          <cell r="A1226" t="str">
            <v>MONETA ELEM</v>
          </cell>
          <cell r="B1226" t="str">
            <v>010</v>
          </cell>
          <cell r="C1226" t="e">
            <v>#N/A</v>
          </cell>
          <cell r="D1226" t="str">
            <v>0970</v>
          </cell>
          <cell r="E1226" t="str">
            <v>Elementary</v>
          </cell>
          <cell r="F1226" t="str">
            <v>Pre-K</v>
          </cell>
          <cell r="G1226" t="str">
            <v>5</v>
          </cell>
          <cell r="H1226">
            <v>210</v>
          </cell>
          <cell r="I1226">
            <v>102</v>
          </cell>
          <cell r="J1226">
            <v>0.48570000000000002</v>
          </cell>
          <cell r="K1226">
            <v>19</v>
          </cell>
          <cell r="L1226">
            <v>9.0499999999999997E-2</v>
          </cell>
          <cell r="M1226">
            <v>121</v>
          </cell>
          <cell r="N1226">
            <v>0.57620000000000005</v>
          </cell>
        </row>
        <row r="1227">
          <cell r="A1227" t="str">
            <v>MONTCLAIR ELEM</v>
          </cell>
          <cell r="B1227" t="str">
            <v>075</v>
          </cell>
          <cell r="C1227" t="e">
            <v>#N/A</v>
          </cell>
          <cell r="D1227" t="str">
            <v>0800</v>
          </cell>
          <cell r="E1227" t="str">
            <v>Elementary</v>
          </cell>
          <cell r="F1227" t="str">
            <v>Pre-K</v>
          </cell>
          <cell r="G1227" t="str">
            <v>5</v>
          </cell>
          <cell r="H1227">
            <v>670</v>
          </cell>
          <cell r="I1227">
            <v>248</v>
          </cell>
          <cell r="J1227">
            <v>0.37009999999999998</v>
          </cell>
          <cell r="K1227">
            <v>58</v>
          </cell>
          <cell r="L1227">
            <v>8.6599999999999996E-2</v>
          </cell>
          <cell r="M1227">
            <v>306</v>
          </cell>
          <cell r="N1227">
            <v>0.45669999999999999</v>
          </cell>
        </row>
        <row r="1228">
          <cell r="A1228" t="str">
            <v>MONTEREY ELEM (CEP NOTE 2)</v>
          </cell>
          <cell r="B1228" t="str">
            <v>124</v>
          </cell>
          <cell r="C1228" t="e">
            <v>#N/A</v>
          </cell>
          <cell r="D1228" t="str">
            <v>0370</v>
          </cell>
          <cell r="E1228" t="str">
            <v>Elementary</v>
          </cell>
          <cell r="F1228" t="str">
            <v>K</v>
          </cell>
          <cell r="G1228" t="str">
            <v>5</v>
          </cell>
          <cell r="H1228">
            <v>532</v>
          </cell>
          <cell r="I1228">
            <v>532</v>
          </cell>
          <cell r="J1228">
            <v>1</v>
          </cell>
          <cell r="K1228">
            <v>0</v>
          </cell>
          <cell r="L1228">
            <v>0</v>
          </cell>
          <cell r="M1228">
            <v>532</v>
          </cell>
          <cell r="N1228">
            <v>1</v>
          </cell>
        </row>
        <row r="1229">
          <cell r="A1229" t="str">
            <v>MONTESSORI PUBLIC SCHOOL</v>
          </cell>
          <cell r="B1229" t="str">
            <v>007</v>
          </cell>
          <cell r="C1229" t="str">
            <v>Arlington County Public Schools</v>
          </cell>
          <cell r="D1229" t="str">
            <v>0627</v>
          </cell>
          <cell r="E1229" t="str">
            <v>Elementary</v>
          </cell>
          <cell r="F1229" t="str">
            <v>Pre-K</v>
          </cell>
          <cell r="G1229" t="str">
            <v>5</v>
          </cell>
          <cell r="H1229">
            <v>459</v>
          </cell>
          <cell r="I1229">
            <v>109</v>
          </cell>
          <cell r="J1229">
            <v>0.23749999999999999</v>
          </cell>
          <cell r="K1229">
            <v>21</v>
          </cell>
          <cell r="L1229">
            <v>4.58E-2</v>
          </cell>
          <cell r="M1229">
            <v>130</v>
          </cell>
          <cell r="N1229">
            <v>0.28320000000000001</v>
          </cell>
        </row>
        <row r="1230">
          <cell r="A1230" t="str">
            <v>MONTEVIDEO MIDDLE</v>
          </cell>
          <cell r="B1230" t="str">
            <v>082</v>
          </cell>
          <cell r="C1230" t="e">
            <v>#N/A</v>
          </cell>
          <cell r="D1230" t="str">
            <v>0860</v>
          </cell>
          <cell r="E1230" t="str">
            <v>Middle</v>
          </cell>
          <cell r="F1230" t="str">
            <v>6</v>
          </cell>
          <cell r="G1230" t="str">
            <v>8</v>
          </cell>
          <cell r="H1230">
            <v>744</v>
          </cell>
          <cell r="I1230">
            <v>241</v>
          </cell>
          <cell r="J1230">
            <v>0.32390000000000002</v>
          </cell>
          <cell r="K1230">
            <v>46</v>
          </cell>
          <cell r="L1230">
            <v>6.1800000000000001E-2</v>
          </cell>
          <cell r="M1230">
            <v>287</v>
          </cell>
          <cell r="N1230">
            <v>0.38579999999999998</v>
          </cell>
        </row>
        <row r="1231">
          <cell r="A1231" t="str">
            <v>MONTGOMERY CENTRAL</v>
          </cell>
          <cell r="B1231" t="str">
            <v>060</v>
          </cell>
          <cell r="C1231" t="e">
            <v>#N/A</v>
          </cell>
          <cell r="D1231" t="str">
            <v>0690</v>
          </cell>
          <cell r="E1231" t="str">
            <v>Cell Left Blank</v>
          </cell>
          <cell r="F1231" t="str">
            <v>7</v>
          </cell>
          <cell r="G1231" t="str">
            <v>12</v>
          </cell>
          <cell r="H1231">
            <v>33</v>
          </cell>
          <cell r="I1231">
            <v>25</v>
          </cell>
          <cell r="J1231">
            <v>0.75760000000000005</v>
          </cell>
          <cell r="K1231">
            <v>4</v>
          </cell>
          <cell r="L1231">
            <v>0.1212</v>
          </cell>
          <cell r="M1231">
            <v>29</v>
          </cell>
          <cell r="N1231">
            <v>0.87880000000000003</v>
          </cell>
        </row>
        <row r="1232">
          <cell r="A1232" t="str">
            <v>MONTICELLO HIGH</v>
          </cell>
          <cell r="B1232" t="str">
            <v>002</v>
          </cell>
          <cell r="C1232" t="str">
            <v>Albemarle County Public Schools</v>
          </cell>
          <cell r="D1232" t="str">
            <v>1052</v>
          </cell>
          <cell r="E1232" t="str">
            <v>High</v>
          </cell>
          <cell r="F1232" t="str">
            <v>9</v>
          </cell>
          <cell r="G1232" t="str">
            <v>12</v>
          </cell>
          <cell r="H1232">
            <v>1215</v>
          </cell>
          <cell r="I1232">
            <v>313</v>
          </cell>
          <cell r="J1232">
            <v>0.2576</v>
          </cell>
          <cell r="K1232">
            <v>46</v>
          </cell>
          <cell r="L1232">
            <v>3.7900000000000003E-2</v>
          </cell>
          <cell r="M1232">
            <v>359</v>
          </cell>
          <cell r="N1232">
            <v>0.29549999999999998</v>
          </cell>
        </row>
        <row r="1233">
          <cell r="A1233" t="str">
            <v>MONTROSE ALC</v>
          </cell>
          <cell r="B1233" t="str">
            <v>029</v>
          </cell>
          <cell r="C1233" t="e">
            <v>#N/A</v>
          </cell>
          <cell r="D1233" t="str">
            <v>2246</v>
          </cell>
          <cell r="E1233" t="str">
            <v>cell left blank</v>
          </cell>
          <cell r="F1233" t="str">
            <v>cell left blank</v>
          </cell>
          <cell r="G1233" t="str">
            <v>cell left blank</v>
          </cell>
          <cell r="H1233">
            <v>24</v>
          </cell>
          <cell r="I1233">
            <v>17</v>
          </cell>
          <cell r="J1233">
            <v>0.70830000000000004</v>
          </cell>
          <cell r="K1233">
            <v>2</v>
          </cell>
          <cell r="L1233">
            <v>8.3299999999999999E-2</v>
          </cell>
          <cell r="M1233">
            <v>19</v>
          </cell>
          <cell r="N1233">
            <v>0.79169999999999996</v>
          </cell>
        </row>
        <row r="1234">
          <cell r="A1234" t="str">
            <v>MONTROSE ELEM (CEP NOTE 2)</v>
          </cell>
          <cell r="B1234" t="str">
            <v>043</v>
          </cell>
          <cell r="C1234" t="e">
            <v>#N/A</v>
          </cell>
          <cell r="D1234" t="str">
            <v>0210</v>
          </cell>
          <cell r="E1234" t="str">
            <v>Elementary</v>
          </cell>
          <cell r="F1234" t="str">
            <v>H</v>
          </cell>
          <cell r="G1234" t="str">
            <v>5</v>
          </cell>
          <cell r="H1234">
            <v>366</v>
          </cell>
          <cell r="I1234">
            <v>301</v>
          </cell>
          <cell r="J1234">
            <v>0.82240000000000002</v>
          </cell>
          <cell r="K1234">
            <v>0</v>
          </cell>
          <cell r="L1234">
            <v>0</v>
          </cell>
          <cell r="M1234">
            <v>301</v>
          </cell>
          <cell r="N1234">
            <v>0.82240000000000002</v>
          </cell>
        </row>
        <row r="1235">
          <cell r="A1235" t="str">
            <v>MONTROSS MID (CEP NOTE 2)</v>
          </cell>
          <cell r="B1235" t="str">
            <v>095</v>
          </cell>
          <cell r="C1235" t="e">
            <v>#N/A</v>
          </cell>
          <cell r="D1235" t="str">
            <v>0300</v>
          </cell>
          <cell r="E1235" t="str">
            <v>Middle</v>
          </cell>
          <cell r="F1235" t="str">
            <v>6</v>
          </cell>
          <cell r="G1235" t="str">
            <v>8</v>
          </cell>
          <cell r="H1235">
            <v>369</v>
          </cell>
          <cell r="I1235">
            <v>248</v>
          </cell>
          <cell r="J1235">
            <v>0.67210000000000003</v>
          </cell>
          <cell r="K1235">
            <v>0</v>
          </cell>
          <cell r="L1235">
            <v>0</v>
          </cell>
          <cell r="M1235">
            <v>248</v>
          </cell>
          <cell r="N1235">
            <v>0.67210000000000003</v>
          </cell>
        </row>
        <row r="1236">
          <cell r="A1236" t="str">
            <v>MONTVALE ELEM</v>
          </cell>
          <cell r="B1236" t="str">
            <v>010</v>
          </cell>
          <cell r="C1236" t="e">
            <v>#N/A</v>
          </cell>
          <cell r="D1236" t="str">
            <v>0180</v>
          </cell>
          <cell r="E1236" t="str">
            <v>Elementary</v>
          </cell>
          <cell r="F1236" t="str">
            <v>Pre-K</v>
          </cell>
          <cell r="G1236" t="str">
            <v>5</v>
          </cell>
          <cell r="H1236">
            <v>272</v>
          </cell>
          <cell r="I1236">
            <v>133</v>
          </cell>
          <cell r="J1236">
            <v>0.48899999999999999</v>
          </cell>
          <cell r="K1236">
            <v>30</v>
          </cell>
          <cell r="L1236">
            <v>0.1103</v>
          </cell>
          <cell r="M1236">
            <v>163</v>
          </cell>
          <cell r="N1236">
            <v>0.59930000000000005</v>
          </cell>
        </row>
        <row r="1237">
          <cell r="A1237" t="str">
            <v>MOODY MIDDLE</v>
          </cell>
          <cell r="B1237" t="str">
            <v>043</v>
          </cell>
          <cell r="C1237" t="e">
            <v>#N/A</v>
          </cell>
          <cell r="D1237" t="str">
            <v>0390</v>
          </cell>
          <cell r="E1237" t="str">
            <v>Middle</v>
          </cell>
          <cell r="F1237" t="str">
            <v>6</v>
          </cell>
          <cell r="G1237" t="str">
            <v>8</v>
          </cell>
          <cell r="H1237">
            <v>1128</v>
          </cell>
          <cell r="I1237">
            <v>302</v>
          </cell>
          <cell r="J1237">
            <v>0.26769999999999999</v>
          </cell>
          <cell r="K1237">
            <v>40</v>
          </cell>
          <cell r="L1237">
            <v>3.5499999999999997E-2</v>
          </cell>
          <cell r="M1237">
            <v>342</v>
          </cell>
          <cell r="N1237">
            <v>0.30320000000000003</v>
          </cell>
        </row>
        <row r="1238">
          <cell r="A1238" t="str">
            <v>MOOREFIELD STATION ELEM</v>
          </cell>
          <cell r="B1238" t="str">
            <v>053</v>
          </cell>
          <cell r="C1238" t="e">
            <v>#N/A</v>
          </cell>
          <cell r="D1238" t="str">
            <v>0380</v>
          </cell>
          <cell r="E1238" t="str">
            <v>Elementary</v>
          </cell>
          <cell r="F1238" t="str">
            <v>K</v>
          </cell>
          <cell r="G1238" t="str">
            <v>5</v>
          </cell>
          <cell r="H1238">
            <v>891</v>
          </cell>
          <cell r="I1238">
            <v>89</v>
          </cell>
          <cell r="J1238">
            <v>9.9900000000000003E-2</v>
          </cell>
          <cell r="K1238">
            <v>28</v>
          </cell>
          <cell r="L1238">
            <v>3.1399999999999997E-2</v>
          </cell>
          <cell r="M1238">
            <v>117</v>
          </cell>
          <cell r="N1238">
            <v>0.1313</v>
          </cell>
        </row>
        <row r="1239">
          <cell r="A1239" t="str">
            <v>MORNINGSIDE EL (CEP NOTE 2)</v>
          </cell>
          <cell r="B1239" t="str">
            <v>124</v>
          </cell>
          <cell r="C1239" t="e">
            <v>#N/A</v>
          </cell>
          <cell r="D1239" t="str">
            <v>0060</v>
          </cell>
          <cell r="E1239" t="str">
            <v>Elementary</v>
          </cell>
          <cell r="F1239" t="str">
            <v>U</v>
          </cell>
          <cell r="G1239" t="str">
            <v>5</v>
          </cell>
          <cell r="H1239">
            <v>248</v>
          </cell>
          <cell r="I1239">
            <v>248</v>
          </cell>
          <cell r="J1239">
            <v>1</v>
          </cell>
          <cell r="K1239">
            <v>0</v>
          </cell>
          <cell r="L1239">
            <v>0</v>
          </cell>
          <cell r="M1239">
            <v>248</v>
          </cell>
          <cell r="N1239">
            <v>1</v>
          </cell>
        </row>
        <row r="1240">
          <cell r="A1240" t="str">
            <v>MORTIMER Y SUTHERLAND MIDDLE</v>
          </cell>
          <cell r="B1240" t="str">
            <v>002</v>
          </cell>
          <cell r="C1240" t="str">
            <v>Albemarle County Public Schools</v>
          </cell>
          <cell r="D1240" t="str">
            <v>1051</v>
          </cell>
          <cell r="E1240" t="str">
            <v>Middle</v>
          </cell>
          <cell r="F1240" t="str">
            <v>6</v>
          </cell>
          <cell r="G1240" t="str">
            <v>8</v>
          </cell>
          <cell r="H1240">
            <v>595</v>
          </cell>
          <cell r="I1240">
            <v>99</v>
          </cell>
          <cell r="J1240">
            <v>0.16639999999999999</v>
          </cell>
          <cell r="K1240">
            <v>19</v>
          </cell>
          <cell r="L1240">
            <v>3.1899999999999998E-2</v>
          </cell>
          <cell r="M1240">
            <v>118</v>
          </cell>
          <cell r="N1240">
            <v>0.1983</v>
          </cell>
        </row>
        <row r="1241">
          <cell r="A1241" t="str">
            <v>MOSBY WOODS ELEM</v>
          </cell>
          <cell r="B1241" t="str">
            <v>029</v>
          </cell>
          <cell r="C1241" t="e">
            <v>#N/A</v>
          </cell>
          <cell r="D1241" t="str">
            <v>1390</v>
          </cell>
          <cell r="E1241" t="str">
            <v>Elementary</v>
          </cell>
          <cell r="F1241" t="str">
            <v>K</v>
          </cell>
          <cell r="G1241" t="str">
            <v>6</v>
          </cell>
          <cell r="H1241">
            <v>1035</v>
          </cell>
          <cell r="I1241">
            <v>185</v>
          </cell>
          <cell r="J1241">
            <v>0.1787</v>
          </cell>
          <cell r="K1241">
            <v>42</v>
          </cell>
          <cell r="L1241">
            <v>4.0599999999999997E-2</v>
          </cell>
          <cell r="M1241">
            <v>227</v>
          </cell>
          <cell r="N1241">
            <v>0.21929999999999999</v>
          </cell>
        </row>
        <row r="1242">
          <cell r="A1242" t="str">
            <v>MOSS-NUCKOLS ELEM</v>
          </cell>
          <cell r="B1242" t="str">
            <v>054</v>
          </cell>
          <cell r="C1242" t="e">
            <v>#N/A</v>
          </cell>
          <cell r="D1242" t="str">
            <v>0080</v>
          </cell>
          <cell r="E1242" t="str">
            <v>Elementary</v>
          </cell>
          <cell r="F1242" t="str">
            <v>Pre-K</v>
          </cell>
          <cell r="G1242" t="str">
            <v>5</v>
          </cell>
          <cell r="H1242">
            <v>585</v>
          </cell>
          <cell r="I1242">
            <v>181</v>
          </cell>
          <cell r="J1242">
            <v>0.30940000000000001</v>
          </cell>
          <cell r="K1242">
            <v>27</v>
          </cell>
          <cell r="L1242">
            <v>4.6199999999999998E-2</v>
          </cell>
          <cell r="M1242">
            <v>208</v>
          </cell>
          <cell r="N1242">
            <v>0.35560000000000003</v>
          </cell>
        </row>
        <row r="1243">
          <cell r="A1243" t="str">
            <v>MOTON EC CTR (CEP NOTE 2)</v>
          </cell>
          <cell r="B1243" t="str">
            <v>112</v>
          </cell>
          <cell r="C1243" t="e">
            <v>#N/A</v>
          </cell>
          <cell r="D1243" t="str">
            <v>0210</v>
          </cell>
          <cell r="E1243" t="str">
            <v>Elementary</v>
          </cell>
          <cell r="F1243" t="str">
            <v>Pre-K</v>
          </cell>
          <cell r="G1243" t="str">
            <v>Pre-K</v>
          </cell>
          <cell r="H1243">
            <v>209</v>
          </cell>
          <cell r="I1243">
            <v>190</v>
          </cell>
          <cell r="J1243">
            <v>0.90910000000000002</v>
          </cell>
          <cell r="K1243">
            <v>0</v>
          </cell>
          <cell r="L1243">
            <v>0</v>
          </cell>
          <cell r="M1243">
            <v>190</v>
          </cell>
          <cell r="N1243">
            <v>0.90910000000000002</v>
          </cell>
        </row>
        <row r="1244">
          <cell r="A1244" t="str">
            <v>MOUNT EAGLE ELEM</v>
          </cell>
          <cell r="B1244" t="str">
            <v>029</v>
          </cell>
          <cell r="C1244" t="e">
            <v>#N/A</v>
          </cell>
          <cell r="D1244" t="str">
            <v>0510</v>
          </cell>
          <cell r="E1244" t="str">
            <v>Elementary</v>
          </cell>
          <cell r="F1244" t="str">
            <v>K</v>
          </cell>
          <cell r="G1244" t="str">
            <v>6</v>
          </cell>
          <cell r="H1244">
            <v>379</v>
          </cell>
          <cell r="I1244">
            <v>228</v>
          </cell>
          <cell r="J1244">
            <v>0.60160000000000002</v>
          </cell>
          <cell r="K1244">
            <v>43</v>
          </cell>
          <cell r="L1244">
            <v>0.1135</v>
          </cell>
          <cell r="M1244">
            <v>271</v>
          </cell>
          <cell r="N1244">
            <v>0.71499999999999997</v>
          </cell>
        </row>
        <row r="1245">
          <cell r="A1245" t="str">
            <v>MOUNT HERMON PS (CEP NOTE 2)</v>
          </cell>
          <cell r="B1245" t="str">
            <v>121</v>
          </cell>
          <cell r="C1245" t="e">
            <v>#N/A</v>
          </cell>
          <cell r="D1245" t="str">
            <v>1768</v>
          </cell>
          <cell r="E1245" t="str">
            <v>Elementary</v>
          </cell>
          <cell r="F1245" t="str">
            <v>Pre-K</v>
          </cell>
          <cell r="G1245" t="str">
            <v>Pre-K</v>
          </cell>
          <cell r="H1245">
            <v>256</v>
          </cell>
          <cell r="I1245">
            <v>256</v>
          </cell>
          <cell r="J1245">
            <v>1</v>
          </cell>
          <cell r="K1245">
            <v>0</v>
          </cell>
          <cell r="L1245">
            <v>0</v>
          </cell>
          <cell r="M1245">
            <v>256</v>
          </cell>
          <cell r="N1245">
            <v>1</v>
          </cell>
        </row>
        <row r="1246">
          <cell r="A1246" t="str">
            <v>MOUNT OLIVET EL (CEP NOTE 2)</v>
          </cell>
          <cell r="B1246" t="str">
            <v>044</v>
          </cell>
          <cell r="C1246" t="e">
            <v>#N/A</v>
          </cell>
          <cell r="D1246" t="str">
            <v>0872</v>
          </cell>
          <cell r="E1246" t="str">
            <v>Elementary</v>
          </cell>
          <cell r="F1246" t="str">
            <v>Pre-K</v>
          </cell>
          <cell r="G1246" t="str">
            <v>5</v>
          </cell>
          <cell r="H1246">
            <v>301</v>
          </cell>
          <cell r="I1246">
            <v>267</v>
          </cell>
          <cell r="J1246">
            <v>0.88700000000000001</v>
          </cell>
          <cell r="K1246">
            <v>0</v>
          </cell>
          <cell r="L1246">
            <v>0</v>
          </cell>
          <cell r="M1246">
            <v>267</v>
          </cell>
          <cell r="N1246">
            <v>0.88700000000000001</v>
          </cell>
        </row>
        <row r="1247">
          <cell r="A1247" t="str">
            <v>MOUNT VERNON ELEM</v>
          </cell>
          <cell r="B1247" t="str">
            <v>101</v>
          </cell>
          <cell r="C1247" t="e">
            <v>#N/A</v>
          </cell>
          <cell r="D1247" t="str">
            <v>0030</v>
          </cell>
          <cell r="E1247" t="str">
            <v>Elementary</v>
          </cell>
          <cell r="F1247" t="str">
            <v>K</v>
          </cell>
          <cell r="G1247" t="str">
            <v>5</v>
          </cell>
          <cell r="H1247">
            <v>892</v>
          </cell>
          <cell r="I1247">
            <v>407</v>
          </cell>
          <cell r="J1247">
            <v>0.45629999999999998</v>
          </cell>
          <cell r="K1247">
            <v>44</v>
          </cell>
          <cell r="L1247">
            <v>4.9299999999999997E-2</v>
          </cell>
          <cell r="M1247">
            <v>451</v>
          </cell>
          <cell r="N1247">
            <v>0.50560000000000005</v>
          </cell>
        </row>
        <row r="1248">
          <cell r="A1248" t="str">
            <v>MOUNT VERNON HIGH</v>
          </cell>
          <cell r="B1248" t="str">
            <v>029</v>
          </cell>
          <cell r="C1248" t="e">
            <v>#N/A</v>
          </cell>
          <cell r="D1248" t="str">
            <v>0420</v>
          </cell>
          <cell r="E1248" t="str">
            <v>High</v>
          </cell>
          <cell r="F1248" t="str">
            <v>9</v>
          </cell>
          <cell r="G1248" t="str">
            <v>12</v>
          </cell>
          <cell r="H1248">
            <v>1961</v>
          </cell>
          <cell r="I1248">
            <v>887</v>
          </cell>
          <cell r="J1248">
            <v>0.45229999999999998</v>
          </cell>
          <cell r="K1248">
            <v>257</v>
          </cell>
          <cell r="L1248">
            <v>0.13109999999999999</v>
          </cell>
          <cell r="M1248">
            <v>1144</v>
          </cell>
          <cell r="N1248">
            <v>0.58340000000000003</v>
          </cell>
        </row>
        <row r="1249">
          <cell r="A1249" t="str">
            <v>MOUNTAIN VIEW ELEM</v>
          </cell>
          <cell r="B1249" t="str">
            <v>053</v>
          </cell>
          <cell r="C1249" t="e">
            <v>#N/A</v>
          </cell>
          <cell r="D1249" t="str">
            <v>0980</v>
          </cell>
          <cell r="E1249" t="str">
            <v>Elementary</v>
          </cell>
          <cell r="F1249" t="str">
            <v>K</v>
          </cell>
          <cell r="G1249" t="str">
            <v>5</v>
          </cell>
          <cell r="H1249">
            <v>683</v>
          </cell>
          <cell r="I1249">
            <v>74</v>
          </cell>
          <cell r="J1249">
            <v>0.10829999999999999</v>
          </cell>
          <cell r="K1249">
            <v>15</v>
          </cell>
          <cell r="L1249">
            <v>2.1999999999999999E-2</v>
          </cell>
          <cell r="M1249">
            <v>89</v>
          </cell>
          <cell r="N1249">
            <v>0.1303</v>
          </cell>
        </row>
        <row r="1250">
          <cell r="A1250" t="str">
            <v>MOUNTAIN VIEW ELEM</v>
          </cell>
          <cell r="B1250" t="str">
            <v>075</v>
          </cell>
          <cell r="C1250" t="e">
            <v>#N/A</v>
          </cell>
          <cell r="D1250" t="str">
            <v>0810</v>
          </cell>
          <cell r="E1250" t="str">
            <v>Elementary</v>
          </cell>
          <cell r="F1250" t="str">
            <v>K</v>
          </cell>
          <cell r="G1250" t="str">
            <v>5</v>
          </cell>
          <cell r="H1250">
            <v>538</v>
          </cell>
          <cell r="I1250">
            <v>39</v>
          </cell>
          <cell r="J1250">
            <v>7.2499999999999995E-2</v>
          </cell>
          <cell r="K1250">
            <v>7</v>
          </cell>
          <cell r="L1250">
            <v>1.2999999999999999E-2</v>
          </cell>
          <cell r="M1250">
            <v>46</v>
          </cell>
          <cell r="N1250">
            <v>8.5500000000000007E-2</v>
          </cell>
        </row>
        <row r="1251">
          <cell r="A1251" t="str">
            <v>MOUNTAIN VIEW ELEM</v>
          </cell>
          <cell r="B1251" t="str">
            <v>080</v>
          </cell>
          <cell r="C1251" t="e">
            <v>#N/A</v>
          </cell>
          <cell r="D1251" t="str">
            <v>0500</v>
          </cell>
          <cell r="E1251" t="str">
            <v>Elementary</v>
          </cell>
          <cell r="F1251" t="str">
            <v>Pre-K</v>
          </cell>
          <cell r="G1251" t="str">
            <v>5</v>
          </cell>
          <cell r="H1251">
            <v>317</v>
          </cell>
          <cell r="I1251">
            <v>102</v>
          </cell>
          <cell r="J1251">
            <v>0.32179999999999997</v>
          </cell>
          <cell r="K1251">
            <v>40</v>
          </cell>
          <cell r="L1251">
            <v>0.12620000000000001</v>
          </cell>
          <cell r="M1251">
            <v>142</v>
          </cell>
          <cell r="N1251">
            <v>0.44790000000000002</v>
          </cell>
        </row>
        <row r="1252">
          <cell r="A1252" t="str">
            <v>MOUNTAIN VIEW ELEM</v>
          </cell>
          <cell r="B1252" t="str">
            <v>081</v>
          </cell>
          <cell r="C1252" t="e">
            <v>#N/A</v>
          </cell>
          <cell r="D1252" t="str">
            <v>0340</v>
          </cell>
          <cell r="E1252" t="str">
            <v>Elementary</v>
          </cell>
          <cell r="F1252" t="str">
            <v>K</v>
          </cell>
          <cell r="G1252" t="str">
            <v>5</v>
          </cell>
          <cell r="H1252">
            <v>122</v>
          </cell>
          <cell r="I1252">
            <v>46</v>
          </cell>
          <cell r="J1252">
            <v>0.377</v>
          </cell>
          <cell r="K1252">
            <v>10</v>
          </cell>
          <cell r="L1252">
            <v>8.2000000000000003E-2</v>
          </cell>
          <cell r="M1252">
            <v>56</v>
          </cell>
          <cell r="N1252">
            <v>0.45900000000000002</v>
          </cell>
        </row>
        <row r="1253">
          <cell r="A1253" t="str">
            <v>MOUNTAIN VIEW ELEM1</v>
          </cell>
          <cell r="B1253" t="str">
            <v>082</v>
          </cell>
          <cell r="C1253" t="e">
            <v>#N/A</v>
          </cell>
          <cell r="D1253" t="str">
            <v>0520</v>
          </cell>
          <cell r="E1253" t="str">
            <v>Elementary</v>
          </cell>
          <cell r="F1253" t="str">
            <v>Pre-K</v>
          </cell>
          <cell r="G1253" t="str">
            <v>5</v>
          </cell>
          <cell r="H1253">
            <v>488</v>
          </cell>
          <cell r="I1253">
            <v>202</v>
          </cell>
          <cell r="J1253">
            <v>0.41389999999999999</v>
          </cell>
          <cell r="K1253">
            <v>30</v>
          </cell>
          <cell r="L1253">
            <v>6.1499999999999999E-2</v>
          </cell>
          <cell r="M1253">
            <v>232</v>
          </cell>
          <cell r="N1253">
            <v>0.47539999999999999</v>
          </cell>
        </row>
        <row r="1254">
          <cell r="A1254" t="str">
            <v>MOUNTAIN VIEW HIGH</v>
          </cell>
          <cell r="B1254" t="str">
            <v>089</v>
          </cell>
          <cell r="C1254" t="e">
            <v>#N/A</v>
          </cell>
          <cell r="D1254" t="str">
            <v>0430</v>
          </cell>
          <cell r="E1254" t="str">
            <v>High</v>
          </cell>
          <cell r="F1254" t="str">
            <v>9</v>
          </cell>
          <cell r="G1254" t="str">
            <v>12</v>
          </cell>
          <cell r="H1254">
            <v>1958</v>
          </cell>
          <cell r="I1254">
            <v>289</v>
          </cell>
          <cell r="J1254">
            <v>0.14760000000000001</v>
          </cell>
          <cell r="K1254">
            <v>68</v>
          </cell>
          <cell r="L1254">
            <v>3.4700000000000002E-2</v>
          </cell>
          <cell r="M1254">
            <v>357</v>
          </cell>
          <cell r="N1254">
            <v>0.18229999999999999</v>
          </cell>
        </row>
        <row r="1255">
          <cell r="A1255" t="str">
            <v>MOUNTAIN VIEW SCHOOL</v>
          </cell>
          <cell r="B1255" t="str">
            <v>029</v>
          </cell>
          <cell r="C1255" t="e">
            <v>#N/A</v>
          </cell>
          <cell r="D1255" t="str">
            <v>2211</v>
          </cell>
          <cell r="E1255" t="str">
            <v>Cell left blank</v>
          </cell>
          <cell r="F1255" t="str">
            <v>Cell left blank</v>
          </cell>
          <cell r="G1255" t="str">
            <v>Cell left blank</v>
          </cell>
          <cell r="H1255">
            <v>247</v>
          </cell>
          <cell r="I1255">
            <v>98</v>
          </cell>
          <cell r="J1255">
            <v>0.39679999999999999</v>
          </cell>
          <cell r="K1255">
            <v>14</v>
          </cell>
          <cell r="L1255">
            <v>5.67E-2</v>
          </cell>
          <cell r="M1255">
            <v>112</v>
          </cell>
          <cell r="N1255">
            <v>0.45340000000000003</v>
          </cell>
        </row>
        <row r="1256">
          <cell r="A1256" t="str">
            <v>MT VERNON WOODS EL (CEP NOTE 2)</v>
          </cell>
          <cell r="B1256" t="str">
            <v>029</v>
          </cell>
          <cell r="C1256" t="e">
            <v>#N/A</v>
          </cell>
          <cell r="D1256" t="str">
            <v>1640</v>
          </cell>
          <cell r="E1256" t="str">
            <v>Elementary</v>
          </cell>
          <cell r="F1256" t="str">
            <v>K</v>
          </cell>
          <cell r="G1256" t="str">
            <v>6</v>
          </cell>
          <cell r="H1256">
            <v>657</v>
          </cell>
          <cell r="I1256">
            <v>543</v>
          </cell>
          <cell r="J1256">
            <v>0.82650000000000001</v>
          </cell>
          <cell r="K1256">
            <v>0</v>
          </cell>
          <cell r="L1256">
            <v>0</v>
          </cell>
          <cell r="M1256">
            <v>543</v>
          </cell>
          <cell r="N1256">
            <v>0.82650000000000001</v>
          </cell>
        </row>
        <row r="1257">
          <cell r="A1257" t="str">
            <v>MT VIEW ELEM (CEP NOTE 2)</v>
          </cell>
          <cell r="B1257" t="str">
            <v>003</v>
          </cell>
          <cell r="C1257" t="str">
            <v>Alleghany County Public Schools</v>
          </cell>
          <cell r="D1257" t="str">
            <v>1041</v>
          </cell>
          <cell r="E1257" t="str">
            <v>Elementary</v>
          </cell>
          <cell r="F1257" t="str">
            <v>U</v>
          </cell>
          <cell r="G1257" t="str">
            <v>5</v>
          </cell>
          <cell r="H1257">
            <v>471</v>
          </cell>
          <cell r="I1257">
            <v>377</v>
          </cell>
          <cell r="J1257">
            <v>0.8004</v>
          </cell>
          <cell r="K1257">
            <v>0</v>
          </cell>
          <cell r="L1257">
            <v>0</v>
          </cell>
          <cell r="M1257">
            <v>377</v>
          </cell>
          <cell r="N1257">
            <v>0.8004</v>
          </cell>
        </row>
        <row r="1258">
          <cell r="A1258" t="str">
            <v>MT. AIRY ELEM (CEP NOTE 2)</v>
          </cell>
          <cell r="B1258" t="str">
            <v>071</v>
          </cell>
          <cell r="C1258" t="e">
            <v>#N/A</v>
          </cell>
          <cell r="D1258" t="str">
            <v>1750</v>
          </cell>
          <cell r="E1258" t="str">
            <v>Elementary</v>
          </cell>
          <cell r="F1258" t="str">
            <v>Pre-K</v>
          </cell>
          <cell r="G1258" t="str">
            <v>5</v>
          </cell>
          <cell r="H1258">
            <v>162</v>
          </cell>
          <cell r="I1258">
            <v>134</v>
          </cell>
          <cell r="J1258">
            <v>0.82720000000000005</v>
          </cell>
          <cell r="K1258">
            <v>0</v>
          </cell>
          <cell r="L1258">
            <v>0</v>
          </cell>
          <cell r="M1258">
            <v>134</v>
          </cell>
          <cell r="N1258">
            <v>0.82720000000000005</v>
          </cell>
        </row>
        <row r="1259">
          <cell r="A1259" t="str">
            <v>MT. DANIEL ELEMENTARY</v>
          </cell>
          <cell r="B1259" t="str">
            <v>109</v>
          </cell>
          <cell r="C1259" t="e">
            <v>#N/A</v>
          </cell>
          <cell r="D1259" t="str">
            <v>0240</v>
          </cell>
          <cell r="E1259" t="str">
            <v>Elementary</v>
          </cell>
          <cell r="F1259" t="str">
            <v>K</v>
          </cell>
          <cell r="G1259" t="str">
            <v>2</v>
          </cell>
          <cell r="H1259">
            <v>530</v>
          </cell>
          <cell r="I1259">
            <v>21</v>
          </cell>
          <cell r="J1259">
            <v>3.9600000000000003E-2</v>
          </cell>
          <cell r="K1259">
            <v>10</v>
          </cell>
          <cell r="L1259">
            <v>1.89E-2</v>
          </cell>
          <cell r="M1259">
            <v>31</v>
          </cell>
          <cell r="N1259">
            <v>5.8500000000000003E-2</v>
          </cell>
        </row>
        <row r="1260">
          <cell r="A1260" t="str">
            <v>MT. PLEASANT ELEM</v>
          </cell>
          <cell r="B1260" t="str">
            <v>080</v>
          </cell>
          <cell r="C1260" t="e">
            <v>#N/A</v>
          </cell>
          <cell r="D1260" t="str">
            <v>0290</v>
          </cell>
          <cell r="E1260" t="str">
            <v>Elementary</v>
          </cell>
          <cell r="F1260" t="str">
            <v>Pre-K</v>
          </cell>
          <cell r="G1260" t="str">
            <v>5</v>
          </cell>
          <cell r="H1260">
            <v>305</v>
          </cell>
          <cell r="I1260">
            <v>119</v>
          </cell>
          <cell r="J1260">
            <v>0.39019999999999999</v>
          </cell>
          <cell r="K1260">
            <v>25</v>
          </cell>
          <cell r="L1260">
            <v>8.2000000000000003E-2</v>
          </cell>
          <cell r="M1260">
            <v>144</v>
          </cell>
          <cell r="N1260">
            <v>0.47210000000000002</v>
          </cell>
        </row>
        <row r="1261">
          <cell r="A1261" t="str">
            <v>MT. VERNON ELEM</v>
          </cell>
          <cell r="B1261" t="str">
            <v>098</v>
          </cell>
          <cell r="C1261" t="e">
            <v>#N/A</v>
          </cell>
          <cell r="D1261" t="str">
            <v>0080</v>
          </cell>
          <cell r="E1261" t="str">
            <v>Elementary</v>
          </cell>
          <cell r="F1261" t="str">
            <v>K</v>
          </cell>
          <cell r="G1261" t="str">
            <v>5</v>
          </cell>
          <cell r="H1261">
            <v>615</v>
          </cell>
          <cell r="I1261">
            <v>52</v>
          </cell>
          <cell r="J1261">
            <v>8.4599999999999995E-2</v>
          </cell>
          <cell r="K1261">
            <v>25</v>
          </cell>
          <cell r="L1261">
            <v>4.07E-2</v>
          </cell>
          <cell r="M1261">
            <v>77</v>
          </cell>
          <cell r="N1261">
            <v>0.12520000000000001</v>
          </cell>
        </row>
        <row r="1262">
          <cell r="A1262" t="str">
            <v>MURRAY HIGH</v>
          </cell>
          <cell r="B1262" t="str">
            <v>002</v>
          </cell>
          <cell r="C1262" t="str">
            <v>Albemarle County Public Schools</v>
          </cell>
          <cell r="D1262" t="str">
            <v>0890</v>
          </cell>
          <cell r="E1262" t="str">
            <v>High</v>
          </cell>
          <cell r="F1262" t="str">
            <v>9</v>
          </cell>
          <cell r="G1262" t="str">
            <v>12</v>
          </cell>
          <cell r="H1262">
            <v>85</v>
          </cell>
          <cell r="I1262">
            <v>16</v>
          </cell>
          <cell r="J1262">
            <v>0.18820000000000001</v>
          </cell>
          <cell r="K1262">
            <v>2</v>
          </cell>
          <cell r="L1262">
            <v>2.35E-2</v>
          </cell>
          <cell r="M1262">
            <v>18</v>
          </cell>
          <cell r="N1262">
            <v>0.21179999999999999</v>
          </cell>
        </row>
        <row r="1263">
          <cell r="A1263" t="str">
            <v>N C TAYLOR ACAD (CEP NOTE 2)</v>
          </cell>
          <cell r="B1263" t="str">
            <v>124</v>
          </cell>
          <cell r="C1263" t="e">
            <v>#N/A</v>
          </cell>
          <cell r="D1263" t="str">
            <v>0553</v>
          </cell>
          <cell r="E1263" t="str">
            <v>Cell Left Blank</v>
          </cell>
          <cell r="F1263" t="str">
            <v>6</v>
          </cell>
          <cell r="G1263" t="str">
            <v>12</v>
          </cell>
          <cell r="H1263">
            <v>72</v>
          </cell>
          <cell r="I1263">
            <v>72</v>
          </cell>
          <cell r="J1263">
            <v>1</v>
          </cell>
          <cell r="K1263">
            <v>0</v>
          </cell>
          <cell r="L1263">
            <v>0</v>
          </cell>
          <cell r="M1263">
            <v>72</v>
          </cell>
          <cell r="N1263">
            <v>1</v>
          </cell>
        </row>
        <row r="1264">
          <cell r="A1264" t="str">
            <v>N.B. CLEMENTS ANNEX</v>
          </cell>
          <cell r="B1264" t="str">
            <v>074</v>
          </cell>
          <cell r="C1264" t="e">
            <v>#N/A</v>
          </cell>
          <cell r="D1264" t="str">
            <v>0360</v>
          </cell>
          <cell r="E1264" t="str">
            <v>Cell Left Blank</v>
          </cell>
          <cell r="F1264" t="str">
            <v>8</v>
          </cell>
          <cell r="G1264" t="str">
            <v>9</v>
          </cell>
          <cell r="H1264">
            <v>939</v>
          </cell>
          <cell r="I1264">
            <v>310</v>
          </cell>
          <cell r="J1264">
            <v>0.3301</v>
          </cell>
          <cell r="K1264">
            <v>115</v>
          </cell>
          <cell r="L1264">
            <v>0.1225</v>
          </cell>
          <cell r="M1264">
            <v>425</v>
          </cell>
          <cell r="N1264">
            <v>0.4526</v>
          </cell>
        </row>
        <row r="1265">
          <cell r="A1265" t="str">
            <v>NANDUA HIGH (CEP NOTE 2)</v>
          </cell>
          <cell r="B1265" t="str">
            <v>001</v>
          </cell>
          <cell r="C1265" t="str">
            <v>Accomack County Public Schools</v>
          </cell>
          <cell r="D1265" t="str">
            <v>0070</v>
          </cell>
          <cell r="E1265" t="str">
            <v>High</v>
          </cell>
          <cell r="F1265" t="str">
            <v>9</v>
          </cell>
          <cell r="G1265" t="str">
            <v>12</v>
          </cell>
          <cell r="H1265">
            <v>679</v>
          </cell>
          <cell r="I1265">
            <v>618</v>
          </cell>
          <cell r="J1265">
            <v>0.91020000000000001</v>
          </cell>
          <cell r="K1265">
            <v>0</v>
          </cell>
          <cell r="L1265">
            <v>0</v>
          </cell>
          <cell r="M1265">
            <v>618</v>
          </cell>
          <cell r="N1265">
            <v>0.91020000000000001</v>
          </cell>
        </row>
        <row r="1266">
          <cell r="A1266" t="str">
            <v>NANDUA MIDDLE (CEP NOTE 2)</v>
          </cell>
          <cell r="B1266" t="str">
            <v>001</v>
          </cell>
          <cell r="C1266" t="str">
            <v>Accomack County Public Schools</v>
          </cell>
          <cell r="D1266" t="str">
            <v>0703</v>
          </cell>
          <cell r="E1266" t="str">
            <v>Middle</v>
          </cell>
          <cell r="F1266" t="str">
            <v>6</v>
          </cell>
          <cell r="G1266" t="str">
            <v>8</v>
          </cell>
          <cell r="H1266">
            <v>507</v>
          </cell>
          <cell r="I1266">
            <v>462</v>
          </cell>
          <cell r="J1266">
            <v>0.91120000000000001</v>
          </cell>
          <cell r="K1266">
            <v>0</v>
          </cell>
          <cell r="L1266">
            <v>0</v>
          </cell>
          <cell r="M1266">
            <v>462</v>
          </cell>
          <cell r="N1266">
            <v>0.91120000000000001</v>
          </cell>
        </row>
        <row r="1267">
          <cell r="A1267" t="str">
            <v>NANSEMOND PARKWAY ELEM</v>
          </cell>
          <cell r="B1267" t="str">
            <v>127</v>
          </cell>
          <cell r="C1267" t="e">
            <v>#N/A</v>
          </cell>
          <cell r="D1267" t="str">
            <v>0220</v>
          </cell>
          <cell r="E1267" t="str">
            <v>Elementary</v>
          </cell>
          <cell r="F1267" t="str">
            <v>Pre-K</v>
          </cell>
          <cell r="G1267" t="str">
            <v>5</v>
          </cell>
          <cell r="H1267">
            <v>475</v>
          </cell>
          <cell r="I1267">
            <v>197</v>
          </cell>
          <cell r="J1267">
            <v>0.41470000000000001</v>
          </cell>
          <cell r="K1267">
            <v>33</v>
          </cell>
          <cell r="L1267">
            <v>6.9500000000000006E-2</v>
          </cell>
          <cell r="M1267">
            <v>230</v>
          </cell>
          <cell r="N1267">
            <v>0.48420000000000002</v>
          </cell>
        </row>
        <row r="1268">
          <cell r="A1268" t="str">
            <v>NANSEMOND RIVER HIGH</v>
          </cell>
          <cell r="B1268" t="str">
            <v>127</v>
          </cell>
          <cell r="C1268" t="e">
            <v>#N/A</v>
          </cell>
          <cell r="D1268" t="str">
            <v>0240</v>
          </cell>
          <cell r="E1268" t="str">
            <v>High</v>
          </cell>
          <cell r="F1268" t="str">
            <v>9</v>
          </cell>
          <cell r="G1268" t="str">
            <v>12</v>
          </cell>
          <cell r="H1268">
            <v>1600</v>
          </cell>
          <cell r="I1268">
            <v>314</v>
          </cell>
          <cell r="J1268">
            <v>0.1963</v>
          </cell>
          <cell r="K1268">
            <v>67</v>
          </cell>
          <cell r="L1268">
            <v>4.19E-2</v>
          </cell>
          <cell r="M1268">
            <v>381</v>
          </cell>
          <cell r="N1268">
            <v>0.23810000000000001</v>
          </cell>
        </row>
        <row r="1269">
          <cell r="A1269" t="str">
            <v>NARROWS ELEM/MID.</v>
          </cell>
          <cell r="B1269" t="str">
            <v>035</v>
          </cell>
          <cell r="C1269" t="e">
            <v>#N/A</v>
          </cell>
          <cell r="D1269" t="str">
            <v>0400</v>
          </cell>
          <cell r="E1269" t="str">
            <v>Elementary</v>
          </cell>
          <cell r="F1269" t="str">
            <v>H</v>
          </cell>
          <cell r="G1269" t="str">
            <v>7</v>
          </cell>
          <cell r="H1269">
            <v>511</v>
          </cell>
          <cell r="I1269">
            <v>233</v>
          </cell>
          <cell r="J1269">
            <v>0.45600000000000002</v>
          </cell>
          <cell r="K1269">
            <v>47</v>
          </cell>
          <cell r="L1269">
            <v>9.1999999999999998E-2</v>
          </cell>
          <cell r="M1269">
            <v>280</v>
          </cell>
          <cell r="N1269">
            <v>0.54790000000000005</v>
          </cell>
        </row>
        <row r="1270">
          <cell r="A1270" t="str">
            <v>NARROWS HIGH</v>
          </cell>
          <cell r="B1270" t="str">
            <v>035</v>
          </cell>
          <cell r="C1270" t="e">
            <v>#N/A</v>
          </cell>
          <cell r="D1270" t="str">
            <v>0470</v>
          </cell>
          <cell r="E1270" t="str">
            <v>High</v>
          </cell>
          <cell r="F1270" t="str">
            <v>8</v>
          </cell>
          <cell r="G1270" t="str">
            <v>12</v>
          </cell>
          <cell r="H1270">
            <v>327</v>
          </cell>
          <cell r="I1270">
            <v>137</v>
          </cell>
          <cell r="J1270">
            <v>0.41899999999999998</v>
          </cell>
          <cell r="K1270">
            <v>19</v>
          </cell>
          <cell r="L1270">
            <v>5.8099999999999999E-2</v>
          </cell>
          <cell r="M1270">
            <v>156</v>
          </cell>
          <cell r="N1270">
            <v>0.47710000000000002</v>
          </cell>
        </row>
        <row r="1271">
          <cell r="A1271" t="str">
            <v>NATHANAEL GREENE ELEM</v>
          </cell>
          <cell r="B1271" t="str">
            <v>039</v>
          </cell>
          <cell r="C1271" t="e">
            <v>#N/A</v>
          </cell>
          <cell r="D1271" t="str">
            <v>0020</v>
          </cell>
          <cell r="E1271" t="str">
            <v>Elementary</v>
          </cell>
          <cell r="F1271" t="str">
            <v>3</v>
          </cell>
          <cell r="G1271" t="str">
            <v>5</v>
          </cell>
          <cell r="H1271">
            <v>352</v>
          </cell>
          <cell r="I1271">
            <v>155</v>
          </cell>
          <cell r="J1271">
            <v>0.44030000000000002</v>
          </cell>
          <cell r="K1271">
            <v>10</v>
          </cell>
          <cell r="L1271">
            <v>2.8400000000000002E-2</v>
          </cell>
          <cell r="M1271">
            <v>165</v>
          </cell>
          <cell r="N1271">
            <v>0.46879999999999999</v>
          </cell>
        </row>
        <row r="1272">
          <cell r="A1272" t="str">
            <v>NATHANAEL GREENE PRIMARY</v>
          </cell>
          <cell r="B1272" t="str">
            <v>039</v>
          </cell>
          <cell r="C1272" t="e">
            <v>#N/A</v>
          </cell>
          <cell r="D1272" t="str">
            <v>0010</v>
          </cell>
          <cell r="E1272" t="str">
            <v>Elementary</v>
          </cell>
          <cell r="F1272" t="str">
            <v>H</v>
          </cell>
          <cell r="G1272" t="str">
            <v>2</v>
          </cell>
          <cell r="H1272">
            <v>433</v>
          </cell>
          <cell r="I1272">
            <v>208</v>
          </cell>
          <cell r="J1272">
            <v>0.48039999999999999</v>
          </cell>
          <cell r="K1272">
            <v>27</v>
          </cell>
          <cell r="L1272">
            <v>6.2399999999999997E-2</v>
          </cell>
          <cell r="M1272">
            <v>235</v>
          </cell>
          <cell r="N1272">
            <v>0.54269999999999996</v>
          </cell>
        </row>
        <row r="1273">
          <cell r="A1273" t="str">
            <v>NATURAL BRIDGE ELEM</v>
          </cell>
          <cell r="B1273" t="str">
            <v>081</v>
          </cell>
          <cell r="C1273" t="e">
            <v>#N/A</v>
          </cell>
          <cell r="D1273" t="str">
            <v>0641</v>
          </cell>
          <cell r="E1273" t="str">
            <v>Elementary</v>
          </cell>
          <cell r="F1273" t="str">
            <v>Pre-K</v>
          </cell>
          <cell r="G1273" t="str">
            <v>5</v>
          </cell>
          <cell r="H1273">
            <v>239</v>
          </cell>
          <cell r="I1273">
            <v>142</v>
          </cell>
          <cell r="J1273">
            <v>0.59409999999999996</v>
          </cell>
          <cell r="K1273">
            <v>26</v>
          </cell>
          <cell r="L1273">
            <v>0.10879999999999999</v>
          </cell>
          <cell r="M1273">
            <v>168</v>
          </cell>
          <cell r="N1273">
            <v>0.70289999999999997</v>
          </cell>
        </row>
        <row r="1274">
          <cell r="A1274" t="str">
            <v>NAVY ELEM</v>
          </cell>
          <cell r="B1274" t="str">
            <v>029</v>
          </cell>
          <cell r="C1274" t="e">
            <v>#N/A</v>
          </cell>
          <cell r="D1274" t="str">
            <v>0800</v>
          </cell>
          <cell r="E1274" t="str">
            <v>Elementary</v>
          </cell>
          <cell r="F1274" t="str">
            <v>K</v>
          </cell>
          <cell r="G1274" t="str">
            <v>6</v>
          </cell>
          <cell r="H1274">
            <v>998</v>
          </cell>
          <cell r="I1274">
            <v>27</v>
          </cell>
          <cell r="J1274">
            <v>2.7099999999999999E-2</v>
          </cell>
          <cell r="K1274">
            <v>10</v>
          </cell>
          <cell r="L1274">
            <v>0.01</v>
          </cell>
          <cell r="M1274">
            <v>37</v>
          </cell>
          <cell r="N1274">
            <v>3.7100000000000001E-2</v>
          </cell>
        </row>
        <row r="1275">
          <cell r="A1275" t="str">
            <v>NEABSCO ELEM</v>
          </cell>
          <cell r="B1275" t="str">
            <v>075</v>
          </cell>
          <cell r="C1275" t="e">
            <v>#N/A</v>
          </cell>
          <cell r="D1275" t="str">
            <v>0700</v>
          </cell>
          <cell r="E1275" t="str">
            <v>Elementary</v>
          </cell>
          <cell r="F1275" t="str">
            <v>H</v>
          </cell>
          <cell r="G1275" t="str">
            <v>5</v>
          </cell>
          <cell r="H1275">
            <v>706</v>
          </cell>
          <cell r="I1275">
            <v>478</v>
          </cell>
          <cell r="J1275">
            <v>0.67710000000000004</v>
          </cell>
          <cell r="K1275">
            <v>85</v>
          </cell>
          <cell r="L1275">
            <v>0.12039999999999999</v>
          </cell>
          <cell r="M1275">
            <v>563</v>
          </cell>
          <cell r="N1275">
            <v>0.79749999999999999</v>
          </cell>
        </row>
        <row r="1276">
          <cell r="A1276" t="str">
            <v>NELSON COUNTY HIGH</v>
          </cell>
          <cell r="B1276" t="str">
            <v>062</v>
          </cell>
          <cell r="C1276" t="e">
            <v>#N/A</v>
          </cell>
          <cell r="D1276" t="str">
            <v>0710</v>
          </cell>
          <cell r="E1276" t="str">
            <v>High</v>
          </cell>
          <cell r="F1276" t="str">
            <v>9</v>
          </cell>
          <cell r="G1276" t="str">
            <v>12</v>
          </cell>
          <cell r="H1276">
            <v>576</v>
          </cell>
          <cell r="I1276">
            <v>230</v>
          </cell>
          <cell r="J1276">
            <v>0.39929999999999999</v>
          </cell>
          <cell r="K1276">
            <v>36</v>
          </cell>
          <cell r="L1276">
            <v>6.25E-2</v>
          </cell>
          <cell r="M1276">
            <v>266</v>
          </cell>
          <cell r="N1276">
            <v>0.46179999999999999</v>
          </cell>
        </row>
        <row r="1277">
          <cell r="A1277" t="str">
            <v>NELSON MIDDLE</v>
          </cell>
          <cell r="B1277" t="str">
            <v>062</v>
          </cell>
          <cell r="C1277" t="e">
            <v>#N/A</v>
          </cell>
          <cell r="D1277" t="str">
            <v>0730</v>
          </cell>
          <cell r="E1277" t="str">
            <v>Middle</v>
          </cell>
          <cell r="F1277" t="str">
            <v>6</v>
          </cell>
          <cell r="G1277" t="str">
            <v>8</v>
          </cell>
          <cell r="H1277">
            <v>410</v>
          </cell>
          <cell r="I1277">
            <v>182</v>
          </cell>
          <cell r="J1277">
            <v>0.44390000000000002</v>
          </cell>
          <cell r="K1277">
            <v>29</v>
          </cell>
          <cell r="L1277">
            <v>7.0699999999999999E-2</v>
          </cell>
          <cell r="M1277">
            <v>211</v>
          </cell>
          <cell r="N1277">
            <v>0.51459999999999995</v>
          </cell>
        </row>
        <row r="1278">
          <cell r="A1278" t="str">
            <v>NEW BRIDGE LC (CEP NOTE 2)</v>
          </cell>
          <cell r="B1278" t="str">
            <v>043</v>
          </cell>
          <cell r="C1278" t="e">
            <v>#N/A</v>
          </cell>
          <cell r="D1278" t="str">
            <v>0075</v>
          </cell>
          <cell r="E1278" t="str">
            <v>Cell Left Blank</v>
          </cell>
          <cell r="F1278" t="str">
            <v>H</v>
          </cell>
          <cell r="G1278" t="str">
            <v>Pre-K</v>
          </cell>
          <cell r="H1278">
            <v>187</v>
          </cell>
          <cell r="I1278">
            <v>154</v>
          </cell>
          <cell r="J1278">
            <v>0.82350000000000001</v>
          </cell>
          <cell r="K1278">
            <v>0</v>
          </cell>
          <cell r="L1278">
            <v>0</v>
          </cell>
          <cell r="M1278">
            <v>154</v>
          </cell>
          <cell r="N1278">
            <v>0.82350000000000001</v>
          </cell>
        </row>
        <row r="1279">
          <cell r="A1279" t="str">
            <v>NEW CASTLE ELEM</v>
          </cell>
          <cell r="B1279" t="str">
            <v>128</v>
          </cell>
          <cell r="C1279" t="e">
            <v>#N/A</v>
          </cell>
          <cell r="D1279" t="str">
            <v>1020</v>
          </cell>
          <cell r="E1279" t="str">
            <v>Elementary</v>
          </cell>
          <cell r="F1279" t="str">
            <v>K</v>
          </cell>
          <cell r="G1279" t="str">
            <v>5</v>
          </cell>
          <cell r="H1279">
            <v>798</v>
          </cell>
          <cell r="I1279">
            <v>104</v>
          </cell>
          <cell r="J1279">
            <v>0.1303</v>
          </cell>
          <cell r="K1279">
            <v>60</v>
          </cell>
          <cell r="L1279">
            <v>7.5200000000000003E-2</v>
          </cell>
          <cell r="M1279">
            <v>164</v>
          </cell>
          <cell r="N1279">
            <v>0.20549999999999999</v>
          </cell>
        </row>
        <row r="1280">
          <cell r="A1280" t="str">
            <v>NEW KENT  HIGH</v>
          </cell>
          <cell r="B1280" t="str">
            <v>063</v>
          </cell>
          <cell r="C1280" t="e">
            <v>#N/A</v>
          </cell>
          <cell r="D1280" t="str">
            <v>0020</v>
          </cell>
          <cell r="E1280" t="str">
            <v>High</v>
          </cell>
          <cell r="F1280" t="str">
            <v>9</v>
          </cell>
          <cell r="G1280" t="str">
            <v>12</v>
          </cell>
          <cell r="H1280">
            <v>1003</v>
          </cell>
          <cell r="I1280">
            <v>161</v>
          </cell>
          <cell r="J1280">
            <v>0.1605</v>
          </cell>
          <cell r="K1280">
            <v>33</v>
          </cell>
          <cell r="L1280">
            <v>3.2899999999999999E-2</v>
          </cell>
          <cell r="M1280">
            <v>194</v>
          </cell>
          <cell r="N1280">
            <v>0.19339999999999999</v>
          </cell>
        </row>
        <row r="1281">
          <cell r="A1281" t="str">
            <v>NEW KENT ELEM</v>
          </cell>
          <cell r="B1281" t="str">
            <v>063</v>
          </cell>
          <cell r="C1281" t="e">
            <v>#N/A</v>
          </cell>
          <cell r="D1281" t="str">
            <v>0010</v>
          </cell>
          <cell r="E1281" t="str">
            <v>Elementary</v>
          </cell>
          <cell r="F1281" t="str">
            <v>H</v>
          </cell>
          <cell r="G1281" t="str">
            <v>5</v>
          </cell>
          <cell r="H1281">
            <v>772</v>
          </cell>
          <cell r="I1281">
            <v>188</v>
          </cell>
          <cell r="J1281">
            <v>0.24349999999999999</v>
          </cell>
          <cell r="K1281">
            <v>34</v>
          </cell>
          <cell r="L1281">
            <v>4.3999999999999997E-2</v>
          </cell>
          <cell r="M1281">
            <v>222</v>
          </cell>
          <cell r="N1281">
            <v>0.28760000000000002</v>
          </cell>
        </row>
        <row r="1282">
          <cell r="A1282" t="str">
            <v>NEW KENT MIDDLE</v>
          </cell>
          <cell r="B1282" t="str">
            <v>063</v>
          </cell>
          <cell r="C1282" t="e">
            <v>#N/A</v>
          </cell>
          <cell r="D1282" t="str">
            <v>0100</v>
          </cell>
          <cell r="E1282" t="str">
            <v>Middle</v>
          </cell>
          <cell r="F1282" t="str">
            <v>6</v>
          </cell>
          <cell r="G1282" t="str">
            <v>8</v>
          </cell>
          <cell r="H1282">
            <v>833</v>
          </cell>
          <cell r="I1282">
            <v>170</v>
          </cell>
          <cell r="J1282">
            <v>0.2041</v>
          </cell>
          <cell r="K1282">
            <v>38</v>
          </cell>
          <cell r="L1282">
            <v>4.5600000000000002E-2</v>
          </cell>
          <cell r="M1282">
            <v>208</v>
          </cell>
          <cell r="N1282">
            <v>0.24970000000000001</v>
          </cell>
        </row>
        <row r="1283">
          <cell r="A1283" t="str">
            <v>NEW LONDON ACADEMY ELEM</v>
          </cell>
          <cell r="B1283" t="str">
            <v>010</v>
          </cell>
          <cell r="C1283" t="e">
            <v>#N/A</v>
          </cell>
          <cell r="D1283" t="str">
            <v>0610</v>
          </cell>
          <cell r="E1283" t="str">
            <v>Elementary</v>
          </cell>
          <cell r="F1283" t="str">
            <v>Pre-K</v>
          </cell>
          <cell r="G1283" t="str">
            <v>5</v>
          </cell>
          <cell r="H1283">
            <v>318</v>
          </cell>
          <cell r="I1283">
            <v>41</v>
          </cell>
          <cell r="J1283">
            <v>0.12889999999999999</v>
          </cell>
          <cell r="K1283">
            <v>17</v>
          </cell>
          <cell r="L1283">
            <v>5.3499999999999999E-2</v>
          </cell>
          <cell r="M1283">
            <v>58</v>
          </cell>
          <cell r="N1283">
            <v>0.18240000000000001</v>
          </cell>
        </row>
        <row r="1284">
          <cell r="A1284" t="str">
            <v>NEWINGTON FOREST ELEM</v>
          </cell>
          <cell r="B1284" t="str">
            <v>029</v>
          </cell>
          <cell r="C1284" t="e">
            <v>#N/A</v>
          </cell>
          <cell r="D1284" t="str">
            <v>0470</v>
          </cell>
          <cell r="E1284" t="str">
            <v>Elementary</v>
          </cell>
          <cell r="F1284" t="str">
            <v>K</v>
          </cell>
          <cell r="G1284" t="str">
            <v>6</v>
          </cell>
          <cell r="H1284">
            <v>536</v>
          </cell>
          <cell r="I1284">
            <v>112</v>
          </cell>
          <cell r="J1284">
            <v>0.20899999999999999</v>
          </cell>
          <cell r="K1284">
            <v>30</v>
          </cell>
          <cell r="L1284">
            <v>5.6000000000000001E-2</v>
          </cell>
          <cell r="M1284">
            <v>142</v>
          </cell>
          <cell r="N1284">
            <v>0.26490000000000002</v>
          </cell>
        </row>
        <row r="1285">
          <cell r="A1285" t="str">
            <v>NEWPORT ACADEMY (CEP NOTE 2)</v>
          </cell>
          <cell r="B1285" t="str">
            <v>117</v>
          </cell>
          <cell r="C1285" t="e">
            <v>#N/A</v>
          </cell>
          <cell r="D1285" t="str">
            <v>0210</v>
          </cell>
          <cell r="E1285" t="str">
            <v>Cell Left Blank</v>
          </cell>
          <cell r="F1285" t="str">
            <v>K</v>
          </cell>
          <cell r="G1285" t="str">
            <v>12</v>
          </cell>
          <cell r="H1285">
            <v>160</v>
          </cell>
          <cell r="I1285">
            <v>122</v>
          </cell>
          <cell r="J1285">
            <v>0.76249999999999996</v>
          </cell>
          <cell r="K1285">
            <v>0</v>
          </cell>
          <cell r="L1285">
            <v>0</v>
          </cell>
          <cell r="M1285">
            <v>122</v>
          </cell>
          <cell r="N1285">
            <v>0.76249999999999996</v>
          </cell>
        </row>
        <row r="1286">
          <cell r="A1286" t="str">
            <v>NEWPORT NEWS  JUV DET HOME</v>
          </cell>
          <cell r="B1286" t="str">
            <v>917</v>
          </cell>
          <cell r="C1286" t="str">
            <v>Department of Juvenile Justice</v>
          </cell>
          <cell r="D1286" t="str">
            <v>0016</v>
          </cell>
          <cell r="E1286" t="str">
            <v>Combined</v>
          </cell>
          <cell r="F1286" t="str">
            <v>6</v>
          </cell>
          <cell r="G1286" t="str">
            <v>12</v>
          </cell>
          <cell r="H1286">
            <v>76</v>
          </cell>
          <cell r="I1286">
            <v>76</v>
          </cell>
          <cell r="J1286">
            <v>1</v>
          </cell>
          <cell r="K1286">
            <v>0</v>
          </cell>
          <cell r="L1286">
            <v>0</v>
          </cell>
          <cell r="M1286">
            <v>76</v>
          </cell>
          <cell r="N1286">
            <v>1</v>
          </cell>
        </row>
        <row r="1287">
          <cell r="A1287" t="str">
            <v>NEWSOME PARK EL (CEP NOTE 2)</v>
          </cell>
          <cell r="B1287" t="str">
            <v>117</v>
          </cell>
          <cell r="C1287" t="e">
            <v>#N/A</v>
          </cell>
          <cell r="D1287" t="str">
            <v>1120</v>
          </cell>
          <cell r="E1287" t="str">
            <v>Elementary</v>
          </cell>
          <cell r="F1287" t="str">
            <v>K</v>
          </cell>
          <cell r="G1287" t="str">
            <v>5</v>
          </cell>
          <cell r="H1287">
            <v>495</v>
          </cell>
          <cell r="I1287">
            <v>378</v>
          </cell>
          <cell r="J1287">
            <v>0.76359999999999995</v>
          </cell>
          <cell r="K1287">
            <v>0</v>
          </cell>
          <cell r="L1287">
            <v>0</v>
          </cell>
          <cell r="M1287">
            <v>378</v>
          </cell>
          <cell r="N1287">
            <v>0.76359999999999995</v>
          </cell>
        </row>
        <row r="1288">
          <cell r="A1288" t="str">
            <v>NEWTON-LEE ELEM</v>
          </cell>
          <cell r="B1288" t="str">
            <v>053</v>
          </cell>
          <cell r="C1288" t="e">
            <v>#N/A</v>
          </cell>
          <cell r="D1288" t="str">
            <v>0270</v>
          </cell>
          <cell r="E1288" t="str">
            <v>Elementary</v>
          </cell>
          <cell r="F1288" t="str">
            <v>Pre-K</v>
          </cell>
          <cell r="G1288" t="str">
            <v>5</v>
          </cell>
          <cell r="H1288">
            <v>709</v>
          </cell>
          <cell r="I1288">
            <v>66</v>
          </cell>
          <cell r="J1288">
            <v>9.3100000000000002E-2</v>
          </cell>
          <cell r="K1288">
            <v>25</v>
          </cell>
          <cell r="L1288">
            <v>3.5299999999999998E-2</v>
          </cell>
          <cell r="M1288">
            <v>91</v>
          </cell>
          <cell r="N1288">
            <v>0.1283</v>
          </cell>
        </row>
        <row r="1289">
          <cell r="A1289" t="str">
            <v>NEWTOWN ELEM (CEP NOTE 2)</v>
          </cell>
          <cell r="B1289" t="str">
            <v>128</v>
          </cell>
          <cell r="C1289" t="e">
            <v>#N/A</v>
          </cell>
          <cell r="D1289" t="str">
            <v>0710</v>
          </cell>
          <cell r="E1289" t="str">
            <v>Elementary</v>
          </cell>
          <cell r="F1289" t="str">
            <v>2</v>
          </cell>
          <cell r="G1289" t="str">
            <v>3</v>
          </cell>
          <cell r="H1289">
            <v>461</v>
          </cell>
          <cell r="I1289">
            <v>389</v>
          </cell>
          <cell r="J1289">
            <v>0.84379999999999999</v>
          </cell>
          <cell r="K1289">
            <v>0</v>
          </cell>
          <cell r="L1289">
            <v>0</v>
          </cell>
          <cell r="M1289">
            <v>389</v>
          </cell>
          <cell r="N1289">
            <v>0.84379999999999999</v>
          </cell>
        </row>
        <row r="1290">
          <cell r="A1290" t="str">
            <v>NI RIVER MIDDLE</v>
          </cell>
          <cell r="B1290" t="str">
            <v>088</v>
          </cell>
          <cell r="C1290" t="e">
            <v>#N/A</v>
          </cell>
          <cell r="D1290" t="str">
            <v>0505</v>
          </cell>
          <cell r="E1290" t="str">
            <v>Middle</v>
          </cell>
          <cell r="F1290" t="str">
            <v>6</v>
          </cell>
          <cell r="G1290" t="str">
            <v>8</v>
          </cell>
          <cell r="H1290">
            <v>736</v>
          </cell>
          <cell r="I1290">
            <v>156</v>
          </cell>
          <cell r="J1290">
            <v>0.21199999999999999</v>
          </cell>
          <cell r="K1290">
            <v>32</v>
          </cell>
          <cell r="L1290">
            <v>4.3499999999999997E-2</v>
          </cell>
          <cell r="M1290">
            <v>188</v>
          </cell>
          <cell r="N1290">
            <v>0.25540000000000002</v>
          </cell>
        </row>
        <row r="1291">
          <cell r="A1291" t="str">
            <v>NICKELSVILLE ELEM</v>
          </cell>
          <cell r="B1291" t="str">
            <v>084</v>
          </cell>
          <cell r="C1291" t="e">
            <v>#N/A</v>
          </cell>
          <cell r="D1291" t="str">
            <v>0220</v>
          </cell>
          <cell r="E1291" t="str">
            <v>Elementary</v>
          </cell>
          <cell r="F1291" t="str">
            <v>Pre-K</v>
          </cell>
          <cell r="G1291" t="str">
            <v>7</v>
          </cell>
          <cell r="H1291">
            <v>258</v>
          </cell>
          <cell r="I1291">
            <v>130</v>
          </cell>
          <cell r="J1291">
            <v>0.50390000000000001</v>
          </cell>
          <cell r="K1291">
            <v>29</v>
          </cell>
          <cell r="L1291">
            <v>0.1124</v>
          </cell>
          <cell r="M1291">
            <v>159</v>
          </cell>
          <cell r="N1291">
            <v>0.61629999999999996</v>
          </cell>
        </row>
        <row r="1292">
          <cell r="A1292" t="str">
            <v>NORFOLK HIGHLANDS PRIMARY</v>
          </cell>
          <cell r="B1292" t="str">
            <v>136</v>
          </cell>
          <cell r="C1292" t="e">
            <v>#N/A</v>
          </cell>
          <cell r="D1292" t="str">
            <v>0160</v>
          </cell>
          <cell r="E1292" t="str">
            <v>Elementary</v>
          </cell>
          <cell r="F1292" t="str">
            <v>Pre-K</v>
          </cell>
          <cell r="G1292" t="str">
            <v>2</v>
          </cell>
          <cell r="H1292">
            <v>317</v>
          </cell>
          <cell r="I1292">
            <v>132</v>
          </cell>
          <cell r="J1292">
            <v>0.41639999999999999</v>
          </cell>
          <cell r="K1292">
            <v>17</v>
          </cell>
          <cell r="L1292">
            <v>5.3600000000000002E-2</v>
          </cell>
          <cell r="M1292">
            <v>149</v>
          </cell>
          <cell r="N1292">
            <v>0.47</v>
          </cell>
        </row>
        <row r="1293">
          <cell r="A1293" t="str">
            <v>NORFOLK JUV DET CTR</v>
          </cell>
          <cell r="B1293" t="str">
            <v>917</v>
          </cell>
          <cell r="C1293" t="str">
            <v>Department of Juvenile Justice</v>
          </cell>
          <cell r="D1293" t="str">
            <v>0017</v>
          </cell>
          <cell r="E1293" t="str">
            <v>Combined</v>
          </cell>
          <cell r="F1293" t="str">
            <v>6</v>
          </cell>
          <cell r="G1293" t="str">
            <v>12</v>
          </cell>
          <cell r="H1293">
            <v>51</v>
          </cell>
          <cell r="I1293">
            <v>51</v>
          </cell>
          <cell r="J1293">
            <v>1</v>
          </cell>
          <cell r="K1293">
            <v>0</v>
          </cell>
          <cell r="L1293">
            <v>0</v>
          </cell>
          <cell r="M1293">
            <v>51</v>
          </cell>
          <cell r="N1293">
            <v>1</v>
          </cell>
        </row>
        <row r="1294">
          <cell r="A1294" t="str">
            <v>NORFOLK RE-ED -SECEP-OAK</v>
          </cell>
          <cell r="B1294" t="str">
            <v>118</v>
          </cell>
          <cell r="C1294" t="e">
            <v>#N/A</v>
          </cell>
          <cell r="D1294" t="str">
            <v>2113</v>
          </cell>
          <cell r="E1294" t="str">
            <v>Cell Left Blank</v>
          </cell>
          <cell r="F1294" t="str">
            <v>9</v>
          </cell>
          <cell r="G1294" t="str">
            <v>12</v>
          </cell>
          <cell r="H1294">
            <v>62</v>
          </cell>
          <cell r="I1294">
            <v>56</v>
          </cell>
          <cell r="J1294">
            <v>0.9032</v>
          </cell>
          <cell r="K1294">
            <v>3</v>
          </cell>
          <cell r="L1294">
            <v>4.8399999999999999E-2</v>
          </cell>
          <cell r="M1294">
            <v>59</v>
          </cell>
          <cell r="N1294">
            <v>0.9516</v>
          </cell>
        </row>
        <row r="1295">
          <cell r="A1295" t="str">
            <v>NORFOLK TECHNICAL CTR</v>
          </cell>
          <cell r="B1295" t="str">
            <v>118</v>
          </cell>
          <cell r="C1295" t="e">
            <v>#N/A</v>
          </cell>
          <cell r="D1295" t="str">
            <v>0870</v>
          </cell>
          <cell r="E1295" t="str">
            <v>Cell Left Blank</v>
          </cell>
          <cell r="F1295" t="str">
            <v>Pre-K</v>
          </cell>
          <cell r="G1295" t="str">
            <v>12</v>
          </cell>
          <cell r="H1295">
            <v>363</v>
          </cell>
          <cell r="I1295">
            <v>156</v>
          </cell>
          <cell r="J1295">
            <v>0.42980000000000002</v>
          </cell>
          <cell r="K1295">
            <v>27</v>
          </cell>
          <cell r="L1295">
            <v>7.4399999999999994E-2</v>
          </cell>
          <cell r="M1295">
            <v>183</v>
          </cell>
          <cell r="N1295">
            <v>0.50409999999999999</v>
          </cell>
        </row>
        <row r="1296">
          <cell r="A1296" t="str">
            <v>NORGE ELEM</v>
          </cell>
          <cell r="B1296" t="str">
            <v>131</v>
          </cell>
          <cell r="C1296" t="e">
            <v>#N/A</v>
          </cell>
          <cell r="D1296" t="str">
            <v>0070</v>
          </cell>
          <cell r="E1296" t="str">
            <v>Elementary</v>
          </cell>
          <cell r="F1296" t="str">
            <v>Pre-K</v>
          </cell>
          <cell r="G1296" t="str">
            <v>5</v>
          </cell>
          <cell r="H1296">
            <v>691</v>
          </cell>
          <cell r="I1296">
            <v>266</v>
          </cell>
          <cell r="J1296">
            <v>0.38490000000000002</v>
          </cell>
          <cell r="K1296">
            <v>47</v>
          </cell>
          <cell r="L1296">
            <v>6.8000000000000005E-2</v>
          </cell>
          <cell r="M1296">
            <v>313</v>
          </cell>
          <cell r="N1296">
            <v>0.45300000000000001</v>
          </cell>
        </row>
        <row r="1297">
          <cell r="A1297" t="str">
            <v>NORTH ELEM</v>
          </cell>
          <cell r="B1297" t="str">
            <v>074</v>
          </cell>
          <cell r="C1297" t="e">
            <v>#N/A</v>
          </cell>
          <cell r="D1297" t="str">
            <v>0290</v>
          </cell>
          <cell r="E1297" t="str">
            <v>Elementary</v>
          </cell>
          <cell r="F1297" t="str">
            <v>Pre-K</v>
          </cell>
          <cell r="G1297" t="str">
            <v>5</v>
          </cell>
          <cell r="H1297">
            <v>777</v>
          </cell>
          <cell r="I1297">
            <v>305</v>
          </cell>
          <cell r="J1297">
            <v>0.39250000000000002</v>
          </cell>
          <cell r="K1297">
            <v>94</v>
          </cell>
          <cell r="L1297">
            <v>0.121</v>
          </cell>
          <cell r="M1297">
            <v>399</v>
          </cell>
          <cell r="N1297">
            <v>0.51349999999999996</v>
          </cell>
        </row>
        <row r="1298">
          <cell r="A1298" t="str">
            <v>NORTH ELEM1</v>
          </cell>
          <cell r="B1298" t="str">
            <v>106</v>
          </cell>
          <cell r="C1298" t="e">
            <v>#N/A</v>
          </cell>
          <cell r="D1298" t="str">
            <v>0030</v>
          </cell>
          <cell r="E1298" t="str">
            <v>Elementary</v>
          </cell>
          <cell r="F1298" t="str">
            <v>Pre-K</v>
          </cell>
          <cell r="G1298" t="str">
            <v>5</v>
          </cell>
          <cell r="H1298">
            <v>377</v>
          </cell>
          <cell r="I1298">
            <v>244</v>
          </cell>
          <cell r="J1298">
            <v>0.6472</v>
          </cell>
          <cell r="K1298">
            <v>30</v>
          </cell>
          <cell r="L1298">
            <v>7.9600000000000004E-2</v>
          </cell>
          <cell r="M1298">
            <v>274</v>
          </cell>
          <cell r="N1298">
            <v>0.7268</v>
          </cell>
        </row>
        <row r="1299">
          <cell r="A1299" t="str">
            <v>NORTH FORK MIDDLE</v>
          </cell>
          <cell r="B1299" t="str">
            <v>085</v>
          </cell>
          <cell r="C1299" t="e">
            <v>#N/A</v>
          </cell>
          <cell r="D1299" t="str">
            <v>0040</v>
          </cell>
          <cell r="E1299" t="str">
            <v>Elementary</v>
          </cell>
          <cell r="F1299" t="str">
            <v>5</v>
          </cell>
          <cell r="G1299" t="str">
            <v>7</v>
          </cell>
          <cell r="H1299">
            <v>395</v>
          </cell>
          <cell r="I1299">
            <v>196</v>
          </cell>
          <cell r="J1299">
            <v>0.49619999999999997</v>
          </cell>
          <cell r="K1299">
            <v>30</v>
          </cell>
          <cell r="L1299">
            <v>7.5899999999999995E-2</v>
          </cell>
          <cell r="M1299">
            <v>226</v>
          </cell>
          <cell r="N1299">
            <v>0.57220000000000004</v>
          </cell>
        </row>
        <row r="1300">
          <cell r="A1300" t="str">
            <v>NORTH LANDING ELEM</v>
          </cell>
          <cell r="B1300" t="str">
            <v>128</v>
          </cell>
          <cell r="C1300" t="e">
            <v>#N/A</v>
          </cell>
          <cell r="D1300" t="str">
            <v>0760</v>
          </cell>
          <cell r="E1300" t="str">
            <v>Elementary</v>
          </cell>
          <cell r="F1300" t="str">
            <v>K</v>
          </cell>
          <cell r="G1300" t="str">
            <v>5</v>
          </cell>
          <cell r="H1300">
            <v>459</v>
          </cell>
          <cell r="I1300">
            <v>37</v>
          </cell>
          <cell r="J1300">
            <v>8.0600000000000005E-2</v>
          </cell>
          <cell r="K1300">
            <v>20</v>
          </cell>
          <cell r="L1300">
            <v>4.36E-2</v>
          </cell>
          <cell r="M1300">
            <v>57</v>
          </cell>
          <cell r="N1300">
            <v>0.1242</v>
          </cell>
        </row>
        <row r="1301">
          <cell r="A1301" t="str">
            <v>NORTH RIVER ELEM</v>
          </cell>
          <cell r="B1301" t="str">
            <v>008</v>
          </cell>
          <cell r="C1301" t="e">
            <v>#N/A</v>
          </cell>
          <cell r="D1301" t="str">
            <v>0040</v>
          </cell>
          <cell r="E1301" t="str">
            <v>Elementary</v>
          </cell>
          <cell r="F1301" t="str">
            <v>Pre-K</v>
          </cell>
          <cell r="G1301" t="str">
            <v>5</v>
          </cell>
          <cell r="H1301">
            <v>261</v>
          </cell>
          <cell r="I1301">
            <v>100</v>
          </cell>
          <cell r="J1301">
            <v>0.3831</v>
          </cell>
          <cell r="K1301">
            <v>19</v>
          </cell>
          <cell r="L1301">
            <v>7.2800000000000004E-2</v>
          </cell>
          <cell r="M1301">
            <v>119</v>
          </cell>
          <cell r="N1301">
            <v>0.45590000000000003</v>
          </cell>
        </row>
        <row r="1302">
          <cell r="A1302" t="str">
            <v>NORTH SPRINGFIELD ELEM</v>
          </cell>
          <cell r="B1302" t="str">
            <v>029</v>
          </cell>
          <cell r="C1302" t="e">
            <v>#N/A</v>
          </cell>
          <cell r="D1302" t="str">
            <v>0930</v>
          </cell>
          <cell r="E1302" t="str">
            <v>Elementary</v>
          </cell>
          <cell r="F1302" t="str">
            <v>K</v>
          </cell>
          <cell r="G1302" t="str">
            <v>6</v>
          </cell>
          <cell r="H1302">
            <v>540</v>
          </cell>
          <cell r="I1302">
            <v>185</v>
          </cell>
          <cell r="J1302">
            <v>0.34260000000000002</v>
          </cell>
          <cell r="K1302">
            <v>46</v>
          </cell>
          <cell r="L1302">
            <v>8.5199999999999998E-2</v>
          </cell>
          <cell r="M1302">
            <v>231</v>
          </cell>
          <cell r="N1302">
            <v>0.42780000000000001</v>
          </cell>
        </row>
        <row r="1303">
          <cell r="A1303" t="str">
            <v>NORTH STAFFORD HIGH</v>
          </cell>
          <cell r="B1303" t="str">
            <v>089</v>
          </cell>
          <cell r="C1303" t="e">
            <v>#N/A</v>
          </cell>
          <cell r="D1303" t="str">
            <v>0030</v>
          </cell>
          <cell r="E1303" t="str">
            <v>High</v>
          </cell>
          <cell r="F1303" t="str">
            <v>9</v>
          </cell>
          <cell r="G1303" t="str">
            <v>12</v>
          </cell>
          <cell r="H1303">
            <v>1781</v>
          </cell>
          <cell r="I1303">
            <v>607</v>
          </cell>
          <cell r="J1303">
            <v>0.34079999999999999</v>
          </cell>
          <cell r="K1303">
            <v>117</v>
          </cell>
          <cell r="L1303">
            <v>6.5699999999999995E-2</v>
          </cell>
          <cell r="M1303">
            <v>724</v>
          </cell>
          <cell r="N1303">
            <v>0.40649999999999997</v>
          </cell>
        </row>
        <row r="1304">
          <cell r="A1304" t="str">
            <v>NORTH STAR EARLY CHILDHOOD</v>
          </cell>
          <cell r="B1304" t="str">
            <v>089</v>
          </cell>
          <cell r="C1304" t="e">
            <v>#N/A</v>
          </cell>
          <cell r="D1304" t="str">
            <v>0992</v>
          </cell>
          <cell r="E1304" t="str">
            <v>Elementary</v>
          </cell>
          <cell r="F1304" t="str">
            <v>U</v>
          </cell>
          <cell r="G1304" t="str">
            <v>Pre-K</v>
          </cell>
          <cell r="H1304">
            <v>300</v>
          </cell>
          <cell r="I1304">
            <v>164</v>
          </cell>
          <cell r="J1304">
            <v>0.54669999999999996</v>
          </cell>
          <cell r="K1304">
            <v>8</v>
          </cell>
          <cell r="L1304">
            <v>2.6700000000000002E-2</v>
          </cell>
          <cell r="M1304">
            <v>172</v>
          </cell>
          <cell r="N1304">
            <v>0.57330000000000003</v>
          </cell>
        </row>
        <row r="1305">
          <cell r="A1305" t="str">
            <v>NORTHAMPTON HIGH</v>
          </cell>
          <cell r="B1305" t="str">
            <v>065</v>
          </cell>
          <cell r="C1305" t="e">
            <v>#N/A</v>
          </cell>
          <cell r="D1305" t="str">
            <v>0350</v>
          </cell>
          <cell r="E1305" t="str">
            <v>High</v>
          </cell>
          <cell r="F1305" t="str">
            <v>9</v>
          </cell>
          <cell r="G1305" t="str">
            <v>12</v>
          </cell>
          <cell r="H1305">
            <v>437</v>
          </cell>
          <cell r="I1305">
            <v>284</v>
          </cell>
          <cell r="J1305">
            <v>0.64990000000000003</v>
          </cell>
          <cell r="K1305">
            <v>31</v>
          </cell>
          <cell r="L1305">
            <v>7.0900000000000005E-2</v>
          </cell>
          <cell r="M1305">
            <v>315</v>
          </cell>
          <cell r="N1305">
            <v>0.7208</v>
          </cell>
        </row>
        <row r="1306">
          <cell r="A1306" t="str">
            <v>NORTHAMPTON MIDDLE</v>
          </cell>
          <cell r="B1306" t="str">
            <v>065</v>
          </cell>
          <cell r="C1306" t="e">
            <v>#N/A</v>
          </cell>
          <cell r="D1306" t="str">
            <v>0360</v>
          </cell>
          <cell r="E1306" t="str">
            <v>Middle</v>
          </cell>
          <cell r="F1306" t="str">
            <v>7</v>
          </cell>
          <cell r="G1306" t="str">
            <v>8</v>
          </cell>
          <cell r="H1306">
            <v>234</v>
          </cell>
          <cell r="I1306">
            <v>154</v>
          </cell>
          <cell r="J1306">
            <v>0.65810000000000002</v>
          </cell>
          <cell r="K1306">
            <v>22</v>
          </cell>
          <cell r="L1306">
            <v>9.4E-2</v>
          </cell>
          <cell r="M1306">
            <v>176</v>
          </cell>
          <cell r="N1306">
            <v>0.75209999999999999</v>
          </cell>
        </row>
        <row r="1307">
          <cell r="A1307" t="str">
            <v>NORTHERN SHORES ELEM</v>
          </cell>
          <cell r="B1307" t="str">
            <v>127</v>
          </cell>
          <cell r="C1307" t="e">
            <v>#N/A</v>
          </cell>
          <cell r="D1307" t="str">
            <v>0391</v>
          </cell>
          <cell r="E1307" t="str">
            <v>Elementary</v>
          </cell>
          <cell r="F1307" t="str">
            <v>Pre-K</v>
          </cell>
          <cell r="G1307" t="str">
            <v>5</v>
          </cell>
          <cell r="H1307">
            <v>816</v>
          </cell>
          <cell r="I1307">
            <v>140</v>
          </cell>
          <cell r="J1307">
            <v>0.1716</v>
          </cell>
          <cell r="K1307">
            <v>46</v>
          </cell>
          <cell r="L1307">
            <v>5.6399999999999999E-2</v>
          </cell>
          <cell r="M1307">
            <v>186</v>
          </cell>
          <cell r="N1307">
            <v>0.22789999999999999</v>
          </cell>
        </row>
        <row r="1308">
          <cell r="A1308" t="str">
            <v>NORTHERN VA  JUV DET HOME</v>
          </cell>
          <cell r="B1308" t="str">
            <v>917</v>
          </cell>
          <cell r="C1308" t="str">
            <v>Department of Juvenile Justice</v>
          </cell>
          <cell r="D1308" t="str">
            <v>0001</v>
          </cell>
          <cell r="E1308" t="str">
            <v>Combined</v>
          </cell>
          <cell r="F1308" t="str">
            <v>6</v>
          </cell>
          <cell r="G1308" t="str">
            <v>12</v>
          </cell>
          <cell r="H1308">
            <v>23</v>
          </cell>
          <cell r="I1308">
            <v>23</v>
          </cell>
          <cell r="J1308">
            <v>1</v>
          </cell>
          <cell r="K1308">
            <v>0</v>
          </cell>
          <cell r="L1308">
            <v>0</v>
          </cell>
          <cell r="M1308">
            <v>23</v>
          </cell>
          <cell r="N1308">
            <v>1</v>
          </cell>
        </row>
        <row r="1309">
          <cell r="A1309" t="str">
            <v>NORTHSIDE HIGH</v>
          </cell>
          <cell r="B1309" t="str">
            <v>080</v>
          </cell>
          <cell r="C1309" t="e">
            <v>#N/A</v>
          </cell>
          <cell r="D1309" t="str">
            <v>0520</v>
          </cell>
          <cell r="E1309" t="str">
            <v>High</v>
          </cell>
          <cell r="F1309" t="str">
            <v>9</v>
          </cell>
          <cell r="G1309" t="str">
            <v>12</v>
          </cell>
          <cell r="H1309">
            <v>887</v>
          </cell>
          <cell r="I1309">
            <v>249</v>
          </cell>
          <cell r="J1309">
            <v>0.28070000000000001</v>
          </cell>
          <cell r="K1309">
            <v>69</v>
          </cell>
          <cell r="L1309">
            <v>7.7799999999999994E-2</v>
          </cell>
          <cell r="M1309">
            <v>318</v>
          </cell>
          <cell r="N1309">
            <v>0.35849999999999999</v>
          </cell>
        </row>
        <row r="1310">
          <cell r="A1310" t="str">
            <v>NORTHSIDE MID (CEP NOTE 2)</v>
          </cell>
          <cell r="B1310" t="str">
            <v>118</v>
          </cell>
          <cell r="C1310" t="e">
            <v>#N/A</v>
          </cell>
          <cell r="D1310" t="str">
            <v>0490</v>
          </cell>
          <cell r="E1310" t="str">
            <v>Middle</v>
          </cell>
          <cell r="F1310" t="str">
            <v>6</v>
          </cell>
          <cell r="G1310" t="str">
            <v>8</v>
          </cell>
          <cell r="H1310">
            <v>797</v>
          </cell>
          <cell r="I1310">
            <v>765</v>
          </cell>
          <cell r="J1310">
            <v>0.95979999999999999</v>
          </cell>
          <cell r="K1310">
            <v>0</v>
          </cell>
          <cell r="L1310">
            <v>0</v>
          </cell>
          <cell r="M1310">
            <v>765</v>
          </cell>
          <cell r="N1310">
            <v>0.95979999999999999</v>
          </cell>
        </row>
        <row r="1311">
          <cell r="A1311" t="str">
            <v>NORTHSIDE MIDDLE</v>
          </cell>
          <cell r="B1311" t="str">
            <v>080</v>
          </cell>
          <cell r="C1311" t="e">
            <v>#N/A</v>
          </cell>
          <cell r="D1311" t="str">
            <v>0640</v>
          </cell>
          <cell r="E1311" t="str">
            <v>Middle</v>
          </cell>
          <cell r="F1311" t="str">
            <v>6</v>
          </cell>
          <cell r="G1311" t="str">
            <v>8</v>
          </cell>
          <cell r="H1311">
            <v>694</v>
          </cell>
          <cell r="I1311">
            <v>228</v>
          </cell>
          <cell r="J1311">
            <v>0.32850000000000001</v>
          </cell>
          <cell r="K1311">
            <v>63</v>
          </cell>
          <cell r="L1311">
            <v>9.0800000000000006E-2</v>
          </cell>
          <cell r="M1311">
            <v>291</v>
          </cell>
          <cell r="N1311">
            <v>0.41930000000000001</v>
          </cell>
        </row>
        <row r="1312">
          <cell r="A1312" t="str">
            <v>NORTHUMBERLAND EL (CEP NOTE 2)</v>
          </cell>
          <cell r="B1312" t="str">
            <v>066</v>
          </cell>
          <cell r="C1312" t="e">
            <v>#N/A</v>
          </cell>
          <cell r="D1312" t="str">
            <v>0331</v>
          </cell>
          <cell r="E1312" t="str">
            <v>Elementary</v>
          </cell>
          <cell r="F1312" t="str">
            <v>U</v>
          </cell>
          <cell r="G1312" t="str">
            <v>5</v>
          </cell>
          <cell r="H1312">
            <v>611</v>
          </cell>
          <cell r="I1312">
            <v>476</v>
          </cell>
          <cell r="J1312">
            <v>0.77910000000000001</v>
          </cell>
          <cell r="K1312">
            <v>0</v>
          </cell>
          <cell r="L1312">
            <v>0</v>
          </cell>
          <cell r="M1312">
            <v>476</v>
          </cell>
          <cell r="N1312">
            <v>0.77910000000000001</v>
          </cell>
        </row>
        <row r="1313">
          <cell r="A1313" t="str">
            <v>NORTHUMBERLAND HS (CEP NOTE 2)</v>
          </cell>
          <cell r="B1313" t="str">
            <v>066</v>
          </cell>
          <cell r="C1313" t="e">
            <v>#N/A</v>
          </cell>
          <cell r="D1313" t="str">
            <v>0040</v>
          </cell>
          <cell r="E1313" t="str">
            <v>High</v>
          </cell>
          <cell r="F1313" t="str">
            <v>9</v>
          </cell>
          <cell r="G1313" t="str">
            <v>12</v>
          </cell>
          <cell r="H1313">
            <v>412</v>
          </cell>
          <cell r="I1313">
            <v>321</v>
          </cell>
          <cell r="J1313">
            <v>0.77910000000000001</v>
          </cell>
          <cell r="K1313">
            <v>0</v>
          </cell>
          <cell r="L1313">
            <v>0</v>
          </cell>
          <cell r="M1313">
            <v>321</v>
          </cell>
          <cell r="N1313">
            <v>0.77910000000000001</v>
          </cell>
        </row>
        <row r="1314">
          <cell r="A1314" t="str">
            <v>NORTHUMBERLAND MID (CEP NOTE 2)</v>
          </cell>
          <cell r="B1314" t="str">
            <v>066</v>
          </cell>
          <cell r="C1314" t="e">
            <v>#N/A</v>
          </cell>
          <cell r="D1314" t="str">
            <v>0210</v>
          </cell>
          <cell r="E1314" t="str">
            <v>Middle</v>
          </cell>
          <cell r="F1314" t="str">
            <v>6</v>
          </cell>
          <cell r="G1314" t="str">
            <v>8</v>
          </cell>
          <cell r="H1314">
            <v>271</v>
          </cell>
          <cell r="I1314">
            <v>211</v>
          </cell>
          <cell r="J1314">
            <v>0.77859999999999996</v>
          </cell>
          <cell r="K1314">
            <v>0</v>
          </cell>
          <cell r="L1314">
            <v>0</v>
          </cell>
          <cell r="M1314">
            <v>211</v>
          </cell>
          <cell r="N1314">
            <v>0.77859999999999996</v>
          </cell>
        </row>
        <row r="1315">
          <cell r="A1315" t="str">
            <v>NORTHWESTERN REG ED PGM</v>
          </cell>
          <cell r="B1315" t="str">
            <v>034</v>
          </cell>
          <cell r="C1315" t="e">
            <v>#N/A</v>
          </cell>
          <cell r="D1315" t="str">
            <v>0005</v>
          </cell>
          <cell r="E1315" t="str">
            <v>Cell Left Blank</v>
          </cell>
          <cell r="F1315" t="str">
            <v>Pre-K</v>
          </cell>
          <cell r="G1315" t="str">
            <v>12</v>
          </cell>
          <cell r="H1315">
            <v>102</v>
          </cell>
          <cell r="I1315">
            <v>61</v>
          </cell>
          <cell r="J1315">
            <v>0.59799999999999998</v>
          </cell>
          <cell r="K1315">
            <v>14</v>
          </cell>
          <cell r="L1315">
            <v>0.13730000000000001</v>
          </cell>
          <cell r="M1315">
            <v>75</v>
          </cell>
          <cell r="N1315">
            <v>0.73529999999999995</v>
          </cell>
        </row>
        <row r="1316">
          <cell r="A1316" t="str">
            <v>NORTHWOOD HS (CEP NOTE 2)</v>
          </cell>
          <cell r="B1316" t="str">
            <v>086</v>
          </cell>
          <cell r="C1316" t="e">
            <v>#N/A</v>
          </cell>
          <cell r="D1316" t="str">
            <v>0250</v>
          </cell>
          <cell r="E1316" t="str">
            <v>High</v>
          </cell>
          <cell r="F1316" t="str">
            <v>9</v>
          </cell>
          <cell r="G1316" t="str">
            <v>12</v>
          </cell>
          <cell r="H1316">
            <v>265</v>
          </cell>
          <cell r="I1316">
            <v>201</v>
          </cell>
          <cell r="J1316">
            <v>0.75849999999999995</v>
          </cell>
          <cell r="K1316">
            <v>0</v>
          </cell>
          <cell r="L1316">
            <v>0</v>
          </cell>
          <cell r="M1316">
            <v>201</v>
          </cell>
          <cell r="N1316">
            <v>0.75849999999999995</v>
          </cell>
        </row>
        <row r="1317">
          <cell r="A1317" t="str">
            <v>NORTHWOOD MID (CEP NOTE 2)</v>
          </cell>
          <cell r="B1317" t="str">
            <v>086</v>
          </cell>
          <cell r="C1317" t="e">
            <v>#N/A</v>
          </cell>
          <cell r="D1317" t="str">
            <v>0120</v>
          </cell>
          <cell r="E1317" t="str">
            <v>Middle</v>
          </cell>
          <cell r="F1317" t="str">
            <v>6</v>
          </cell>
          <cell r="G1317" t="str">
            <v>8</v>
          </cell>
          <cell r="H1317">
            <v>184</v>
          </cell>
          <cell r="I1317">
            <v>139</v>
          </cell>
          <cell r="J1317">
            <v>0.75539999999999996</v>
          </cell>
          <cell r="K1317">
            <v>0</v>
          </cell>
          <cell r="L1317">
            <v>0</v>
          </cell>
          <cell r="M1317">
            <v>139</v>
          </cell>
          <cell r="N1317">
            <v>0.75539999999999996</v>
          </cell>
        </row>
        <row r="1318">
          <cell r="A1318" t="str">
            <v>NORTON ELEM (CEP NOTE 2)</v>
          </cell>
          <cell r="B1318" t="str">
            <v>119</v>
          </cell>
          <cell r="C1318" t="e">
            <v>#N/A</v>
          </cell>
          <cell r="D1318" t="str">
            <v>0040</v>
          </cell>
          <cell r="E1318" t="str">
            <v>Elementary</v>
          </cell>
          <cell r="F1318" t="str">
            <v>Pre-K</v>
          </cell>
          <cell r="G1318" t="str">
            <v>7</v>
          </cell>
          <cell r="H1318">
            <v>496</v>
          </cell>
          <cell r="I1318">
            <v>460</v>
          </cell>
          <cell r="J1318">
            <v>0.9274</v>
          </cell>
          <cell r="K1318">
            <v>0</v>
          </cell>
          <cell r="L1318">
            <v>0</v>
          </cell>
          <cell r="M1318">
            <v>460</v>
          </cell>
          <cell r="N1318">
            <v>0.9274</v>
          </cell>
        </row>
        <row r="1319">
          <cell r="A1319" t="str">
            <v>NORVIEW ELEM (CEP NOTE 2)</v>
          </cell>
          <cell r="B1319" t="str">
            <v>118</v>
          </cell>
          <cell r="C1319" t="e">
            <v>#N/A</v>
          </cell>
          <cell r="D1319" t="str">
            <v>0620</v>
          </cell>
          <cell r="E1319" t="str">
            <v>Elementary</v>
          </cell>
          <cell r="F1319" t="str">
            <v>Pre-K</v>
          </cell>
          <cell r="G1319" t="str">
            <v>5</v>
          </cell>
          <cell r="H1319">
            <v>407</v>
          </cell>
          <cell r="I1319">
            <v>391</v>
          </cell>
          <cell r="J1319">
            <v>0.9607</v>
          </cell>
          <cell r="K1319">
            <v>0</v>
          </cell>
          <cell r="L1319">
            <v>0</v>
          </cell>
          <cell r="M1319">
            <v>391</v>
          </cell>
          <cell r="N1319">
            <v>0.9607</v>
          </cell>
        </row>
        <row r="1320">
          <cell r="A1320" t="str">
            <v>NORVIEW HIGH</v>
          </cell>
          <cell r="B1320" t="str">
            <v>118</v>
          </cell>
          <cell r="C1320" t="e">
            <v>#N/A</v>
          </cell>
          <cell r="D1320" t="str">
            <v>0580</v>
          </cell>
          <cell r="E1320" t="str">
            <v>High</v>
          </cell>
          <cell r="F1320" t="str">
            <v>9</v>
          </cell>
          <cell r="G1320" t="str">
            <v>12</v>
          </cell>
          <cell r="H1320">
            <v>1953</v>
          </cell>
          <cell r="I1320">
            <v>942</v>
          </cell>
          <cell r="J1320">
            <v>0.48230000000000001</v>
          </cell>
          <cell r="K1320">
            <v>168</v>
          </cell>
          <cell r="L1320">
            <v>8.5999999999999993E-2</v>
          </cell>
          <cell r="M1320">
            <v>1110</v>
          </cell>
          <cell r="N1320">
            <v>0.56840000000000002</v>
          </cell>
        </row>
        <row r="1321">
          <cell r="A1321" t="str">
            <v>NORVIEW MIDDLE (CEP NOTE 2)</v>
          </cell>
          <cell r="B1321" t="str">
            <v>118</v>
          </cell>
          <cell r="C1321" t="e">
            <v>#N/A</v>
          </cell>
          <cell r="D1321" t="str">
            <v>0570</v>
          </cell>
          <cell r="E1321" t="str">
            <v>Middle</v>
          </cell>
          <cell r="F1321" t="str">
            <v>6</v>
          </cell>
          <cell r="G1321" t="str">
            <v>8</v>
          </cell>
          <cell r="H1321">
            <v>1116</v>
          </cell>
          <cell r="I1321">
            <v>1071</v>
          </cell>
          <cell r="J1321">
            <v>0.9597</v>
          </cell>
          <cell r="K1321">
            <v>0</v>
          </cell>
          <cell r="L1321">
            <v>0</v>
          </cell>
          <cell r="M1321">
            <v>1071</v>
          </cell>
          <cell r="N1321">
            <v>0.9597</v>
          </cell>
        </row>
        <row r="1322">
          <cell r="A1322" t="str">
            <v>NOTTINGHAM ELEM</v>
          </cell>
          <cell r="B1322" t="str">
            <v>007</v>
          </cell>
          <cell r="C1322" t="str">
            <v>Arlington County Public Schools</v>
          </cell>
          <cell r="D1322" t="str">
            <v>0410</v>
          </cell>
          <cell r="E1322" t="str">
            <v>Elementary</v>
          </cell>
          <cell r="F1322" t="str">
            <v>K</v>
          </cell>
          <cell r="G1322" t="str">
            <v>5</v>
          </cell>
          <cell r="H1322">
            <v>488</v>
          </cell>
          <cell r="I1322">
            <v>15</v>
          </cell>
          <cell r="J1322">
            <v>3.0700000000000002E-2</v>
          </cell>
          <cell r="K1322">
            <v>6</v>
          </cell>
          <cell r="L1322">
            <v>1.23E-2</v>
          </cell>
          <cell r="M1322">
            <v>21</v>
          </cell>
          <cell r="N1322">
            <v>4.2999999999999997E-2</v>
          </cell>
        </row>
        <row r="1323">
          <cell r="A1323" t="str">
            <v>NOTTOWAY ELEM</v>
          </cell>
          <cell r="B1323" t="str">
            <v>087</v>
          </cell>
          <cell r="C1323" t="e">
            <v>#N/A</v>
          </cell>
          <cell r="D1323" t="str">
            <v>0010</v>
          </cell>
          <cell r="E1323" t="str">
            <v>Elementary</v>
          </cell>
          <cell r="F1323" t="str">
            <v>Pre-K</v>
          </cell>
          <cell r="G1323" t="str">
            <v>5</v>
          </cell>
          <cell r="H1323">
            <v>288</v>
          </cell>
          <cell r="I1323">
            <v>107</v>
          </cell>
          <cell r="J1323">
            <v>0.3715</v>
          </cell>
          <cell r="K1323">
            <v>14</v>
          </cell>
          <cell r="L1323">
            <v>4.8599999999999997E-2</v>
          </cell>
          <cell r="M1323">
            <v>121</v>
          </cell>
          <cell r="N1323">
            <v>0.42009999999999997</v>
          </cell>
        </row>
        <row r="1324">
          <cell r="A1324" t="str">
            <v>NOTTOWAY HIGH (CEP NOTE 2)</v>
          </cell>
          <cell r="B1324" t="str">
            <v>067</v>
          </cell>
          <cell r="C1324" t="e">
            <v>#N/A</v>
          </cell>
          <cell r="D1324" t="str">
            <v>0301</v>
          </cell>
          <cell r="E1324" t="str">
            <v>High</v>
          </cell>
          <cell r="F1324" t="str">
            <v>9</v>
          </cell>
          <cell r="G1324" t="str">
            <v>12</v>
          </cell>
          <cell r="H1324">
            <v>596</v>
          </cell>
          <cell r="I1324">
            <v>542</v>
          </cell>
          <cell r="J1324">
            <v>0.90939999999999999</v>
          </cell>
          <cell r="K1324">
            <v>0</v>
          </cell>
          <cell r="L1324">
            <v>0</v>
          </cell>
          <cell r="M1324">
            <v>542</v>
          </cell>
          <cell r="N1324">
            <v>0.90939999999999999</v>
          </cell>
        </row>
        <row r="1325">
          <cell r="A1325" t="str">
            <v>NOTTOWAY INT (CEP NOTE 2)</v>
          </cell>
          <cell r="B1325" t="str">
            <v>067</v>
          </cell>
          <cell r="C1325" t="e">
            <v>#N/A</v>
          </cell>
          <cell r="D1325" t="str">
            <v>0300</v>
          </cell>
          <cell r="E1325" t="str">
            <v>Elementary</v>
          </cell>
          <cell r="F1325" t="str">
            <v>5</v>
          </cell>
          <cell r="G1325" t="str">
            <v>6</v>
          </cell>
          <cell r="H1325">
            <v>284</v>
          </cell>
          <cell r="I1325">
            <v>258</v>
          </cell>
          <cell r="J1325">
            <v>0.90849999999999997</v>
          </cell>
          <cell r="K1325">
            <v>0</v>
          </cell>
          <cell r="L1325">
            <v>0</v>
          </cell>
          <cell r="M1325">
            <v>258</v>
          </cell>
          <cell r="N1325">
            <v>0.90849999999999997</v>
          </cell>
        </row>
        <row r="1326">
          <cell r="A1326" t="str">
            <v>NOTTOWAY MID (CEP NOTE 2)</v>
          </cell>
          <cell r="B1326" t="str">
            <v>067</v>
          </cell>
          <cell r="C1326" t="e">
            <v>#N/A</v>
          </cell>
          <cell r="D1326" t="str">
            <v>0302</v>
          </cell>
          <cell r="E1326" t="str">
            <v>Middle</v>
          </cell>
          <cell r="F1326" t="str">
            <v>7</v>
          </cell>
          <cell r="G1326" t="str">
            <v>8</v>
          </cell>
          <cell r="H1326">
            <v>308</v>
          </cell>
          <cell r="I1326">
            <v>280</v>
          </cell>
          <cell r="J1326">
            <v>0.90910000000000002</v>
          </cell>
          <cell r="K1326">
            <v>0</v>
          </cell>
          <cell r="L1326">
            <v>0</v>
          </cell>
          <cell r="M1326">
            <v>280</v>
          </cell>
          <cell r="N1326">
            <v>0.90910000000000002</v>
          </cell>
        </row>
        <row r="1327">
          <cell r="A1327" t="str">
            <v>NUCKOLS FARM ELEM</v>
          </cell>
          <cell r="B1327" t="str">
            <v>043</v>
          </cell>
          <cell r="C1327" t="e">
            <v>#N/A</v>
          </cell>
          <cell r="D1327" t="str">
            <v>0270</v>
          </cell>
          <cell r="E1327" t="str">
            <v>Elementary</v>
          </cell>
          <cell r="F1327" t="str">
            <v>K</v>
          </cell>
          <cell r="G1327" t="str">
            <v>5</v>
          </cell>
          <cell r="H1327">
            <v>634</v>
          </cell>
          <cell r="I1327">
            <v>43</v>
          </cell>
          <cell r="J1327">
            <v>6.7799999999999999E-2</v>
          </cell>
          <cell r="K1327">
            <v>8</v>
          </cell>
          <cell r="L1327">
            <v>1.26E-2</v>
          </cell>
          <cell r="M1327">
            <v>51</v>
          </cell>
          <cell r="N1327">
            <v>8.0399999999999999E-2</v>
          </cell>
        </row>
        <row r="1328">
          <cell r="A1328" t="str">
            <v>NW REGIONAL JUV DET HOME</v>
          </cell>
          <cell r="B1328" t="str">
            <v>917</v>
          </cell>
          <cell r="C1328" t="str">
            <v>Department of Juvenile Justice</v>
          </cell>
          <cell r="D1328" t="str">
            <v>0009</v>
          </cell>
          <cell r="E1328" t="str">
            <v>Combined</v>
          </cell>
          <cell r="F1328" t="str">
            <v>6</v>
          </cell>
          <cell r="G1328" t="str">
            <v>12</v>
          </cell>
          <cell r="H1328">
            <v>19</v>
          </cell>
          <cell r="I1328">
            <v>19</v>
          </cell>
          <cell r="J1328">
            <v>1</v>
          </cell>
          <cell r="K1328">
            <v>0</v>
          </cell>
          <cell r="L1328">
            <v>0</v>
          </cell>
          <cell r="M1328">
            <v>19</v>
          </cell>
          <cell r="N1328">
            <v>1</v>
          </cell>
        </row>
        <row r="1329">
          <cell r="A1329" t="str">
            <v>O B GATES ELEM</v>
          </cell>
          <cell r="B1329" t="str">
            <v>021</v>
          </cell>
          <cell r="C1329" t="e">
            <v>#N/A</v>
          </cell>
          <cell r="D1329" t="str">
            <v>0360</v>
          </cell>
          <cell r="E1329" t="str">
            <v>Elementary</v>
          </cell>
          <cell r="F1329" t="str">
            <v>K</v>
          </cell>
          <cell r="G1329" t="str">
            <v>5</v>
          </cell>
          <cell r="H1329">
            <v>681</v>
          </cell>
          <cell r="I1329">
            <v>179</v>
          </cell>
          <cell r="J1329">
            <v>0.26279999999999998</v>
          </cell>
          <cell r="K1329">
            <v>30</v>
          </cell>
          <cell r="L1329">
            <v>4.41E-2</v>
          </cell>
          <cell r="M1329">
            <v>209</v>
          </cell>
          <cell r="N1329">
            <v>0.30690000000000001</v>
          </cell>
        </row>
        <row r="1330">
          <cell r="A1330" t="str">
            <v>O. TRENT BONNER MID (CEP NOTE 2)</v>
          </cell>
          <cell r="B1330" t="str">
            <v>108</v>
          </cell>
          <cell r="C1330" t="e">
            <v>#N/A</v>
          </cell>
          <cell r="D1330" t="str">
            <v>0260</v>
          </cell>
          <cell r="E1330" t="str">
            <v>Middle</v>
          </cell>
          <cell r="F1330" t="str">
            <v>6</v>
          </cell>
          <cell r="G1330" t="str">
            <v>8</v>
          </cell>
          <cell r="H1330">
            <v>670</v>
          </cell>
          <cell r="I1330">
            <v>670</v>
          </cell>
          <cell r="J1330">
            <v>1</v>
          </cell>
          <cell r="K1330">
            <v>0</v>
          </cell>
          <cell r="L1330">
            <v>0</v>
          </cell>
          <cell r="M1330">
            <v>670</v>
          </cell>
          <cell r="N1330">
            <v>1</v>
          </cell>
        </row>
        <row r="1331">
          <cell r="A1331" t="str">
            <v>OAK GROVE ELEM</v>
          </cell>
          <cell r="B1331" t="str">
            <v>080</v>
          </cell>
          <cell r="C1331" t="e">
            <v>#N/A</v>
          </cell>
          <cell r="D1331" t="str">
            <v>0480</v>
          </cell>
          <cell r="E1331" t="str">
            <v>Elementary</v>
          </cell>
          <cell r="F1331" t="str">
            <v>Pre-K</v>
          </cell>
          <cell r="G1331" t="str">
            <v>5</v>
          </cell>
          <cell r="H1331">
            <v>409</v>
          </cell>
          <cell r="I1331">
            <v>121</v>
          </cell>
          <cell r="J1331">
            <v>0.29580000000000001</v>
          </cell>
          <cell r="K1331">
            <v>15</v>
          </cell>
          <cell r="L1331">
            <v>3.6700000000000003E-2</v>
          </cell>
          <cell r="M1331">
            <v>136</v>
          </cell>
          <cell r="N1331">
            <v>0.33250000000000002</v>
          </cell>
        </row>
        <row r="1332">
          <cell r="A1332" t="str">
            <v>OAK GROVE/BELLEMEADE (CEP NOTE 2)</v>
          </cell>
          <cell r="B1332" t="str">
            <v>123</v>
          </cell>
          <cell r="C1332" t="e">
            <v>#N/A</v>
          </cell>
          <cell r="D1332" t="str">
            <v>0330</v>
          </cell>
          <cell r="E1332" t="str">
            <v>Elementary</v>
          </cell>
          <cell r="F1332" t="str">
            <v>H</v>
          </cell>
          <cell r="G1332" t="str">
            <v>5</v>
          </cell>
          <cell r="H1332">
            <v>694</v>
          </cell>
          <cell r="I1332">
            <v>694</v>
          </cell>
          <cell r="J1332">
            <v>1</v>
          </cell>
          <cell r="K1332">
            <v>0</v>
          </cell>
          <cell r="L1332">
            <v>0</v>
          </cell>
          <cell r="M1332">
            <v>694</v>
          </cell>
          <cell r="N1332">
            <v>1</v>
          </cell>
        </row>
        <row r="1333">
          <cell r="A1333" t="str">
            <v>OAK HILL ELEM</v>
          </cell>
          <cell r="B1333" t="str">
            <v>029</v>
          </cell>
          <cell r="C1333" t="e">
            <v>#N/A</v>
          </cell>
          <cell r="D1333" t="str">
            <v>0430</v>
          </cell>
          <cell r="E1333" t="str">
            <v>Elementary</v>
          </cell>
          <cell r="F1333" t="str">
            <v>K</v>
          </cell>
          <cell r="G1333" t="str">
            <v>6</v>
          </cell>
          <cell r="H1333">
            <v>848</v>
          </cell>
          <cell r="I1333">
            <v>40</v>
          </cell>
          <cell r="J1333">
            <v>4.7199999999999999E-2</v>
          </cell>
          <cell r="K1333">
            <v>6</v>
          </cell>
          <cell r="L1333">
            <v>7.1000000000000004E-3</v>
          </cell>
          <cell r="M1333">
            <v>46</v>
          </cell>
          <cell r="N1333">
            <v>5.4199999999999998E-2</v>
          </cell>
        </row>
        <row r="1334">
          <cell r="A1334" t="str">
            <v>OAK KNOLL MIDDLE</v>
          </cell>
          <cell r="B1334" t="str">
            <v>042</v>
          </cell>
          <cell r="C1334" t="e">
            <v>#N/A</v>
          </cell>
          <cell r="D1334" t="str">
            <v>0553</v>
          </cell>
          <cell r="E1334" t="str">
            <v>Middle</v>
          </cell>
          <cell r="F1334" t="str">
            <v>6</v>
          </cell>
          <cell r="G1334" t="str">
            <v>8</v>
          </cell>
          <cell r="H1334">
            <v>927</v>
          </cell>
          <cell r="I1334">
            <v>91</v>
          </cell>
          <cell r="J1334">
            <v>9.8199999999999996E-2</v>
          </cell>
          <cell r="K1334">
            <v>23</v>
          </cell>
          <cell r="L1334">
            <v>2.4799999999999999E-2</v>
          </cell>
          <cell r="M1334">
            <v>114</v>
          </cell>
          <cell r="N1334">
            <v>0.123</v>
          </cell>
        </row>
        <row r="1335">
          <cell r="A1335" t="str">
            <v>OAK POINT ELEM (CEP NOTE 2)</v>
          </cell>
          <cell r="B1335" t="str">
            <v>086</v>
          </cell>
          <cell r="C1335" t="e">
            <v>#N/A</v>
          </cell>
          <cell r="D1335" t="str">
            <v>0690</v>
          </cell>
          <cell r="E1335" t="str">
            <v>Elementary</v>
          </cell>
          <cell r="F1335" t="str">
            <v>Pre-K</v>
          </cell>
          <cell r="G1335" t="str">
            <v>5</v>
          </cell>
          <cell r="H1335">
            <v>408</v>
          </cell>
          <cell r="I1335">
            <v>317</v>
          </cell>
          <cell r="J1335">
            <v>0.77700000000000002</v>
          </cell>
          <cell r="K1335">
            <v>0</v>
          </cell>
          <cell r="L1335">
            <v>0</v>
          </cell>
          <cell r="M1335">
            <v>317</v>
          </cell>
          <cell r="N1335">
            <v>0.77700000000000002</v>
          </cell>
        </row>
        <row r="1336">
          <cell r="A1336" t="str">
            <v>OAK VIEW ELEM</v>
          </cell>
          <cell r="B1336" t="str">
            <v>029</v>
          </cell>
          <cell r="C1336" t="e">
            <v>#N/A</v>
          </cell>
          <cell r="D1336" t="str">
            <v>1860</v>
          </cell>
          <cell r="E1336" t="str">
            <v>Elementary</v>
          </cell>
          <cell r="F1336" t="str">
            <v>K</v>
          </cell>
          <cell r="G1336" t="str">
            <v>6</v>
          </cell>
          <cell r="H1336">
            <v>840</v>
          </cell>
          <cell r="I1336">
            <v>38</v>
          </cell>
          <cell r="J1336">
            <v>4.5199999999999997E-2</v>
          </cell>
          <cell r="K1336">
            <v>21</v>
          </cell>
          <cell r="L1336">
            <v>2.5000000000000001E-2</v>
          </cell>
          <cell r="M1336">
            <v>59</v>
          </cell>
          <cell r="N1336">
            <v>7.0199999999999999E-2</v>
          </cell>
        </row>
        <row r="1337">
          <cell r="A1337" t="str">
            <v>OAKLAND ELEM</v>
          </cell>
          <cell r="B1337" t="str">
            <v>018</v>
          </cell>
          <cell r="C1337" t="e">
            <v>#N/A</v>
          </cell>
          <cell r="D1337" t="str">
            <v>1130</v>
          </cell>
          <cell r="E1337" t="str">
            <v>Elementary</v>
          </cell>
          <cell r="F1337" t="str">
            <v>Pre-K</v>
          </cell>
          <cell r="G1337" t="str">
            <v>5</v>
          </cell>
          <cell r="H1337">
            <v>188</v>
          </cell>
          <cell r="I1337">
            <v>108</v>
          </cell>
          <cell r="J1337">
            <v>0.57450000000000001</v>
          </cell>
          <cell r="K1337">
            <v>18</v>
          </cell>
          <cell r="L1337">
            <v>9.5699999999999993E-2</v>
          </cell>
          <cell r="M1337">
            <v>126</v>
          </cell>
          <cell r="N1337">
            <v>0.67020000000000002</v>
          </cell>
        </row>
        <row r="1338">
          <cell r="A1338" t="str">
            <v>OAKLAND ELEM</v>
          </cell>
          <cell r="B1338" t="str">
            <v>127</v>
          </cell>
          <cell r="C1338" t="e">
            <v>#N/A</v>
          </cell>
          <cell r="D1338" t="str">
            <v>0070</v>
          </cell>
          <cell r="E1338" t="str">
            <v>Elementary</v>
          </cell>
          <cell r="F1338" t="str">
            <v>Pre-K</v>
          </cell>
          <cell r="G1338" t="str">
            <v>5</v>
          </cell>
          <cell r="H1338">
            <v>452</v>
          </cell>
          <cell r="I1338">
            <v>172</v>
          </cell>
          <cell r="J1338">
            <v>0.3805</v>
          </cell>
          <cell r="K1338">
            <v>23</v>
          </cell>
          <cell r="L1338">
            <v>5.0900000000000001E-2</v>
          </cell>
          <cell r="M1338">
            <v>195</v>
          </cell>
          <cell r="N1338">
            <v>0.43140000000000001</v>
          </cell>
        </row>
        <row r="1339">
          <cell r="A1339" t="str">
            <v>OAKRIDGE ELEM</v>
          </cell>
          <cell r="B1339" t="str">
            <v>007</v>
          </cell>
          <cell r="C1339" t="str">
            <v>Arlington County Public Schools</v>
          </cell>
          <cell r="D1339" t="str">
            <v>0360</v>
          </cell>
          <cell r="E1339" t="str">
            <v>Elementary</v>
          </cell>
          <cell r="F1339" t="str">
            <v>Pre-K</v>
          </cell>
          <cell r="G1339" t="str">
            <v>5</v>
          </cell>
          <cell r="H1339">
            <v>632</v>
          </cell>
          <cell r="I1339">
            <v>106</v>
          </cell>
          <cell r="J1339">
            <v>0.16769999999999999</v>
          </cell>
          <cell r="K1339">
            <v>40</v>
          </cell>
          <cell r="L1339">
            <v>6.3299999999999995E-2</v>
          </cell>
          <cell r="M1339">
            <v>146</v>
          </cell>
          <cell r="N1339">
            <v>0.23100000000000001</v>
          </cell>
        </row>
        <row r="1340">
          <cell r="A1340" t="str">
            <v>OAKTON ELEM</v>
          </cell>
          <cell r="B1340" t="str">
            <v>029</v>
          </cell>
          <cell r="C1340" t="e">
            <v>#N/A</v>
          </cell>
          <cell r="D1340" t="str">
            <v>0140</v>
          </cell>
          <cell r="E1340" t="str">
            <v>Elementary</v>
          </cell>
          <cell r="F1340" t="str">
            <v>K</v>
          </cell>
          <cell r="G1340" t="str">
            <v>6</v>
          </cell>
          <cell r="H1340">
            <v>787</v>
          </cell>
          <cell r="I1340">
            <v>57</v>
          </cell>
          <cell r="J1340">
            <v>7.2400000000000006E-2</v>
          </cell>
          <cell r="K1340">
            <v>9</v>
          </cell>
          <cell r="L1340">
            <v>1.14E-2</v>
          </cell>
          <cell r="M1340">
            <v>66</v>
          </cell>
          <cell r="N1340">
            <v>8.3900000000000002E-2</v>
          </cell>
        </row>
        <row r="1341">
          <cell r="A1341" t="str">
            <v>OAKTON HIGH</v>
          </cell>
          <cell r="B1341" t="str">
            <v>029</v>
          </cell>
          <cell r="C1341" t="e">
            <v>#N/A</v>
          </cell>
          <cell r="D1341" t="str">
            <v>1710</v>
          </cell>
          <cell r="E1341" t="str">
            <v>High</v>
          </cell>
          <cell r="F1341" t="str">
            <v>9</v>
          </cell>
          <cell r="G1341" t="str">
            <v>12</v>
          </cell>
          <cell r="H1341">
            <v>2728</v>
          </cell>
          <cell r="I1341">
            <v>236</v>
          </cell>
          <cell r="J1341">
            <v>8.6499999999999994E-2</v>
          </cell>
          <cell r="K1341">
            <v>61</v>
          </cell>
          <cell r="L1341">
            <v>2.24E-2</v>
          </cell>
          <cell r="M1341">
            <v>297</v>
          </cell>
          <cell r="N1341">
            <v>0.1089</v>
          </cell>
        </row>
        <row r="1342">
          <cell r="A1342" t="str">
            <v>OCCOHANNOCK ELEM</v>
          </cell>
          <cell r="B1342" t="str">
            <v>065</v>
          </cell>
          <cell r="C1342" t="e">
            <v>#N/A</v>
          </cell>
          <cell r="D1342" t="str">
            <v>0451</v>
          </cell>
          <cell r="E1342" t="str">
            <v>Elementary</v>
          </cell>
          <cell r="F1342" t="str">
            <v>Pre-K</v>
          </cell>
          <cell r="G1342" t="str">
            <v>6</v>
          </cell>
          <cell r="H1342">
            <v>431</v>
          </cell>
          <cell r="I1342">
            <v>316</v>
          </cell>
          <cell r="J1342">
            <v>0.73319999999999996</v>
          </cell>
          <cell r="K1342">
            <v>47</v>
          </cell>
          <cell r="L1342">
            <v>0.109</v>
          </cell>
          <cell r="M1342">
            <v>363</v>
          </cell>
          <cell r="N1342">
            <v>0.84219999999999995</v>
          </cell>
        </row>
        <row r="1343">
          <cell r="A1343" t="str">
            <v>OCCOQUAN ELEM</v>
          </cell>
          <cell r="B1343" t="str">
            <v>075</v>
          </cell>
          <cell r="C1343" t="e">
            <v>#N/A</v>
          </cell>
          <cell r="D1343" t="str">
            <v>0260</v>
          </cell>
          <cell r="E1343" t="str">
            <v>Elementary</v>
          </cell>
          <cell r="F1343" t="str">
            <v>K</v>
          </cell>
          <cell r="G1343" t="str">
            <v>5</v>
          </cell>
          <cell r="H1343">
            <v>637</v>
          </cell>
          <cell r="I1343">
            <v>311</v>
          </cell>
          <cell r="J1343">
            <v>0.48820000000000002</v>
          </cell>
          <cell r="K1343">
            <v>70</v>
          </cell>
          <cell r="L1343">
            <v>0.1099</v>
          </cell>
          <cell r="M1343">
            <v>381</v>
          </cell>
          <cell r="N1343">
            <v>0.59809999999999997</v>
          </cell>
        </row>
        <row r="1344">
          <cell r="A1344" t="str">
            <v>OCEAN LAKES ELEM</v>
          </cell>
          <cell r="B1344" t="str">
            <v>128</v>
          </cell>
          <cell r="C1344" t="e">
            <v>#N/A</v>
          </cell>
          <cell r="D1344" t="str">
            <v>0880</v>
          </cell>
          <cell r="E1344" t="str">
            <v>Elementary</v>
          </cell>
          <cell r="F1344" t="str">
            <v>Pre-K</v>
          </cell>
          <cell r="G1344" t="str">
            <v>5</v>
          </cell>
          <cell r="H1344">
            <v>600</v>
          </cell>
          <cell r="I1344">
            <v>125</v>
          </cell>
          <cell r="J1344">
            <v>0.20830000000000001</v>
          </cell>
          <cell r="K1344">
            <v>47</v>
          </cell>
          <cell r="L1344">
            <v>7.8299999999999995E-2</v>
          </cell>
          <cell r="M1344">
            <v>172</v>
          </cell>
          <cell r="N1344">
            <v>0.28670000000000001</v>
          </cell>
        </row>
        <row r="1345">
          <cell r="A1345" t="str">
            <v>OCEAN LAKES HIGH</v>
          </cell>
          <cell r="B1345" t="str">
            <v>128</v>
          </cell>
          <cell r="C1345" t="e">
            <v>#N/A</v>
          </cell>
          <cell r="D1345" t="str">
            <v>0960</v>
          </cell>
          <cell r="E1345" t="str">
            <v>High</v>
          </cell>
          <cell r="F1345" t="str">
            <v>9</v>
          </cell>
          <cell r="G1345" t="str">
            <v>12</v>
          </cell>
          <cell r="H1345">
            <v>2006</v>
          </cell>
          <cell r="I1345">
            <v>389</v>
          </cell>
          <cell r="J1345">
            <v>0.19389999999999999</v>
          </cell>
          <cell r="K1345">
            <v>150</v>
          </cell>
          <cell r="L1345">
            <v>7.4800000000000005E-2</v>
          </cell>
          <cell r="M1345">
            <v>539</v>
          </cell>
          <cell r="N1345">
            <v>0.26869999999999999</v>
          </cell>
        </row>
        <row r="1346">
          <cell r="A1346" t="str">
            <v>OCEAN VIEW ELEM</v>
          </cell>
          <cell r="B1346" t="str">
            <v>118</v>
          </cell>
          <cell r="C1346" t="e">
            <v>#N/A</v>
          </cell>
          <cell r="D1346" t="str">
            <v>0190</v>
          </cell>
          <cell r="E1346" t="str">
            <v>Elementary</v>
          </cell>
          <cell r="F1346" t="str">
            <v>K</v>
          </cell>
          <cell r="G1346" t="str">
            <v>5</v>
          </cell>
          <cell r="H1346">
            <v>565</v>
          </cell>
          <cell r="I1346">
            <v>293</v>
          </cell>
          <cell r="J1346">
            <v>0.51859999999999995</v>
          </cell>
          <cell r="K1346">
            <v>42</v>
          </cell>
          <cell r="L1346">
            <v>7.4300000000000005E-2</v>
          </cell>
          <cell r="M1346">
            <v>335</v>
          </cell>
          <cell r="N1346">
            <v>0.59289999999999998</v>
          </cell>
        </row>
        <row r="1347">
          <cell r="A1347" t="str">
            <v>OCEANAIR ELEM (CEP NOTE 2)</v>
          </cell>
          <cell r="B1347" t="str">
            <v>118</v>
          </cell>
          <cell r="C1347" t="e">
            <v>#N/A</v>
          </cell>
          <cell r="D1347" t="str">
            <v>0630</v>
          </cell>
          <cell r="E1347" t="str">
            <v>Elementary</v>
          </cell>
          <cell r="F1347" t="str">
            <v>Pre-K</v>
          </cell>
          <cell r="G1347" t="str">
            <v>5</v>
          </cell>
          <cell r="H1347">
            <v>510</v>
          </cell>
          <cell r="I1347">
            <v>489</v>
          </cell>
          <cell r="J1347">
            <v>0.95879999999999999</v>
          </cell>
          <cell r="K1347">
            <v>0</v>
          </cell>
          <cell r="L1347">
            <v>0</v>
          </cell>
          <cell r="M1347">
            <v>489</v>
          </cell>
          <cell r="N1347">
            <v>0.95879999999999999</v>
          </cell>
        </row>
        <row r="1348">
          <cell r="A1348" t="str">
            <v>OLD BARN COURT GROUP HOME</v>
          </cell>
          <cell r="B1348" t="str">
            <v>5789</v>
          </cell>
          <cell r="C1348" t="str">
            <v>Grafton/GIHN SNP</v>
          </cell>
          <cell r="D1348" t="str">
            <v>0005</v>
          </cell>
          <cell r="E1348" t="str">
            <v>Combined</v>
          </cell>
          <cell r="F1348" t="str">
            <v>K</v>
          </cell>
          <cell r="G1348" t="str">
            <v>12</v>
          </cell>
          <cell r="H1348">
            <v>5</v>
          </cell>
          <cell r="I1348">
            <v>5</v>
          </cell>
          <cell r="J1348">
            <v>1</v>
          </cell>
          <cell r="K1348">
            <v>0</v>
          </cell>
          <cell r="L1348">
            <v>0</v>
          </cell>
          <cell r="M1348">
            <v>5</v>
          </cell>
          <cell r="N1348">
            <v>1</v>
          </cell>
        </row>
        <row r="1349">
          <cell r="A1349" t="str">
            <v>OLD BRIDGE ELEM</v>
          </cell>
          <cell r="B1349" t="str">
            <v>075</v>
          </cell>
          <cell r="C1349" t="e">
            <v>#N/A</v>
          </cell>
          <cell r="D1349" t="str">
            <v>0820</v>
          </cell>
          <cell r="E1349" t="str">
            <v>Elementary</v>
          </cell>
          <cell r="F1349" t="str">
            <v>K</v>
          </cell>
          <cell r="G1349" t="str">
            <v>5</v>
          </cell>
          <cell r="H1349">
            <v>515</v>
          </cell>
          <cell r="I1349">
            <v>99</v>
          </cell>
          <cell r="J1349">
            <v>0.19220000000000001</v>
          </cell>
          <cell r="K1349">
            <v>33</v>
          </cell>
          <cell r="L1349">
            <v>6.4100000000000004E-2</v>
          </cell>
          <cell r="M1349">
            <v>132</v>
          </cell>
          <cell r="N1349">
            <v>0.25629999999999997</v>
          </cell>
        </row>
        <row r="1350">
          <cell r="A1350" t="str">
            <v>OLD DONATION SCHOOL</v>
          </cell>
          <cell r="B1350" t="str">
            <v>128</v>
          </cell>
          <cell r="C1350" t="e">
            <v>#N/A</v>
          </cell>
          <cell r="D1350" t="str">
            <v>0080</v>
          </cell>
          <cell r="E1350" t="str">
            <v>Combined</v>
          </cell>
          <cell r="F1350" t="str">
            <v>2</v>
          </cell>
          <cell r="G1350" t="str">
            <v>8</v>
          </cell>
          <cell r="H1350">
            <v>1286</v>
          </cell>
          <cell r="I1350">
            <v>89</v>
          </cell>
          <cell r="J1350">
            <v>6.9199999999999998E-2</v>
          </cell>
          <cell r="K1350">
            <v>39</v>
          </cell>
          <cell r="L1350">
            <v>3.0300000000000001E-2</v>
          </cell>
          <cell r="M1350">
            <v>128</v>
          </cell>
          <cell r="N1350">
            <v>9.9500000000000005E-2</v>
          </cell>
        </row>
        <row r="1351">
          <cell r="A1351" t="str">
            <v>OLD HUNDRED ELEMENTARY</v>
          </cell>
          <cell r="B1351" t="str">
            <v>021</v>
          </cell>
          <cell r="C1351" t="e">
            <v>#N/A</v>
          </cell>
          <cell r="D1351" t="str">
            <v>0090</v>
          </cell>
          <cell r="E1351" t="str">
            <v>Elementary</v>
          </cell>
          <cell r="F1351" t="str">
            <v>K</v>
          </cell>
          <cell r="G1351" t="str">
            <v>5</v>
          </cell>
          <cell r="H1351">
            <v>815</v>
          </cell>
          <cell r="I1351">
            <v>71</v>
          </cell>
          <cell r="J1351">
            <v>8.7099999999999997E-2</v>
          </cell>
          <cell r="K1351">
            <v>15</v>
          </cell>
          <cell r="L1351">
            <v>1.84E-2</v>
          </cell>
          <cell r="M1351">
            <v>86</v>
          </cell>
          <cell r="N1351">
            <v>0.1055</v>
          </cell>
        </row>
        <row r="1352">
          <cell r="A1352" t="str">
            <v>OLDE CREEK ELEM</v>
          </cell>
          <cell r="B1352" t="str">
            <v>029</v>
          </cell>
          <cell r="C1352" t="e">
            <v>#N/A</v>
          </cell>
          <cell r="D1352" t="str">
            <v>1650</v>
          </cell>
          <cell r="E1352" t="str">
            <v>Elementary</v>
          </cell>
          <cell r="F1352" t="str">
            <v>K</v>
          </cell>
          <cell r="G1352" t="str">
            <v>6</v>
          </cell>
          <cell r="H1352">
            <v>379</v>
          </cell>
          <cell r="I1352">
            <v>50</v>
          </cell>
          <cell r="J1352">
            <v>0.13189999999999999</v>
          </cell>
          <cell r="K1352">
            <v>12</v>
          </cell>
          <cell r="L1352">
            <v>3.1699999999999999E-2</v>
          </cell>
          <cell r="M1352">
            <v>62</v>
          </cell>
          <cell r="N1352">
            <v>0.1636</v>
          </cell>
        </row>
        <row r="1353">
          <cell r="A1353" t="str">
            <v>OLIVE BRANCH PS (CEP NOTE 2)</v>
          </cell>
          <cell r="B1353" t="str">
            <v>121</v>
          </cell>
          <cell r="C1353" t="e">
            <v>#N/A</v>
          </cell>
          <cell r="D1353" t="str">
            <v>1770</v>
          </cell>
          <cell r="E1353" t="str">
            <v>Elementary</v>
          </cell>
          <cell r="F1353" t="str">
            <v>Pre-K</v>
          </cell>
          <cell r="G1353" t="str">
            <v>Pre-K</v>
          </cell>
          <cell r="H1353">
            <v>187</v>
          </cell>
          <cell r="I1353">
            <v>187</v>
          </cell>
          <cell r="J1353">
            <v>1</v>
          </cell>
          <cell r="K1353">
            <v>0</v>
          </cell>
          <cell r="L1353">
            <v>0</v>
          </cell>
          <cell r="M1353">
            <v>187</v>
          </cell>
          <cell r="N1353">
            <v>1</v>
          </cell>
        </row>
        <row r="1354">
          <cell r="A1354" t="str">
            <v>OLIVER C. GREENWOOD EL (CEP NOTE 2)</v>
          </cell>
          <cell r="B1354" t="str">
            <v>117</v>
          </cell>
          <cell r="C1354" t="e">
            <v>#N/A</v>
          </cell>
          <cell r="D1354" t="str">
            <v>0150</v>
          </cell>
          <cell r="E1354" t="str">
            <v>Elementary</v>
          </cell>
          <cell r="F1354" t="str">
            <v>K</v>
          </cell>
          <cell r="G1354" t="str">
            <v>5</v>
          </cell>
          <cell r="H1354">
            <v>590</v>
          </cell>
          <cell r="I1354">
            <v>451</v>
          </cell>
          <cell r="J1354">
            <v>0.76439999999999997</v>
          </cell>
          <cell r="K1354">
            <v>0</v>
          </cell>
          <cell r="L1354">
            <v>0</v>
          </cell>
          <cell r="M1354">
            <v>451</v>
          </cell>
          <cell r="N1354">
            <v>0.76439999999999997</v>
          </cell>
        </row>
        <row r="1355">
          <cell r="A1355" t="str">
            <v>OPEN HIGH (CEP NOTE 2)</v>
          </cell>
          <cell r="B1355" t="str">
            <v>123</v>
          </cell>
          <cell r="C1355" t="e">
            <v>#N/A</v>
          </cell>
          <cell r="D1355" t="str">
            <v>0090</v>
          </cell>
          <cell r="E1355" t="str">
            <v>High</v>
          </cell>
          <cell r="F1355" t="str">
            <v>9</v>
          </cell>
          <cell r="G1355" t="str">
            <v>12</v>
          </cell>
          <cell r="H1355">
            <v>193</v>
          </cell>
          <cell r="I1355">
            <v>193</v>
          </cell>
          <cell r="J1355">
            <v>1</v>
          </cell>
          <cell r="K1355">
            <v>0</v>
          </cell>
          <cell r="L1355">
            <v>0</v>
          </cell>
          <cell r="M1355">
            <v>193</v>
          </cell>
          <cell r="N1355">
            <v>1</v>
          </cell>
        </row>
        <row r="1356">
          <cell r="A1356" t="str">
            <v>ORANGE CO. HIGH</v>
          </cell>
          <cell r="B1356" t="str">
            <v>068</v>
          </cell>
          <cell r="C1356" t="e">
            <v>#N/A</v>
          </cell>
          <cell r="D1356" t="str">
            <v>0330</v>
          </cell>
          <cell r="E1356" t="str">
            <v>High</v>
          </cell>
          <cell r="F1356" t="str">
            <v>9</v>
          </cell>
          <cell r="G1356" t="str">
            <v>12</v>
          </cell>
          <cell r="H1356">
            <v>1485</v>
          </cell>
          <cell r="I1356">
            <v>499</v>
          </cell>
          <cell r="J1356">
            <v>0.33600000000000002</v>
          </cell>
          <cell r="K1356">
            <v>75</v>
          </cell>
          <cell r="L1356">
            <v>5.0500000000000003E-2</v>
          </cell>
          <cell r="M1356">
            <v>574</v>
          </cell>
          <cell r="N1356">
            <v>0.38650000000000001</v>
          </cell>
        </row>
        <row r="1357">
          <cell r="A1357" t="str">
            <v>ORANGE ELEM</v>
          </cell>
          <cell r="B1357" t="str">
            <v>068</v>
          </cell>
          <cell r="C1357" t="e">
            <v>#N/A</v>
          </cell>
          <cell r="D1357" t="str">
            <v>0370</v>
          </cell>
          <cell r="E1357" t="str">
            <v>Elementary</v>
          </cell>
          <cell r="F1357" t="str">
            <v>K</v>
          </cell>
          <cell r="G1357" t="str">
            <v>5</v>
          </cell>
          <cell r="H1357">
            <v>566</v>
          </cell>
          <cell r="I1357">
            <v>301</v>
          </cell>
          <cell r="J1357">
            <v>0.53180000000000005</v>
          </cell>
          <cell r="K1357">
            <v>20</v>
          </cell>
          <cell r="L1357">
            <v>3.5299999999999998E-2</v>
          </cell>
          <cell r="M1357">
            <v>321</v>
          </cell>
          <cell r="N1357">
            <v>0.56710000000000005</v>
          </cell>
        </row>
        <row r="1358">
          <cell r="A1358" t="str">
            <v>ORANGE HUNT ELEM</v>
          </cell>
          <cell r="B1358" t="str">
            <v>029</v>
          </cell>
          <cell r="C1358" t="e">
            <v>#N/A</v>
          </cell>
          <cell r="D1358" t="str">
            <v>0150</v>
          </cell>
          <cell r="E1358" t="str">
            <v>Elementary</v>
          </cell>
          <cell r="F1358" t="str">
            <v>K</v>
          </cell>
          <cell r="G1358" t="str">
            <v>6</v>
          </cell>
          <cell r="H1358">
            <v>982</v>
          </cell>
          <cell r="I1358">
            <v>46</v>
          </cell>
          <cell r="J1358">
            <v>4.6800000000000001E-2</v>
          </cell>
          <cell r="K1358">
            <v>15</v>
          </cell>
          <cell r="L1358">
            <v>1.5299999999999999E-2</v>
          </cell>
          <cell r="M1358">
            <v>61</v>
          </cell>
          <cell r="N1358">
            <v>6.2100000000000002E-2</v>
          </cell>
        </row>
        <row r="1359">
          <cell r="A1359" t="str">
            <v>ORCHARD VIEW ELEM</v>
          </cell>
          <cell r="B1359" t="str">
            <v>034</v>
          </cell>
          <cell r="C1359" t="e">
            <v>#N/A</v>
          </cell>
          <cell r="D1359" t="str">
            <v>0583</v>
          </cell>
          <cell r="E1359" t="str">
            <v>Elementary</v>
          </cell>
          <cell r="F1359" t="str">
            <v>K</v>
          </cell>
          <cell r="G1359" t="str">
            <v>5</v>
          </cell>
          <cell r="H1359">
            <v>503</v>
          </cell>
          <cell r="I1359">
            <v>127</v>
          </cell>
          <cell r="J1359">
            <v>0.2525</v>
          </cell>
          <cell r="K1359">
            <v>37</v>
          </cell>
          <cell r="L1359">
            <v>7.3599999999999999E-2</v>
          </cell>
          <cell r="M1359">
            <v>164</v>
          </cell>
          <cell r="N1359">
            <v>0.32600000000000001</v>
          </cell>
        </row>
        <row r="1360">
          <cell r="A1360" t="str">
            <v>OSBOURN HIGH</v>
          </cell>
          <cell r="B1360" t="str">
            <v>143</v>
          </cell>
          <cell r="C1360" t="e">
            <v>#N/A</v>
          </cell>
          <cell r="D1360" t="str">
            <v>0370</v>
          </cell>
          <cell r="E1360" t="str">
            <v>High</v>
          </cell>
          <cell r="F1360" t="str">
            <v>9</v>
          </cell>
          <cell r="G1360" t="str">
            <v>12</v>
          </cell>
          <cell r="H1360">
            <v>2243</v>
          </cell>
          <cell r="I1360">
            <v>987</v>
          </cell>
          <cell r="J1360">
            <v>0.44</v>
          </cell>
          <cell r="K1360">
            <v>174</v>
          </cell>
          <cell r="L1360">
            <v>7.7600000000000002E-2</v>
          </cell>
          <cell r="M1360">
            <v>1161</v>
          </cell>
          <cell r="N1360">
            <v>0.51759999999999995</v>
          </cell>
        </row>
        <row r="1361">
          <cell r="A1361" t="str">
            <v>OSBOURN PARK HIGH</v>
          </cell>
          <cell r="B1361" t="str">
            <v>075</v>
          </cell>
          <cell r="C1361" t="e">
            <v>#N/A</v>
          </cell>
          <cell r="D1361" t="str">
            <v>0080</v>
          </cell>
          <cell r="E1361" t="str">
            <v>High</v>
          </cell>
          <cell r="F1361" t="str">
            <v>9</v>
          </cell>
          <cell r="G1361" t="str">
            <v>12</v>
          </cell>
          <cell r="H1361">
            <v>2550</v>
          </cell>
          <cell r="I1361">
            <v>703</v>
          </cell>
          <cell r="J1361">
            <v>0.2757</v>
          </cell>
          <cell r="K1361">
            <v>186</v>
          </cell>
          <cell r="L1361">
            <v>7.2900000000000006E-2</v>
          </cell>
          <cell r="M1361">
            <v>889</v>
          </cell>
          <cell r="N1361">
            <v>0.34860000000000002</v>
          </cell>
        </row>
        <row r="1362">
          <cell r="A1362" t="str">
            <v>OSCAR F SMITH HIGH</v>
          </cell>
          <cell r="B1362" t="str">
            <v>136</v>
          </cell>
          <cell r="C1362" t="e">
            <v>#N/A</v>
          </cell>
          <cell r="D1362" t="str">
            <v>0080</v>
          </cell>
          <cell r="E1362" t="str">
            <v>High</v>
          </cell>
          <cell r="F1362" t="str">
            <v>9</v>
          </cell>
          <cell r="G1362" t="str">
            <v>12</v>
          </cell>
          <cell r="H1362">
            <v>2185</v>
          </cell>
          <cell r="I1362">
            <v>1120</v>
          </cell>
          <cell r="J1362">
            <v>0.51259999999999994</v>
          </cell>
          <cell r="K1362">
            <v>146</v>
          </cell>
          <cell r="L1362">
            <v>6.6799999999999998E-2</v>
          </cell>
          <cell r="M1362">
            <v>1266</v>
          </cell>
          <cell r="N1362">
            <v>0.57940000000000003</v>
          </cell>
        </row>
        <row r="1363">
          <cell r="A1363" t="str">
            <v>OSCAR SMITH MID (CEP NOTE 2)</v>
          </cell>
          <cell r="B1363" t="str">
            <v>136</v>
          </cell>
          <cell r="C1363" t="e">
            <v>#N/A</v>
          </cell>
          <cell r="D1363" t="str">
            <v>0010</v>
          </cell>
          <cell r="E1363" t="str">
            <v>Middle</v>
          </cell>
          <cell r="F1363" t="str">
            <v>6</v>
          </cell>
          <cell r="G1363" t="str">
            <v>8</v>
          </cell>
          <cell r="H1363">
            <v>1055</v>
          </cell>
          <cell r="I1363">
            <v>1024</v>
          </cell>
          <cell r="J1363">
            <v>0.97060000000000002</v>
          </cell>
          <cell r="K1363">
            <v>0</v>
          </cell>
          <cell r="L1363">
            <v>0</v>
          </cell>
          <cell r="M1363">
            <v>1024</v>
          </cell>
          <cell r="N1363">
            <v>0.97060000000000002</v>
          </cell>
        </row>
        <row r="1364">
          <cell r="A1364" t="str">
            <v>OTTER RIVER ELEM</v>
          </cell>
          <cell r="B1364" t="str">
            <v>010</v>
          </cell>
          <cell r="C1364" t="e">
            <v>#N/A</v>
          </cell>
          <cell r="D1364" t="str">
            <v>1170</v>
          </cell>
          <cell r="E1364" t="str">
            <v>Elementary</v>
          </cell>
          <cell r="F1364" t="str">
            <v>Pre-K</v>
          </cell>
          <cell r="G1364" t="str">
            <v>5</v>
          </cell>
          <cell r="H1364">
            <v>238</v>
          </cell>
          <cell r="I1364">
            <v>76</v>
          </cell>
          <cell r="J1364">
            <v>0.31929999999999997</v>
          </cell>
          <cell r="K1364">
            <v>10</v>
          </cell>
          <cell r="L1364">
            <v>4.2000000000000003E-2</v>
          </cell>
          <cell r="M1364">
            <v>86</v>
          </cell>
          <cell r="N1364">
            <v>0.36130000000000001</v>
          </cell>
        </row>
        <row r="1365">
          <cell r="A1365" t="str">
            <v>OTTOBINE ELEM</v>
          </cell>
          <cell r="B1365" t="str">
            <v>082</v>
          </cell>
          <cell r="C1365" t="e">
            <v>#N/A</v>
          </cell>
          <cell r="D1365" t="str">
            <v>0920</v>
          </cell>
          <cell r="E1365" t="str">
            <v>Elementary</v>
          </cell>
          <cell r="F1365" t="str">
            <v>Pre-K</v>
          </cell>
          <cell r="G1365" t="str">
            <v>5</v>
          </cell>
          <cell r="H1365">
            <v>196</v>
          </cell>
          <cell r="I1365">
            <v>90</v>
          </cell>
          <cell r="J1365">
            <v>0.4592</v>
          </cell>
          <cell r="K1365">
            <v>18</v>
          </cell>
          <cell r="L1365">
            <v>9.1800000000000007E-2</v>
          </cell>
          <cell r="M1365">
            <v>108</v>
          </cell>
          <cell r="N1365">
            <v>0.55100000000000005</v>
          </cell>
        </row>
        <row r="1366">
          <cell r="A1366" t="str">
            <v>OVERBY-SHEPPARD EL (CEP NOTE 2)</v>
          </cell>
          <cell r="B1366" t="str">
            <v>123</v>
          </cell>
          <cell r="C1366" t="e">
            <v>#N/A</v>
          </cell>
          <cell r="D1366" t="str">
            <v>0130</v>
          </cell>
          <cell r="E1366" t="str">
            <v>Elementary</v>
          </cell>
          <cell r="F1366" t="str">
            <v>H</v>
          </cell>
          <cell r="G1366" t="str">
            <v>5</v>
          </cell>
          <cell r="H1366">
            <v>353</v>
          </cell>
          <cell r="I1366">
            <v>353</v>
          </cell>
          <cell r="J1366">
            <v>1</v>
          </cell>
          <cell r="K1366">
            <v>0</v>
          </cell>
          <cell r="L1366">
            <v>0</v>
          </cell>
          <cell r="M1366">
            <v>353</v>
          </cell>
          <cell r="N1366">
            <v>1</v>
          </cell>
        </row>
        <row r="1367">
          <cell r="A1367" t="str">
            <v>P L DUNBAR MID (CEP NOTE 2)</v>
          </cell>
          <cell r="B1367" t="str">
            <v>115</v>
          </cell>
          <cell r="C1367" t="e">
            <v>#N/A</v>
          </cell>
          <cell r="D1367" t="str">
            <v>0170</v>
          </cell>
          <cell r="E1367" t="str">
            <v>Middle</v>
          </cell>
          <cell r="F1367" t="str">
            <v>6</v>
          </cell>
          <cell r="G1367" t="str">
            <v>8</v>
          </cell>
          <cell r="H1367">
            <v>642</v>
          </cell>
          <cell r="I1367">
            <v>596</v>
          </cell>
          <cell r="J1367">
            <v>0.92830000000000001</v>
          </cell>
          <cell r="K1367">
            <v>0</v>
          </cell>
          <cell r="L1367">
            <v>0</v>
          </cell>
          <cell r="M1367">
            <v>596</v>
          </cell>
          <cell r="N1367">
            <v>0.92830000000000001</v>
          </cell>
        </row>
        <row r="1368">
          <cell r="A1368" t="str">
            <v>P.B. SMITH ELEM</v>
          </cell>
          <cell r="B1368" t="str">
            <v>030</v>
          </cell>
          <cell r="C1368" t="e">
            <v>#N/A</v>
          </cell>
          <cell r="D1368" t="str">
            <v>0720</v>
          </cell>
          <cell r="E1368" t="str">
            <v>Elementary</v>
          </cell>
          <cell r="F1368" t="str">
            <v>K</v>
          </cell>
          <cell r="G1368" t="str">
            <v>5</v>
          </cell>
          <cell r="H1368">
            <v>420</v>
          </cell>
          <cell r="I1368">
            <v>29</v>
          </cell>
          <cell r="J1368">
            <v>6.9000000000000006E-2</v>
          </cell>
          <cell r="K1368">
            <v>6</v>
          </cell>
          <cell r="L1368">
            <v>1.43E-2</v>
          </cell>
          <cell r="M1368">
            <v>35</v>
          </cell>
          <cell r="N1368">
            <v>8.3299999999999999E-2</v>
          </cell>
        </row>
        <row r="1369">
          <cell r="A1369" t="str">
            <v>PACE WEST</v>
          </cell>
          <cell r="B1369" t="str">
            <v>075</v>
          </cell>
          <cell r="C1369" t="e">
            <v>#N/A</v>
          </cell>
          <cell r="D1369" t="str">
            <v>0910</v>
          </cell>
          <cell r="E1369" t="str">
            <v>Combined</v>
          </cell>
          <cell r="F1369" t="str">
            <v>2</v>
          </cell>
          <cell r="G1369" t="str">
            <v>12</v>
          </cell>
          <cell r="H1369">
            <v>82</v>
          </cell>
          <cell r="I1369">
            <v>38</v>
          </cell>
          <cell r="J1369">
            <v>0.46339999999999998</v>
          </cell>
          <cell r="K1369">
            <v>6</v>
          </cell>
          <cell r="L1369">
            <v>7.3200000000000001E-2</v>
          </cell>
          <cell r="M1369">
            <v>44</v>
          </cell>
          <cell r="N1369">
            <v>0.53659999999999997</v>
          </cell>
        </row>
        <row r="1370">
          <cell r="A1370" t="str">
            <v>PAGE COUNTY HIGH</v>
          </cell>
          <cell r="B1370" t="str">
            <v>069</v>
          </cell>
          <cell r="C1370" t="e">
            <v>#N/A</v>
          </cell>
          <cell r="D1370" t="str">
            <v>0380</v>
          </cell>
          <cell r="E1370" t="str">
            <v>High</v>
          </cell>
          <cell r="F1370" t="str">
            <v>9</v>
          </cell>
          <cell r="G1370" t="str">
            <v>12</v>
          </cell>
          <cell r="H1370">
            <v>569</v>
          </cell>
          <cell r="I1370">
            <v>228</v>
          </cell>
          <cell r="J1370">
            <v>0.4007</v>
          </cell>
          <cell r="K1370">
            <v>37</v>
          </cell>
          <cell r="L1370">
            <v>6.5000000000000002E-2</v>
          </cell>
          <cell r="M1370">
            <v>265</v>
          </cell>
          <cell r="N1370">
            <v>0.4657</v>
          </cell>
        </row>
        <row r="1371">
          <cell r="A1371" t="str">
            <v>PAGE COUNTY MIDDLE</v>
          </cell>
          <cell r="B1371" t="str">
            <v>069</v>
          </cell>
          <cell r="C1371" t="e">
            <v>#N/A</v>
          </cell>
          <cell r="D1371" t="str">
            <v>0390</v>
          </cell>
          <cell r="E1371" t="str">
            <v>Middle</v>
          </cell>
          <cell r="F1371" t="str">
            <v>6</v>
          </cell>
          <cell r="G1371" t="str">
            <v>8</v>
          </cell>
          <cell r="H1371">
            <v>382</v>
          </cell>
          <cell r="I1371">
            <v>195</v>
          </cell>
          <cell r="J1371">
            <v>0.51049999999999995</v>
          </cell>
          <cell r="K1371">
            <v>33</v>
          </cell>
          <cell r="L1371">
            <v>8.6400000000000005E-2</v>
          </cell>
          <cell r="M1371">
            <v>228</v>
          </cell>
          <cell r="N1371">
            <v>0.59689999999999999</v>
          </cell>
        </row>
        <row r="1372">
          <cell r="A1372" t="str">
            <v>PAGE MIDDLE</v>
          </cell>
          <cell r="B1372" t="str">
            <v>036</v>
          </cell>
          <cell r="C1372" t="e">
            <v>#N/A</v>
          </cell>
          <cell r="D1372" t="str">
            <v>0802</v>
          </cell>
          <cell r="E1372" t="str">
            <v>Middle</v>
          </cell>
          <cell r="F1372" t="str">
            <v>6</v>
          </cell>
          <cell r="G1372" t="str">
            <v>8</v>
          </cell>
          <cell r="H1372">
            <v>564</v>
          </cell>
          <cell r="I1372">
            <v>200</v>
          </cell>
          <cell r="J1372">
            <v>0.35460000000000003</v>
          </cell>
          <cell r="K1372">
            <v>44</v>
          </cell>
          <cell r="L1372">
            <v>7.8E-2</v>
          </cell>
          <cell r="M1372">
            <v>244</v>
          </cell>
          <cell r="N1372">
            <v>0.43259999999999998</v>
          </cell>
        </row>
        <row r="1373">
          <cell r="A1373" t="str">
            <v>PARK AVENUE EL (CEP NOTE 2)</v>
          </cell>
          <cell r="B1373" t="str">
            <v>108</v>
          </cell>
          <cell r="C1373" t="e">
            <v>#N/A</v>
          </cell>
          <cell r="D1373" t="str">
            <v>0250</v>
          </cell>
          <cell r="E1373" t="str">
            <v>Elementary</v>
          </cell>
          <cell r="F1373" t="str">
            <v>K</v>
          </cell>
          <cell r="G1373" t="str">
            <v>5</v>
          </cell>
          <cell r="H1373">
            <v>450</v>
          </cell>
          <cell r="I1373">
            <v>450</v>
          </cell>
          <cell r="J1373">
            <v>1</v>
          </cell>
          <cell r="K1373">
            <v>0</v>
          </cell>
          <cell r="L1373">
            <v>0</v>
          </cell>
          <cell r="M1373">
            <v>450</v>
          </cell>
          <cell r="N1373">
            <v>1</v>
          </cell>
        </row>
        <row r="1374">
          <cell r="A1374" t="str">
            <v>PARK PLACE (CEP NOTE 2)</v>
          </cell>
          <cell r="B1374" t="str">
            <v>5801</v>
          </cell>
          <cell r="C1374" t="str">
            <v>Park Place School</v>
          </cell>
          <cell r="D1374" t="str">
            <v>5801</v>
          </cell>
          <cell r="E1374" t="str">
            <v>Combined</v>
          </cell>
          <cell r="F1374" t="str">
            <v>2</v>
          </cell>
          <cell r="G1374" t="str">
            <v>7</v>
          </cell>
          <cell r="H1374">
            <v>82</v>
          </cell>
          <cell r="I1374">
            <v>82</v>
          </cell>
          <cell r="J1374">
            <v>1</v>
          </cell>
          <cell r="K1374">
            <v>0</v>
          </cell>
          <cell r="L1374">
            <v>0</v>
          </cell>
          <cell r="M1374">
            <v>82</v>
          </cell>
          <cell r="N1374">
            <v>1</v>
          </cell>
        </row>
        <row r="1375">
          <cell r="A1375" t="str">
            <v>PARK RIDGE ELEM</v>
          </cell>
          <cell r="B1375" t="str">
            <v>089</v>
          </cell>
          <cell r="C1375" t="e">
            <v>#N/A</v>
          </cell>
          <cell r="D1375" t="str">
            <v>0300</v>
          </cell>
          <cell r="E1375" t="str">
            <v>Elementary</v>
          </cell>
          <cell r="F1375" t="str">
            <v>K</v>
          </cell>
          <cell r="G1375" t="str">
            <v>5</v>
          </cell>
          <cell r="H1375">
            <v>797</v>
          </cell>
          <cell r="I1375">
            <v>162</v>
          </cell>
          <cell r="J1375">
            <v>0.20330000000000001</v>
          </cell>
          <cell r="K1375">
            <v>42</v>
          </cell>
          <cell r="L1375">
            <v>5.2699999999999997E-2</v>
          </cell>
          <cell r="M1375">
            <v>204</v>
          </cell>
          <cell r="N1375">
            <v>0.25600000000000001</v>
          </cell>
        </row>
        <row r="1376">
          <cell r="A1376" t="str">
            <v>PARK VIEW EL (CEP NOTE 2)</v>
          </cell>
          <cell r="B1376" t="str">
            <v>121</v>
          </cell>
          <cell r="C1376" t="e">
            <v>#N/A</v>
          </cell>
          <cell r="D1376" t="str">
            <v>0060</v>
          </cell>
          <cell r="E1376" t="str">
            <v>Elementary</v>
          </cell>
          <cell r="F1376" t="str">
            <v>K</v>
          </cell>
          <cell r="G1376" t="str">
            <v>6</v>
          </cell>
          <cell r="H1376">
            <v>577</v>
          </cell>
          <cell r="I1376">
            <v>577</v>
          </cell>
          <cell r="J1376">
            <v>1</v>
          </cell>
          <cell r="K1376">
            <v>0</v>
          </cell>
          <cell r="L1376">
            <v>0</v>
          </cell>
          <cell r="M1376">
            <v>577</v>
          </cell>
          <cell r="N1376">
            <v>1</v>
          </cell>
        </row>
        <row r="1377">
          <cell r="A1377" t="str">
            <v>PARK VIEW HIGH</v>
          </cell>
          <cell r="B1377" t="str">
            <v>053</v>
          </cell>
          <cell r="C1377" t="e">
            <v>#N/A</v>
          </cell>
          <cell r="D1377" t="str">
            <v>0060</v>
          </cell>
          <cell r="E1377" t="str">
            <v>High</v>
          </cell>
          <cell r="F1377" t="str">
            <v>9</v>
          </cell>
          <cell r="G1377" t="str">
            <v>12</v>
          </cell>
          <cell r="H1377">
            <v>1487</v>
          </cell>
          <cell r="I1377">
            <v>808</v>
          </cell>
          <cell r="J1377">
            <v>0.54339999999999999</v>
          </cell>
          <cell r="K1377">
            <v>178</v>
          </cell>
          <cell r="L1377">
            <v>0.1197</v>
          </cell>
          <cell r="M1377">
            <v>986</v>
          </cell>
          <cell r="N1377">
            <v>0.66310000000000002</v>
          </cell>
        </row>
        <row r="1378">
          <cell r="A1378" t="str">
            <v>PARK VIEW HIGH</v>
          </cell>
          <cell r="B1378" t="str">
            <v>058</v>
          </cell>
          <cell r="C1378" t="e">
            <v>#N/A</v>
          </cell>
          <cell r="D1378" t="str">
            <v>0990</v>
          </cell>
          <cell r="E1378" t="str">
            <v>High</v>
          </cell>
          <cell r="F1378" t="str">
            <v>9</v>
          </cell>
          <cell r="G1378" t="str">
            <v>12</v>
          </cell>
          <cell r="H1378">
            <v>747</v>
          </cell>
          <cell r="I1378">
            <v>355</v>
          </cell>
          <cell r="J1378">
            <v>0.47520000000000001</v>
          </cell>
          <cell r="K1378">
            <v>69</v>
          </cell>
          <cell r="L1378">
            <v>9.2399999999999996E-2</v>
          </cell>
          <cell r="M1378">
            <v>424</v>
          </cell>
          <cell r="N1378">
            <v>0.56759999999999999</v>
          </cell>
        </row>
        <row r="1379">
          <cell r="A1379" t="str">
            <v>PARK VIEW MIDDLE</v>
          </cell>
          <cell r="B1379" t="str">
            <v>058</v>
          </cell>
          <cell r="C1379" t="e">
            <v>#N/A</v>
          </cell>
          <cell r="D1379" t="str">
            <v>0950</v>
          </cell>
          <cell r="E1379" t="str">
            <v>Middle</v>
          </cell>
          <cell r="F1379" t="str">
            <v>6</v>
          </cell>
          <cell r="G1379" t="str">
            <v>8</v>
          </cell>
          <cell r="H1379">
            <v>536</v>
          </cell>
          <cell r="I1379">
            <v>285</v>
          </cell>
          <cell r="J1379">
            <v>0.53169999999999995</v>
          </cell>
          <cell r="K1379">
            <v>55</v>
          </cell>
          <cell r="L1379">
            <v>0.1026</v>
          </cell>
          <cell r="M1379">
            <v>340</v>
          </cell>
          <cell r="N1379">
            <v>0.63429999999999997</v>
          </cell>
        </row>
        <row r="1380">
          <cell r="A1380" t="str">
            <v>PARKLAWN ELEM (CEP NOTE 2)</v>
          </cell>
          <cell r="B1380" t="str">
            <v>029</v>
          </cell>
          <cell r="C1380" t="e">
            <v>#N/A</v>
          </cell>
          <cell r="D1380" t="str">
            <v>1030</v>
          </cell>
          <cell r="E1380" t="str">
            <v>Elementary</v>
          </cell>
          <cell r="F1380" t="str">
            <v>K</v>
          </cell>
          <cell r="G1380" t="str">
            <v>5</v>
          </cell>
          <cell r="H1380">
            <v>682</v>
          </cell>
          <cell r="I1380">
            <v>563</v>
          </cell>
          <cell r="J1380">
            <v>0.82550000000000001</v>
          </cell>
          <cell r="K1380">
            <v>0</v>
          </cell>
          <cell r="L1380">
            <v>0</v>
          </cell>
          <cell r="M1380">
            <v>563</v>
          </cell>
          <cell r="N1380">
            <v>0.82550000000000001</v>
          </cell>
        </row>
        <row r="1381">
          <cell r="A1381" t="str">
            <v>PARKSIDE ELEM</v>
          </cell>
          <cell r="B1381" t="str">
            <v>088</v>
          </cell>
          <cell r="C1381" t="e">
            <v>#N/A</v>
          </cell>
          <cell r="D1381" t="str">
            <v>0508</v>
          </cell>
          <cell r="E1381" t="str">
            <v>Elementary</v>
          </cell>
          <cell r="F1381" t="str">
            <v>K</v>
          </cell>
          <cell r="G1381" t="str">
            <v>5</v>
          </cell>
          <cell r="H1381">
            <v>897</v>
          </cell>
          <cell r="I1381">
            <v>264</v>
          </cell>
          <cell r="J1381">
            <v>0.29430000000000001</v>
          </cell>
          <cell r="K1381">
            <v>45</v>
          </cell>
          <cell r="L1381">
            <v>5.0200000000000002E-2</v>
          </cell>
          <cell r="M1381">
            <v>309</v>
          </cell>
          <cell r="N1381">
            <v>0.34449999999999997</v>
          </cell>
        </row>
        <row r="1382">
          <cell r="A1382" t="str">
            <v>PARKSIDE MIDDLE</v>
          </cell>
          <cell r="B1382" t="str">
            <v>075</v>
          </cell>
          <cell r="C1382" t="e">
            <v>#N/A</v>
          </cell>
          <cell r="D1382" t="str">
            <v>0501</v>
          </cell>
          <cell r="E1382" t="str">
            <v>Middle</v>
          </cell>
          <cell r="F1382" t="str">
            <v>6</v>
          </cell>
          <cell r="G1382" t="str">
            <v>8</v>
          </cell>
          <cell r="H1382">
            <v>1485</v>
          </cell>
          <cell r="I1382">
            <v>651</v>
          </cell>
          <cell r="J1382">
            <v>0.43840000000000001</v>
          </cell>
          <cell r="K1382">
            <v>133</v>
          </cell>
          <cell r="L1382">
            <v>8.9599999999999999E-2</v>
          </cell>
          <cell r="M1382">
            <v>784</v>
          </cell>
          <cell r="N1382">
            <v>0.52790000000000004</v>
          </cell>
        </row>
        <row r="1383">
          <cell r="A1383" t="str">
            <v>PARKWAY ELEM (CEP NOTE 2)</v>
          </cell>
          <cell r="B1383" t="str">
            <v>128</v>
          </cell>
          <cell r="C1383" t="e">
            <v>#N/A</v>
          </cell>
          <cell r="D1383" t="str">
            <v>0820</v>
          </cell>
          <cell r="E1383" t="str">
            <v>Elementary</v>
          </cell>
          <cell r="F1383" t="str">
            <v>Pre-K</v>
          </cell>
          <cell r="G1383" t="str">
            <v>5</v>
          </cell>
          <cell r="H1383">
            <v>460</v>
          </cell>
          <cell r="I1383">
            <v>460</v>
          </cell>
          <cell r="J1383">
            <v>1</v>
          </cell>
          <cell r="K1383">
            <v>0</v>
          </cell>
          <cell r="L1383">
            <v>0</v>
          </cell>
          <cell r="M1383">
            <v>460</v>
          </cell>
          <cell r="N1383">
            <v>1</v>
          </cell>
        </row>
        <row r="1384">
          <cell r="A1384" t="str">
            <v>PARRY MCCLUER HIGH</v>
          </cell>
          <cell r="B1384" t="str">
            <v>103</v>
          </cell>
          <cell r="C1384" t="e">
            <v>#N/A</v>
          </cell>
          <cell r="D1384" t="str">
            <v>0062</v>
          </cell>
          <cell r="E1384" t="str">
            <v>High</v>
          </cell>
          <cell r="F1384" t="str">
            <v>8</v>
          </cell>
          <cell r="G1384" t="str">
            <v>12</v>
          </cell>
          <cell r="H1384">
            <v>355</v>
          </cell>
          <cell r="I1384">
            <v>163</v>
          </cell>
          <cell r="J1384">
            <v>0.4592</v>
          </cell>
          <cell r="K1384">
            <v>16</v>
          </cell>
          <cell r="L1384">
            <v>4.5100000000000001E-2</v>
          </cell>
          <cell r="M1384">
            <v>179</v>
          </cell>
          <cell r="N1384">
            <v>0.50419999999999998</v>
          </cell>
        </row>
        <row r="1385">
          <cell r="A1385" t="str">
            <v>PARRY MCCLUER MS (CEP NOTE 2)</v>
          </cell>
          <cell r="B1385" t="str">
            <v>103</v>
          </cell>
          <cell r="C1385" t="e">
            <v>#N/A</v>
          </cell>
          <cell r="D1385" t="str">
            <v>0061</v>
          </cell>
          <cell r="E1385" t="str">
            <v>Elementary</v>
          </cell>
          <cell r="F1385" t="str">
            <v>6</v>
          </cell>
          <cell r="G1385" t="str">
            <v>7</v>
          </cell>
          <cell r="H1385">
            <v>127</v>
          </cell>
          <cell r="I1385">
            <v>99</v>
          </cell>
          <cell r="J1385">
            <v>0.77949999999999997</v>
          </cell>
          <cell r="K1385">
            <v>0</v>
          </cell>
          <cell r="L1385">
            <v>0</v>
          </cell>
          <cell r="M1385">
            <v>99</v>
          </cell>
          <cell r="N1385">
            <v>0.77949999999999997</v>
          </cell>
        </row>
        <row r="1386">
          <cell r="A1386" t="str">
            <v>PATRICK CO HIGH (CEP NOTE 2)</v>
          </cell>
          <cell r="B1386" t="str">
            <v>070</v>
          </cell>
          <cell r="C1386" t="e">
            <v>#N/A</v>
          </cell>
          <cell r="D1386" t="str">
            <v>0700</v>
          </cell>
          <cell r="E1386" t="str">
            <v>High</v>
          </cell>
          <cell r="F1386" t="str">
            <v>8</v>
          </cell>
          <cell r="G1386" t="str">
            <v>12</v>
          </cell>
          <cell r="H1386">
            <v>874</v>
          </cell>
          <cell r="I1386">
            <v>604</v>
          </cell>
          <cell r="J1386">
            <v>0.69110000000000005</v>
          </cell>
          <cell r="K1386">
            <v>0</v>
          </cell>
          <cell r="L1386">
            <v>0</v>
          </cell>
          <cell r="M1386">
            <v>604</v>
          </cell>
          <cell r="N1386">
            <v>0.69110000000000005</v>
          </cell>
        </row>
        <row r="1387">
          <cell r="A1387" t="str">
            <v>PATRICK COPELAND (CEP NOTE 2)</v>
          </cell>
          <cell r="B1387" t="str">
            <v>114</v>
          </cell>
          <cell r="C1387" t="e">
            <v>#N/A</v>
          </cell>
          <cell r="D1387" t="str">
            <v>0070</v>
          </cell>
          <cell r="E1387" t="str">
            <v>Elementary</v>
          </cell>
          <cell r="F1387" t="str">
            <v>K</v>
          </cell>
          <cell r="G1387" t="str">
            <v>5</v>
          </cell>
          <cell r="H1387">
            <v>674</v>
          </cell>
          <cell r="I1387">
            <v>665</v>
          </cell>
          <cell r="J1387">
            <v>0.98660000000000003</v>
          </cell>
          <cell r="K1387">
            <v>0</v>
          </cell>
          <cell r="L1387">
            <v>0</v>
          </cell>
          <cell r="M1387">
            <v>665</v>
          </cell>
          <cell r="N1387">
            <v>0.98660000000000003</v>
          </cell>
        </row>
        <row r="1388">
          <cell r="A1388" t="str">
            <v>PATRICK HENRY EL (CEP NOTE 2)</v>
          </cell>
          <cell r="B1388" t="str">
            <v>116</v>
          </cell>
          <cell r="C1388" t="e">
            <v>#N/A</v>
          </cell>
          <cell r="D1388" t="str">
            <v>0223</v>
          </cell>
          <cell r="E1388" t="str">
            <v>Elementary</v>
          </cell>
          <cell r="F1388" t="str">
            <v>K</v>
          </cell>
          <cell r="G1388" t="str">
            <v>5</v>
          </cell>
          <cell r="H1388">
            <v>382</v>
          </cell>
          <cell r="I1388">
            <v>382</v>
          </cell>
          <cell r="J1388">
            <v>1</v>
          </cell>
          <cell r="K1388">
            <v>0</v>
          </cell>
          <cell r="L1388">
            <v>0</v>
          </cell>
          <cell r="M1388">
            <v>382</v>
          </cell>
          <cell r="N1388">
            <v>1</v>
          </cell>
        </row>
        <row r="1389">
          <cell r="A1389" t="str">
            <v>PATRICK HENRY ELEM</v>
          </cell>
          <cell r="B1389" t="str">
            <v>101</v>
          </cell>
          <cell r="C1389" t="e">
            <v>#N/A</v>
          </cell>
          <cell r="D1389" t="str">
            <v>0050</v>
          </cell>
          <cell r="E1389" t="str">
            <v>Combined</v>
          </cell>
          <cell r="F1389" t="str">
            <v>K</v>
          </cell>
          <cell r="G1389" t="str">
            <v>6</v>
          </cell>
          <cell r="H1389">
            <v>872</v>
          </cell>
          <cell r="I1389">
            <v>549</v>
          </cell>
          <cell r="J1389">
            <v>0.62960000000000005</v>
          </cell>
          <cell r="K1389">
            <v>127</v>
          </cell>
          <cell r="L1389">
            <v>0.14560000000000001</v>
          </cell>
          <cell r="M1389">
            <v>676</v>
          </cell>
          <cell r="N1389">
            <v>0.7752</v>
          </cell>
        </row>
        <row r="1390">
          <cell r="A1390" t="str">
            <v>PATRICK HENRY HIGH</v>
          </cell>
          <cell r="B1390" t="str">
            <v>042</v>
          </cell>
          <cell r="C1390" t="e">
            <v>#N/A</v>
          </cell>
          <cell r="D1390" t="str">
            <v>0400</v>
          </cell>
          <cell r="E1390" t="str">
            <v>High</v>
          </cell>
          <cell r="F1390" t="str">
            <v>9</v>
          </cell>
          <cell r="G1390" t="str">
            <v>12</v>
          </cell>
          <cell r="H1390">
            <v>1371</v>
          </cell>
          <cell r="I1390">
            <v>306</v>
          </cell>
          <cell r="J1390">
            <v>0.22320000000000001</v>
          </cell>
          <cell r="K1390">
            <v>66</v>
          </cell>
          <cell r="L1390">
            <v>4.8099999999999997E-2</v>
          </cell>
          <cell r="M1390">
            <v>372</v>
          </cell>
          <cell r="N1390">
            <v>0.27129999999999999</v>
          </cell>
        </row>
        <row r="1391">
          <cell r="A1391" t="str">
            <v>PATRICK HENRY HIGH1</v>
          </cell>
          <cell r="B1391" t="str">
            <v>094</v>
          </cell>
          <cell r="C1391" t="e">
            <v>#N/A</v>
          </cell>
          <cell r="D1391" t="str">
            <v>1050</v>
          </cell>
          <cell r="E1391" t="str">
            <v>High</v>
          </cell>
          <cell r="F1391" t="str">
            <v>9</v>
          </cell>
          <cell r="G1391" t="str">
            <v>12</v>
          </cell>
          <cell r="H1391">
            <v>410</v>
          </cell>
          <cell r="I1391">
            <v>177</v>
          </cell>
          <cell r="J1391">
            <v>0.43169999999999997</v>
          </cell>
          <cell r="K1391">
            <v>25</v>
          </cell>
          <cell r="L1391">
            <v>6.0999999999999999E-2</v>
          </cell>
          <cell r="M1391">
            <v>202</v>
          </cell>
          <cell r="N1391">
            <v>0.49270000000000003</v>
          </cell>
        </row>
        <row r="1392">
          <cell r="A1392" t="str">
            <v>PATRICK HENRY HS (CEP NOTE 2)</v>
          </cell>
          <cell r="B1392" t="str">
            <v>124</v>
          </cell>
          <cell r="C1392" t="e">
            <v>#N/A</v>
          </cell>
          <cell r="D1392" t="str">
            <v>0390</v>
          </cell>
          <cell r="E1392" t="str">
            <v>High</v>
          </cell>
          <cell r="F1392" t="str">
            <v>9</v>
          </cell>
          <cell r="G1392" t="str">
            <v>12</v>
          </cell>
          <cell r="H1392">
            <v>1763</v>
          </cell>
          <cell r="I1392">
            <v>1763</v>
          </cell>
          <cell r="J1392">
            <v>1</v>
          </cell>
          <cell r="K1392">
            <v>0</v>
          </cell>
          <cell r="L1392">
            <v>0</v>
          </cell>
          <cell r="M1392">
            <v>1763</v>
          </cell>
          <cell r="N1392">
            <v>1</v>
          </cell>
        </row>
        <row r="1393">
          <cell r="A1393" t="str">
            <v>PATRICK SPRINGS EL (CEP NOTE 2)</v>
          </cell>
          <cell r="B1393" t="str">
            <v>070</v>
          </cell>
          <cell r="C1393" t="e">
            <v>#N/A</v>
          </cell>
          <cell r="D1393" t="str">
            <v>0680</v>
          </cell>
          <cell r="E1393" t="str">
            <v>Elementary</v>
          </cell>
          <cell r="F1393" t="str">
            <v>Pre-K</v>
          </cell>
          <cell r="G1393" t="str">
            <v>3</v>
          </cell>
          <cell r="H1393">
            <v>268</v>
          </cell>
          <cell r="I1393">
            <v>185</v>
          </cell>
          <cell r="J1393">
            <v>0.69030000000000002</v>
          </cell>
          <cell r="K1393">
            <v>0</v>
          </cell>
          <cell r="L1393">
            <v>0</v>
          </cell>
          <cell r="M1393">
            <v>185</v>
          </cell>
          <cell r="N1393">
            <v>0.69030000000000002</v>
          </cell>
        </row>
        <row r="1394">
          <cell r="A1394" t="str">
            <v>PATRIOT HIGH</v>
          </cell>
          <cell r="B1394" t="str">
            <v>075</v>
          </cell>
          <cell r="C1394" t="e">
            <v>#N/A</v>
          </cell>
          <cell r="D1394" t="str">
            <v>1060</v>
          </cell>
          <cell r="E1394" t="str">
            <v>High</v>
          </cell>
          <cell r="F1394" t="str">
            <v>Pre-K</v>
          </cell>
          <cell r="G1394" t="str">
            <v>12</v>
          </cell>
          <cell r="H1394">
            <v>2732</v>
          </cell>
          <cell r="I1394">
            <v>267</v>
          </cell>
          <cell r="J1394">
            <v>9.7699999999999995E-2</v>
          </cell>
          <cell r="K1394">
            <v>114</v>
          </cell>
          <cell r="L1394">
            <v>4.1700000000000001E-2</v>
          </cell>
          <cell r="M1394">
            <v>381</v>
          </cell>
          <cell r="N1394">
            <v>0.13950000000000001</v>
          </cell>
        </row>
        <row r="1395">
          <cell r="A1395" t="str">
            <v>PAUL BURBANK ELEM</v>
          </cell>
          <cell r="B1395" t="str">
            <v>112</v>
          </cell>
          <cell r="C1395" t="e">
            <v>#N/A</v>
          </cell>
          <cell r="D1395" t="str">
            <v>0410</v>
          </cell>
          <cell r="E1395" t="str">
            <v>Elementary</v>
          </cell>
          <cell r="F1395" t="str">
            <v>Pre-K</v>
          </cell>
          <cell r="G1395" t="str">
            <v>5</v>
          </cell>
          <cell r="H1395">
            <v>431</v>
          </cell>
          <cell r="I1395">
            <v>212</v>
          </cell>
          <cell r="J1395">
            <v>0.4919</v>
          </cell>
          <cell r="K1395">
            <v>25</v>
          </cell>
          <cell r="L1395">
            <v>5.8000000000000003E-2</v>
          </cell>
          <cell r="M1395">
            <v>237</v>
          </cell>
          <cell r="N1395">
            <v>0.54990000000000006</v>
          </cell>
        </row>
        <row r="1396">
          <cell r="A1396" t="str">
            <v>PAUL H CALE ELEM</v>
          </cell>
          <cell r="B1396" t="str">
            <v>002</v>
          </cell>
          <cell r="C1396" t="str">
            <v>Albemarle County Public Schools</v>
          </cell>
          <cell r="D1396" t="str">
            <v>0150</v>
          </cell>
          <cell r="E1396" t="str">
            <v>Elementary</v>
          </cell>
          <cell r="F1396" t="str">
            <v>Pre-K</v>
          </cell>
          <cell r="G1396" t="str">
            <v>5</v>
          </cell>
          <cell r="H1396">
            <v>771</v>
          </cell>
          <cell r="I1396">
            <v>276</v>
          </cell>
          <cell r="J1396">
            <v>0.35799999999999998</v>
          </cell>
          <cell r="K1396">
            <v>45</v>
          </cell>
          <cell r="L1396">
            <v>5.8400000000000001E-2</v>
          </cell>
          <cell r="M1396">
            <v>321</v>
          </cell>
          <cell r="N1396">
            <v>0.4163</v>
          </cell>
        </row>
        <row r="1397">
          <cell r="A1397" t="str">
            <v>PAUL MUNRO ELEM (CEP NOTE 2)</v>
          </cell>
          <cell r="B1397" t="str">
            <v>115</v>
          </cell>
          <cell r="C1397" t="e">
            <v>#N/A</v>
          </cell>
          <cell r="D1397" t="str">
            <v>0330</v>
          </cell>
          <cell r="E1397" t="str">
            <v>Elementary</v>
          </cell>
          <cell r="F1397" t="str">
            <v>Pre-K</v>
          </cell>
          <cell r="G1397" t="str">
            <v>5</v>
          </cell>
          <cell r="H1397">
            <v>360</v>
          </cell>
          <cell r="I1397">
            <v>334</v>
          </cell>
          <cell r="J1397">
            <v>0.92779999999999996</v>
          </cell>
          <cell r="K1397">
            <v>0</v>
          </cell>
          <cell r="L1397">
            <v>0</v>
          </cell>
          <cell r="M1397">
            <v>334</v>
          </cell>
          <cell r="N1397">
            <v>0.92779999999999996</v>
          </cell>
        </row>
        <row r="1398">
          <cell r="A1398" t="str">
            <v>PB YOUNG SR EL (CEP NOTE 2)</v>
          </cell>
          <cell r="B1398" t="str">
            <v>118</v>
          </cell>
          <cell r="C1398" t="e">
            <v>#N/A</v>
          </cell>
          <cell r="D1398" t="str">
            <v>0530</v>
          </cell>
          <cell r="E1398" t="str">
            <v>Elementary</v>
          </cell>
          <cell r="F1398" t="str">
            <v>Pre-K</v>
          </cell>
          <cell r="G1398" t="str">
            <v>2</v>
          </cell>
          <cell r="H1398">
            <v>456</v>
          </cell>
          <cell r="I1398">
            <v>438</v>
          </cell>
          <cell r="J1398">
            <v>0.96050000000000002</v>
          </cell>
          <cell r="K1398">
            <v>0</v>
          </cell>
          <cell r="L1398">
            <v>0</v>
          </cell>
          <cell r="M1398">
            <v>438</v>
          </cell>
          <cell r="N1398">
            <v>0.96050000000000002</v>
          </cell>
        </row>
        <row r="1399">
          <cell r="A1399" t="str">
            <v>PEAK VIEW ELEM</v>
          </cell>
          <cell r="B1399" t="str">
            <v>082</v>
          </cell>
          <cell r="C1399" t="e">
            <v>#N/A</v>
          </cell>
          <cell r="D1399" t="str">
            <v>1073</v>
          </cell>
          <cell r="E1399" t="str">
            <v>Elementary</v>
          </cell>
          <cell r="F1399" t="str">
            <v>Pre-K</v>
          </cell>
          <cell r="G1399" t="str">
            <v>5</v>
          </cell>
          <cell r="H1399">
            <v>493</v>
          </cell>
          <cell r="I1399">
            <v>154</v>
          </cell>
          <cell r="J1399">
            <v>0.31240000000000001</v>
          </cell>
          <cell r="K1399">
            <v>26</v>
          </cell>
          <cell r="L1399">
            <v>5.2699999999999997E-2</v>
          </cell>
          <cell r="M1399">
            <v>180</v>
          </cell>
          <cell r="N1399">
            <v>0.36509999999999998</v>
          </cell>
        </row>
        <row r="1400">
          <cell r="A1400" t="str">
            <v>PEARL SAMPLE ELEM</v>
          </cell>
          <cell r="B1400" t="str">
            <v>024</v>
          </cell>
          <cell r="C1400" t="e">
            <v>#N/A</v>
          </cell>
          <cell r="D1400" t="str">
            <v>0010</v>
          </cell>
          <cell r="E1400" t="str">
            <v>Elementary</v>
          </cell>
          <cell r="F1400" t="str">
            <v>Pre-K</v>
          </cell>
          <cell r="G1400" t="str">
            <v>5</v>
          </cell>
          <cell r="H1400">
            <v>621</v>
          </cell>
          <cell r="I1400">
            <v>291</v>
          </cell>
          <cell r="J1400">
            <v>0.46860000000000002</v>
          </cell>
          <cell r="K1400">
            <v>59</v>
          </cell>
          <cell r="L1400">
            <v>9.5000000000000001E-2</v>
          </cell>
          <cell r="M1400">
            <v>350</v>
          </cell>
          <cell r="N1400">
            <v>0.56359999999999999</v>
          </cell>
        </row>
        <row r="1401">
          <cell r="A1401" t="str">
            <v>PEARSON'S CORNER ELEM</v>
          </cell>
          <cell r="B1401" t="str">
            <v>042</v>
          </cell>
          <cell r="C1401" t="e">
            <v>#N/A</v>
          </cell>
          <cell r="D1401" t="str">
            <v>0410</v>
          </cell>
          <cell r="E1401" t="str">
            <v>Elementary</v>
          </cell>
          <cell r="F1401" t="str">
            <v>K</v>
          </cell>
          <cell r="G1401" t="str">
            <v>5</v>
          </cell>
          <cell r="H1401">
            <v>584</v>
          </cell>
          <cell r="I1401">
            <v>28</v>
          </cell>
          <cell r="J1401">
            <v>4.7899999999999998E-2</v>
          </cell>
          <cell r="K1401">
            <v>6</v>
          </cell>
          <cell r="L1401">
            <v>1.03E-2</v>
          </cell>
          <cell r="M1401">
            <v>34</v>
          </cell>
          <cell r="N1401">
            <v>5.8200000000000002E-2</v>
          </cell>
        </row>
        <row r="1402">
          <cell r="A1402" t="str">
            <v>PEASLEY MIDDLE</v>
          </cell>
          <cell r="B1402" t="str">
            <v>036</v>
          </cell>
          <cell r="C1402" t="e">
            <v>#N/A</v>
          </cell>
          <cell r="D1402" t="str">
            <v>0280</v>
          </cell>
          <cell r="E1402" t="str">
            <v>Middle</v>
          </cell>
          <cell r="F1402" t="str">
            <v>6</v>
          </cell>
          <cell r="G1402" t="str">
            <v>8</v>
          </cell>
          <cell r="H1402">
            <v>615</v>
          </cell>
          <cell r="I1402">
            <v>172</v>
          </cell>
          <cell r="J1402">
            <v>0.2797</v>
          </cell>
          <cell r="K1402">
            <v>55</v>
          </cell>
          <cell r="L1402">
            <v>8.9399999999999993E-2</v>
          </cell>
          <cell r="M1402">
            <v>227</v>
          </cell>
          <cell r="N1402">
            <v>0.36909999999999998</v>
          </cell>
        </row>
        <row r="1403">
          <cell r="A1403" t="str">
            <v>PEMBERTON ELEM</v>
          </cell>
          <cell r="B1403" t="str">
            <v>043</v>
          </cell>
          <cell r="C1403" t="e">
            <v>#N/A</v>
          </cell>
          <cell r="D1403" t="str">
            <v>0440</v>
          </cell>
          <cell r="E1403" t="str">
            <v>Elementary</v>
          </cell>
          <cell r="F1403" t="str">
            <v>K</v>
          </cell>
          <cell r="G1403" t="str">
            <v>5</v>
          </cell>
          <cell r="H1403">
            <v>315</v>
          </cell>
          <cell r="I1403">
            <v>44</v>
          </cell>
          <cell r="J1403">
            <v>0.13969999999999999</v>
          </cell>
          <cell r="K1403">
            <v>9</v>
          </cell>
          <cell r="L1403">
            <v>2.86E-2</v>
          </cell>
          <cell r="M1403">
            <v>53</v>
          </cell>
          <cell r="N1403">
            <v>0.16830000000000001</v>
          </cell>
        </row>
        <row r="1404">
          <cell r="A1404" t="str">
            <v>PEMBROKE ELEM</v>
          </cell>
          <cell r="B1404" t="str">
            <v>128</v>
          </cell>
          <cell r="C1404" t="e">
            <v>#N/A</v>
          </cell>
          <cell r="D1404" t="str">
            <v>0490</v>
          </cell>
          <cell r="E1404" t="str">
            <v>Elementary</v>
          </cell>
          <cell r="F1404" t="str">
            <v>K</v>
          </cell>
          <cell r="G1404" t="str">
            <v>5</v>
          </cell>
          <cell r="H1404">
            <v>540</v>
          </cell>
          <cell r="I1404">
            <v>228</v>
          </cell>
          <cell r="J1404">
            <v>0.42220000000000002</v>
          </cell>
          <cell r="K1404">
            <v>61</v>
          </cell>
          <cell r="L1404">
            <v>0.113</v>
          </cell>
          <cell r="M1404">
            <v>289</v>
          </cell>
          <cell r="N1404">
            <v>0.53520000000000001</v>
          </cell>
        </row>
        <row r="1405">
          <cell r="A1405" t="str">
            <v>PEMBROKE MEADOWS ELEM</v>
          </cell>
          <cell r="B1405" t="str">
            <v>128</v>
          </cell>
          <cell r="C1405" t="e">
            <v>#N/A</v>
          </cell>
          <cell r="D1405" t="str">
            <v>0660</v>
          </cell>
          <cell r="E1405" t="str">
            <v>Elementary</v>
          </cell>
          <cell r="F1405" t="str">
            <v>Pre-K</v>
          </cell>
          <cell r="G1405" t="str">
            <v>5</v>
          </cell>
          <cell r="H1405">
            <v>525</v>
          </cell>
          <cell r="I1405">
            <v>167</v>
          </cell>
          <cell r="J1405">
            <v>0.31809999999999999</v>
          </cell>
          <cell r="K1405">
            <v>56</v>
          </cell>
          <cell r="L1405">
            <v>0.1067</v>
          </cell>
          <cell r="M1405">
            <v>223</v>
          </cell>
          <cell r="N1405">
            <v>0.42480000000000001</v>
          </cell>
        </row>
        <row r="1406">
          <cell r="A1406" t="str">
            <v>PENN FOREST ELEM</v>
          </cell>
          <cell r="B1406" t="str">
            <v>080</v>
          </cell>
          <cell r="C1406" t="e">
            <v>#N/A</v>
          </cell>
          <cell r="D1406" t="str">
            <v>0050</v>
          </cell>
          <cell r="E1406" t="str">
            <v>Elementary</v>
          </cell>
          <cell r="F1406" t="str">
            <v>Pre-K</v>
          </cell>
          <cell r="G1406" t="str">
            <v>5</v>
          </cell>
          <cell r="H1406">
            <v>446</v>
          </cell>
          <cell r="I1406">
            <v>61</v>
          </cell>
          <cell r="J1406">
            <v>0.1368</v>
          </cell>
          <cell r="K1406">
            <v>17</v>
          </cell>
          <cell r="L1406">
            <v>3.8100000000000002E-2</v>
          </cell>
          <cell r="M1406">
            <v>78</v>
          </cell>
          <cell r="N1406">
            <v>0.1749</v>
          </cell>
        </row>
        <row r="1407">
          <cell r="A1407" t="str">
            <v>PENNINGTON</v>
          </cell>
          <cell r="B1407" t="str">
            <v>075</v>
          </cell>
          <cell r="C1407" t="e">
            <v>#N/A</v>
          </cell>
          <cell r="D1407" t="str">
            <v>0945</v>
          </cell>
          <cell r="E1407" t="str">
            <v>Combined</v>
          </cell>
          <cell r="F1407" t="str">
            <v>1</v>
          </cell>
          <cell r="G1407" t="str">
            <v>8</v>
          </cell>
          <cell r="H1407">
            <v>651</v>
          </cell>
          <cell r="I1407">
            <v>84</v>
          </cell>
          <cell r="J1407">
            <v>0.129</v>
          </cell>
          <cell r="K1407">
            <v>32</v>
          </cell>
          <cell r="L1407">
            <v>4.9200000000000001E-2</v>
          </cell>
          <cell r="M1407">
            <v>116</v>
          </cell>
          <cell r="N1407">
            <v>0.1782</v>
          </cell>
        </row>
        <row r="1408">
          <cell r="A1408" t="str">
            <v>PENNINGTON MID (CEP NOTE 2)</v>
          </cell>
          <cell r="B1408" t="str">
            <v>052</v>
          </cell>
          <cell r="C1408" t="e">
            <v>#N/A</v>
          </cell>
          <cell r="D1408" t="str">
            <v>0290</v>
          </cell>
          <cell r="E1408" t="str">
            <v>Elementary</v>
          </cell>
          <cell r="F1408" t="str">
            <v>5</v>
          </cell>
          <cell r="G1408" t="str">
            <v>7</v>
          </cell>
          <cell r="H1408">
            <v>332</v>
          </cell>
          <cell r="I1408">
            <v>313</v>
          </cell>
          <cell r="J1408">
            <v>0.94279999999999997</v>
          </cell>
          <cell r="K1408">
            <v>0</v>
          </cell>
          <cell r="L1408">
            <v>0</v>
          </cell>
          <cell r="M1408">
            <v>313</v>
          </cell>
          <cell r="N1408">
            <v>0.94279999999999997</v>
          </cell>
        </row>
        <row r="1409">
          <cell r="A1409" t="str">
            <v>PERRYMONT EL (CEP NOTE 2)</v>
          </cell>
          <cell r="B1409" t="str">
            <v>115</v>
          </cell>
          <cell r="C1409" t="e">
            <v>#N/A</v>
          </cell>
          <cell r="D1409" t="str">
            <v>0270</v>
          </cell>
          <cell r="E1409" t="str">
            <v>Elementary</v>
          </cell>
          <cell r="F1409" t="str">
            <v>K</v>
          </cell>
          <cell r="G1409" t="str">
            <v>5</v>
          </cell>
          <cell r="H1409">
            <v>314</v>
          </cell>
          <cell r="I1409">
            <v>291</v>
          </cell>
          <cell r="J1409">
            <v>0.92679999999999996</v>
          </cell>
          <cell r="K1409">
            <v>0</v>
          </cell>
          <cell r="L1409">
            <v>0</v>
          </cell>
          <cell r="M1409">
            <v>291</v>
          </cell>
          <cell r="N1409">
            <v>0.92679999999999996</v>
          </cell>
        </row>
        <row r="1410">
          <cell r="A1410" t="str">
            <v>PETER MUHLENBERG MIDDLE</v>
          </cell>
          <cell r="B1410" t="str">
            <v>085</v>
          </cell>
          <cell r="C1410" t="e">
            <v>#N/A</v>
          </cell>
          <cell r="D1410" t="str">
            <v>0030</v>
          </cell>
          <cell r="E1410" t="str">
            <v>Middle</v>
          </cell>
          <cell r="F1410" t="str">
            <v>6</v>
          </cell>
          <cell r="G1410" t="str">
            <v>8</v>
          </cell>
          <cell r="H1410">
            <v>589</v>
          </cell>
          <cell r="I1410">
            <v>258</v>
          </cell>
          <cell r="J1410">
            <v>0.438</v>
          </cell>
          <cell r="K1410">
            <v>31</v>
          </cell>
          <cell r="L1410">
            <v>5.2600000000000001E-2</v>
          </cell>
          <cell r="M1410">
            <v>289</v>
          </cell>
          <cell r="N1410">
            <v>0.49070000000000003</v>
          </cell>
        </row>
        <row r="1411">
          <cell r="A1411" t="str">
            <v>PETERSBURG HIGH (CEP NOTE 2)</v>
          </cell>
          <cell r="B1411" t="str">
            <v>120</v>
          </cell>
          <cell r="C1411" t="e">
            <v>#N/A</v>
          </cell>
          <cell r="D1411" t="str">
            <v>0200</v>
          </cell>
          <cell r="E1411" t="str">
            <v>High</v>
          </cell>
          <cell r="F1411" t="str">
            <v>9</v>
          </cell>
          <cell r="G1411" t="str">
            <v>12</v>
          </cell>
          <cell r="H1411">
            <v>918</v>
          </cell>
          <cell r="I1411">
            <v>918</v>
          </cell>
          <cell r="J1411">
            <v>1</v>
          </cell>
          <cell r="K1411">
            <v>0</v>
          </cell>
          <cell r="L1411">
            <v>0</v>
          </cell>
          <cell r="M1411">
            <v>918</v>
          </cell>
          <cell r="N1411">
            <v>1</v>
          </cell>
        </row>
        <row r="1412">
          <cell r="A1412" t="str">
            <v>PETSWORTH ELEM</v>
          </cell>
          <cell r="B1412" t="str">
            <v>036</v>
          </cell>
          <cell r="C1412" t="e">
            <v>#N/A</v>
          </cell>
          <cell r="D1412" t="str">
            <v>0270</v>
          </cell>
          <cell r="E1412" t="str">
            <v>Elementary</v>
          </cell>
          <cell r="F1412" t="str">
            <v>Pre-K</v>
          </cell>
          <cell r="G1412" t="str">
            <v>5</v>
          </cell>
          <cell r="H1412">
            <v>320</v>
          </cell>
          <cell r="I1412">
            <v>132</v>
          </cell>
          <cell r="J1412">
            <v>0.41249999999999998</v>
          </cell>
          <cell r="K1412">
            <v>13</v>
          </cell>
          <cell r="L1412">
            <v>4.0599999999999997E-2</v>
          </cell>
          <cell r="M1412">
            <v>145</v>
          </cell>
          <cell r="N1412">
            <v>0.4531</v>
          </cell>
        </row>
        <row r="1413">
          <cell r="A1413" t="str">
            <v>PHENIX ELEM</v>
          </cell>
          <cell r="B1413" t="str">
            <v>020</v>
          </cell>
          <cell r="C1413" t="e">
            <v>#N/A</v>
          </cell>
          <cell r="D1413" t="str">
            <v>0450</v>
          </cell>
          <cell r="E1413" t="str">
            <v>Elementary</v>
          </cell>
          <cell r="F1413" t="str">
            <v>Pre-K</v>
          </cell>
          <cell r="G1413" t="str">
            <v>5</v>
          </cell>
          <cell r="H1413">
            <v>240</v>
          </cell>
          <cell r="I1413">
            <v>129</v>
          </cell>
          <cell r="J1413">
            <v>0.53749999999999998</v>
          </cell>
          <cell r="K1413">
            <v>22</v>
          </cell>
          <cell r="L1413">
            <v>9.1700000000000004E-2</v>
          </cell>
          <cell r="M1413">
            <v>151</v>
          </cell>
          <cell r="N1413">
            <v>0.62919999999999998</v>
          </cell>
        </row>
        <row r="1414">
          <cell r="A1414" t="str">
            <v>PHILLIPS ELEM</v>
          </cell>
          <cell r="B1414" t="str">
            <v>112</v>
          </cell>
          <cell r="C1414" t="e">
            <v>#N/A</v>
          </cell>
          <cell r="D1414" t="str">
            <v>0370</v>
          </cell>
          <cell r="E1414" t="str">
            <v>Elementary</v>
          </cell>
          <cell r="F1414" t="str">
            <v>K</v>
          </cell>
          <cell r="G1414" t="str">
            <v>5</v>
          </cell>
          <cell r="H1414">
            <v>412</v>
          </cell>
          <cell r="I1414">
            <v>182</v>
          </cell>
          <cell r="J1414">
            <v>0.44169999999999998</v>
          </cell>
          <cell r="K1414">
            <v>39</v>
          </cell>
          <cell r="L1414">
            <v>9.4700000000000006E-2</v>
          </cell>
          <cell r="M1414">
            <v>221</v>
          </cell>
          <cell r="N1414">
            <v>0.53639999999999999</v>
          </cell>
        </row>
        <row r="1415">
          <cell r="A1415" t="str">
            <v>PHILLIPS SCHOOL - ANNANDALE</v>
          </cell>
          <cell r="B1415" t="str">
            <v>5393</v>
          </cell>
          <cell r="C1415" t="str">
            <v>Phillips School - Annandale</v>
          </cell>
          <cell r="D1415" t="str">
            <v>5393</v>
          </cell>
          <cell r="E1415" t="str">
            <v>Combined</v>
          </cell>
          <cell r="F1415" t="str">
            <v>U</v>
          </cell>
          <cell r="G1415" t="str">
            <v>U</v>
          </cell>
          <cell r="H1415">
            <v>189</v>
          </cell>
          <cell r="I1415">
            <v>79</v>
          </cell>
          <cell r="J1415">
            <v>0.41799999999999998</v>
          </cell>
          <cell r="K1415">
            <v>12</v>
          </cell>
          <cell r="L1415">
            <v>6.3500000000000001E-2</v>
          </cell>
          <cell r="M1415">
            <v>91</v>
          </cell>
          <cell r="N1415">
            <v>0.48149999999999998</v>
          </cell>
        </row>
        <row r="1416">
          <cell r="A1416" t="str">
            <v>PHOEBUS HIGH</v>
          </cell>
          <cell r="B1416" t="str">
            <v>112</v>
          </cell>
          <cell r="C1416" t="e">
            <v>#N/A</v>
          </cell>
          <cell r="D1416" t="str">
            <v>0050</v>
          </cell>
          <cell r="E1416" t="str">
            <v>High</v>
          </cell>
          <cell r="F1416" t="str">
            <v>9</v>
          </cell>
          <cell r="G1416" t="str">
            <v>12</v>
          </cell>
          <cell r="H1416">
            <v>1037</v>
          </cell>
          <cell r="I1416">
            <v>583</v>
          </cell>
          <cell r="J1416">
            <v>0.56220000000000003</v>
          </cell>
          <cell r="K1416">
            <v>51</v>
          </cell>
          <cell r="L1416">
            <v>4.9200000000000001E-2</v>
          </cell>
          <cell r="M1416">
            <v>634</v>
          </cell>
          <cell r="N1416">
            <v>0.61140000000000005</v>
          </cell>
        </row>
        <row r="1417">
          <cell r="A1417" t="str">
            <v>PIEDMONT REGIONAL JUV DET</v>
          </cell>
          <cell r="B1417" t="str">
            <v>917</v>
          </cell>
          <cell r="C1417" t="str">
            <v>Department of Juvenile Justice</v>
          </cell>
          <cell r="D1417" t="str">
            <v>0018</v>
          </cell>
          <cell r="E1417" t="str">
            <v>Combined</v>
          </cell>
          <cell r="F1417" t="str">
            <v>6</v>
          </cell>
          <cell r="G1417" t="str">
            <v>12</v>
          </cell>
          <cell r="H1417">
            <v>13</v>
          </cell>
          <cell r="I1417">
            <v>13</v>
          </cell>
          <cell r="J1417">
            <v>1</v>
          </cell>
          <cell r="K1417">
            <v>0</v>
          </cell>
          <cell r="L1417">
            <v>0</v>
          </cell>
          <cell r="M1417">
            <v>13</v>
          </cell>
          <cell r="N1417">
            <v>1</v>
          </cell>
        </row>
        <row r="1418">
          <cell r="A1418" t="str">
            <v>PINCHBECK ELEM</v>
          </cell>
          <cell r="B1418" t="str">
            <v>043</v>
          </cell>
          <cell r="C1418" t="e">
            <v>#N/A</v>
          </cell>
          <cell r="D1418" t="str">
            <v>0570</v>
          </cell>
          <cell r="E1418" t="str">
            <v>Elementary</v>
          </cell>
          <cell r="F1418" t="str">
            <v>K</v>
          </cell>
          <cell r="G1418" t="str">
            <v>5</v>
          </cell>
          <cell r="H1418">
            <v>593</v>
          </cell>
          <cell r="I1418">
            <v>225</v>
          </cell>
          <cell r="J1418">
            <v>0.37940000000000002</v>
          </cell>
          <cell r="K1418">
            <v>33</v>
          </cell>
          <cell r="L1418">
            <v>5.5599999999999997E-2</v>
          </cell>
          <cell r="M1418">
            <v>258</v>
          </cell>
          <cell r="N1418">
            <v>0.43509999999999999</v>
          </cell>
        </row>
        <row r="1419">
          <cell r="A1419" t="str">
            <v>PINE SPRING ELEM</v>
          </cell>
          <cell r="B1419" t="str">
            <v>029</v>
          </cell>
          <cell r="C1419" t="e">
            <v>#N/A</v>
          </cell>
          <cell r="D1419" t="str">
            <v>0820</v>
          </cell>
          <cell r="E1419" t="str">
            <v>Elementary</v>
          </cell>
          <cell r="F1419" t="str">
            <v>K</v>
          </cell>
          <cell r="G1419" t="str">
            <v>6</v>
          </cell>
          <cell r="H1419">
            <v>626</v>
          </cell>
          <cell r="I1419">
            <v>319</v>
          </cell>
          <cell r="J1419">
            <v>0.50960000000000005</v>
          </cell>
          <cell r="K1419">
            <v>79</v>
          </cell>
          <cell r="L1419">
            <v>0.12620000000000001</v>
          </cell>
          <cell r="M1419">
            <v>398</v>
          </cell>
          <cell r="N1419">
            <v>0.63580000000000003</v>
          </cell>
        </row>
        <row r="1420">
          <cell r="A1420" t="str">
            <v>PINEBROOK ELEM</v>
          </cell>
          <cell r="B1420" t="str">
            <v>053</v>
          </cell>
          <cell r="C1420" t="e">
            <v>#N/A</v>
          </cell>
          <cell r="D1420" t="str">
            <v>0340</v>
          </cell>
          <cell r="E1420" t="str">
            <v>Elementary</v>
          </cell>
          <cell r="F1420" t="str">
            <v>K</v>
          </cell>
          <cell r="G1420" t="str">
            <v>5</v>
          </cell>
          <cell r="H1420">
            <v>890</v>
          </cell>
          <cell r="I1420">
            <v>60</v>
          </cell>
          <cell r="J1420">
            <v>6.7400000000000002E-2</v>
          </cell>
          <cell r="K1420">
            <v>19</v>
          </cell>
          <cell r="L1420">
            <v>2.1299999999999999E-2</v>
          </cell>
          <cell r="M1420">
            <v>79</v>
          </cell>
          <cell r="N1420">
            <v>8.8800000000000004E-2</v>
          </cell>
        </row>
        <row r="1421">
          <cell r="A1421" t="str">
            <v>PINEY BRANCH ELEM</v>
          </cell>
          <cell r="B1421" t="str">
            <v>075</v>
          </cell>
          <cell r="C1421" t="e">
            <v>#N/A</v>
          </cell>
          <cell r="D1421" t="str">
            <v>0110</v>
          </cell>
          <cell r="E1421" t="str">
            <v>Elementary</v>
          </cell>
          <cell r="F1421" t="str">
            <v>Pre-K</v>
          </cell>
          <cell r="G1421" t="str">
            <v>5</v>
          </cell>
          <cell r="H1421">
            <v>786</v>
          </cell>
          <cell r="I1421">
            <v>85</v>
          </cell>
          <cell r="J1421">
            <v>0.1081</v>
          </cell>
          <cell r="K1421">
            <v>30</v>
          </cell>
          <cell r="L1421">
            <v>3.8199999999999998E-2</v>
          </cell>
          <cell r="M1421">
            <v>115</v>
          </cell>
          <cell r="N1421">
            <v>0.14630000000000001</v>
          </cell>
        </row>
        <row r="1422">
          <cell r="A1422" t="str">
            <v>PIONEER ELEM</v>
          </cell>
          <cell r="B1422" t="str">
            <v>127</v>
          </cell>
          <cell r="C1422" t="e">
            <v>#N/A</v>
          </cell>
          <cell r="D1422" t="str">
            <v>0047</v>
          </cell>
          <cell r="E1422" t="str">
            <v>Elementary</v>
          </cell>
          <cell r="F1422" t="str">
            <v>Pre-K</v>
          </cell>
          <cell r="G1422" t="str">
            <v>5</v>
          </cell>
          <cell r="H1422">
            <v>632</v>
          </cell>
          <cell r="I1422">
            <v>253</v>
          </cell>
          <cell r="J1422">
            <v>0.40029999999999999</v>
          </cell>
          <cell r="K1422">
            <v>38</v>
          </cell>
          <cell r="L1422">
            <v>6.0100000000000001E-2</v>
          </cell>
          <cell r="M1422">
            <v>291</v>
          </cell>
          <cell r="N1422">
            <v>0.46039999999999998</v>
          </cell>
        </row>
        <row r="1423">
          <cell r="A1423" t="str">
            <v>PLAINS ELEM</v>
          </cell>
          <cell r="B1423" t="str">
            <v>082</v>
          </cell>
          <cell r="C1423" t="e">
            <v>#N/A</v>
          </cell>
          <cell r="D1423" t="str">
            <v>0010</v>
          </cell>
          <cell r="E1423" t="str">
            <v>Elementary</v>
          </cell>
          <cell r="F1423" t="str">
            <v>Pre-K</v>
          </cell>
          <cell r="G1423" t="str">
            <v>5</v>
          </cell>
          <cell r="H1423">
            <v>428</v>
          </cell>
          <cell r="I1423">
            <v>187</v>
          </cell>
          <cell r="J1423">
            <v>0.43690000000000001</v>
          </cell>
          <cell r="K1423">
            <v>35</v>
          </cell>
          <cell r="L1423">
            <v>8.1799999999999998E-2</v>
          </cell>
          <cell r="M1423">
            <v>222</v>
          </cell>
          <cell r="N1423">
            <v>0.51870000000000005</v>
          </cell>
        </row>
        <row r="1424">
          <cell r="A1424" t="str">
            <v>PLAZA MIDDLE</v>
          </cell>
          <cell r="B1424" t="str">
            <v>128</v>
          </cell>
          <cell r="C1424" t="e">
            <v>#N/A</v>
          </cell>
          <cell r="D1424" t="str">
            <v>0640</v>
          </cell>
          <cell r="E1424" t="str">
            <v>Middle</v>
          </cell>
          <cell r="F1424" t="str">
            <v>6</v>
          </cell>
          <cell r="G1424" t="str">
            <v>8</v>
          </cell>
          <cell r="H1424">
            <v>1036</v>
          </cell>
          <cell r="I1424">
            <v>364</v>
          </cell>
          <cell r="J1424">
            <v>0.35139999999999999</v>
          </cell>
          <cell r="K1424">
            <v>94</v>
          </cell>
          <cell r="L1424">
            <v>9.0700000000000003E-2</v>
          </cell>
          <cell r="M1424">
            <v>458</v>
          </cell>
          <cell r="N1424">
            <v>0.44209999999999999</v>
          </cell>
        </row>
        <row r="1425">
          <cell r="A1425" t="str">
            <v>PLEASANT VALLEY ELEM</v>
          </cell>
          <cell r="B1425" t="str">
            <v>082</v>
          </cell>
          <cell r="C1425" t="e">
            <v>#N/A</v>
          </cell>
          <cell r="D1425" t="str">
            <v>0950</v>
          </cell>
          <cell r="E1425" t="str">
            <v>Elementary</v>
          </cell>
          <cell r="F1425" t="str">
            <v>Pre-K</v>
          </cell>
          <cell r="G1425" t="str">
            <v>5</v>
          </cell>
          <cell r="H1425">
            <v>280</v>
          </cell>
          <cell r="I1425">
            <v>142</v>
          </cell>
          <cell r="J1425">
            <v>0.5071</v>
          </cell>
          <cell r="K1425">
            <v>29</v>
          </cell>
          <cell r="L1425">
            <v>0.1036</v>
          </cell>
          <cell r="M1425">
            <v>171</v>
          </cell>
          <cell r="N1425">
            <v>0.61070000000000002</v>
          </cell>
        </row>
        <row r="1426">
          <cell r="A1426" t="str">
            <v>PLEASANTS LANE EL (CEP NOTE 2)</v>
          </cell>
          <cell r="B1426" t="str">
            <v>120</v>
          </cell>
          <cell r="C1426" t="e">
            <v>#N/A</v>
          </cell>
          <cell r="D1426" t="str">
            <v>0180</v>
          </cell>
          <cell r="E1426" t="str">
            <v>Elementary</v>
          </cell>
          <cell r="F1426" t="str">
            <v>K</v>
          </cell>
          <cell r="G1426" t="str">
            <v>5</v>
          </cell>
          <cell r="H1426">
            <v>541</v>
          </cell>
          <cell r="I1426">
            <v>541</v>
          </cell>
          <cell r="J1426">
            <v>1</v>
          </cell>
          <cell r="K1426">
            <v>0</v>
          </cell>
          <cell r="L1426">
            <v>0</v>
          </cell>
          <cell r="M1426">
            <v>541</v>
          </cell>
          <cell r="N1426">
            <v>1</v>
          </cell>
        </row>
        <row r="1427">
          <cell r="A1427" t="str">
            <v>POCAHONTAS ELEM</v>
          </cell>
          <cell r="B1427" t="str">
            <v>072</v>
          </cell>
          <cell r="C1427" t="e">
            <v>#N/A</v>
          </cell>
          <cell r="D1427" t="str">
            <v>0231</v>
          </cell>
          <cell r="E1427" t="str">
            <v>Elementary</v>
          </cell>
          <cell r="F1427" t="str">
            <v>H</v>
          </cell>
          <cell r="G1427" t="str">
            <v>5</v>
          </cell>
          <cell r="H1427">
            <v>773</v>
          </cell>
          <cell r="I1427">
            <v>192</v>
          </cell>
          <cell r="J1427">
            <v>0.24840000000000001</v>
          </cell>
          <cell r="K1427">
            <v>36</v>
          </cell>
          <cell r="L1427">
            <v>4.6600000000000003E-2</v>
          </cell>
          <cell r="M1427">
            <v>228</v>
          </cell>
          <cell r="N1427">
            <v>0.29499999999999998</v>
          </cell>
        </row>
        <row r="1428">
          <cell r="A1428" t="str">
            <v>POCAHONTAS MIDDLE</v>
          </cell>
          <cell r="B1428" t="str">
            <v>043</v>
          </cell>
          <cell r="C1428" t="e">
            <v>#N/A</v>
          </cell>
          <cell r="D1428" t="str">
            <v>0280</v>
          </cell>
          <cell r="E1428" t="str">
            <v>Middle</v>
          </cell>
          <cell r="F1428" t="str">
            <v>6</v>
          </cell>
          <cell r="G1428" t="str">
            <v>8</v>
          </cell>
          <cell r="H1428">
            <v>911</v>
          </cell>
          <cell r="I1428">
            <v>156</v>
          </cell>
          <cell r="J1428">
            <v>0.17119999999999999</v>
          </cell>
          <cell r="K1428">
            <v>35</v>
          </cell>
          <cell r="L1428">
            <v>3.8399999999999997E-2</v>
          </cell>
          <cell r="M1428">
            <v>191</v>
          </cell>
          <cell r="N1428">
            <v>0.2097</v>
          </cell>
        </row>
        <row r="1429">
          <cell r="A1429" t="str">
            <v>POE MIDDLE</v>
          </cell>
          <cell r="B1429" t="str">
            <v>029</v>
          </cell>
          <cell r="C1429" t="e">
            <v>#N/A</v>
          </cell>
          <cell r="D1429" t="str">
            <v>1130</v>
          </cell>
          <cell r="E1429" t="str">
            <v>Middle</v>
          </cell>
          <cell r="F1429" t="str">
            <v>6</v>
          </cell>
          <cell r="G1429" t="str">
            <v>8</v>
          </cell>
          <cell r="H1429">
            <v>1004</v>
          </cell>
          <cell r="I1429">
            <v>580</v>
          </cell>
          <cell r="J1429">
            <v>0.57769999999999999</v>
          </cell>
          <cell r="K1429">
            <v>146</v>
          </cell>
          <cell r="L1429">
            <v>0.1454</v>
          </cell>
          <cell r="M1429">
            <v>726</v>
          </cell>
          <cell r="N1429">
            <v>0.72309999999999997</v>
          </cell>
        </row>
        <row r="1430">
          <cell r="A1430" t="str">
            <v>POINT O' VIEW ELEM</v>
          </cell>
          <cell r="B1430" t="str">
            <v>128</v>
          </cell>
          <cell r="C1430" t="e">
            <v>#N/A</v>
          </cell>
          <cell r="D1430" t="str">
            <v>0680</v>
          </cell>
          <cell r="E1430" t="str">
            <v>Elementary</v>
          </cell>
          <cell r="F1430" t="str">
            <v>K</v>
          </cell>
          <cell r="G1430" t="str">
            <v>5</v>
          </cell>
          <cell r="H1430">
            <v>738</v>
          </cell>
          <cell r="I1430">
            <v>359</v>
          </cell>
          <cell r="J1430">
            <v>0.4864</v>
          </cell>
          <cell r="K1430">
            <v>72</v>
          </cell>
          <cell r="L1430">
            <v>9.7600000000000006E-2</v>
          </cell>
          <cell r="M1430">
            <v>431</v>
          </cell>
          <cell r="N1430">
            <v>0.58399999999999996</v>
          </cell>
        </row>
        <row r="1431">
          <cell r="A1431" t="str">
            <v>POINT OPTION ALT (CEP NOTE 2)</v>
          </cell>
          <cell r="B1431" t="str">
            <v>117</v>
          </cell>
          <cell r="C1431" t="e">
            <v>#N/A</v>
          </cell>
          <cell r="D1431" t="str">
            <v>1394</v>
          </cell>
          <cell r="E1431" t="str">
            <v>Cell Left Blank</v>
          </cell>
          <cell r="F1431" t="str">
            <v>9</v>
          </cell>
          <cell r="G1431" t="str">
            <v>12</v>
          </cell>
          <cell r="H1431">
            <v>70</v>
          </cell>
          <cell r="I1431">
            <v>54</v>
          </cell>
          <cell r="J1431">
            <v>0.77139999999999997</v>
          </cell>
          <cell r="K1431">
            <v>0</v>
          </cell>
          <cell r="L1431">
            <v>0</v>
          </cell>
          <cell r="M1431">
            <v>54</v>
          </cell>
          <cell r="N1431">
            <v>0.77139999999999997</v>
          </cell>
        </row>
        <row r="1432">
          <cell r="A1432" t="str">
            <v>POLE GREEN ELEM</v>
          </cell>
          <cell r="B1432" t="str">
            <v>042</v>
          </cell>
          <cell r="C1432" t="e">
            <v>#N/A</v>
          </cell>
          <cell r="D1432" t="str">
            <v>0552</v>
          </cell>
          <cell r="E1432" t="str">
            <v>Elementary</v>
          </cell>
          <cell r="F1432" t="str">
            <v>K</v>
          </cell>
          <cell r="G1432" t="str">
            <v>5</v>
          </cell>
          <cell r="H1432">
            <v>588</v>
          </cell>
          <cell r="I1432">
            <v>75</v>
          </cell>
          <cell r="J1432">
            <v>0.12759999999999999</v>
          </cell>
          <cell r="K1432">
            <v>16</v>
          </cell>
          <cell r="L1432">
            <v>2.7199999999999998E-2</v>
          </cell>
          <cell r="M1432">
            <v>91</v>
          </cell>
          <cell r="N1432">
            <v>0.15479999999999999</v>
          </cell>
        </row>
        <row r="1433">
          <cell r="A1433" t="str">
            <v>POPLAR TREE ELEM</v>
          </cell>
          <cell r="B1433" t="str">
            <v>029</v>
          </cell>
          <cell r="C1433" t="e">
            <v>#N/A</v>
          </cell>
          <cell r="D1433" t="str">
            <v>2080</v>
          </cell>
          <cell r="E1433" t="str">
            <v>Elementary</v>
          </cell>
          <cell r="F1433" t="str">
            <v>K</v>
          </cell>
          <cell r="G1433" t="str">
            <v>6</v>
          </cell>
          <cell r="H1433">
            <v>731</v>
          </cell>
          <cell r="I1433">
            <v>45</v>
          </cell>
          <cell r="J1433">
            <v>6.1600000000000002E-2</v>
          </cell>
          <cell r="K1433">
            <v>7</v>
          </cell>
          <cell r="L1433">
            <v>9.5999999999999992E-3</v>
          </cell>
          <cell r="M1433">
            <v>52</v>
          </cell>
          <cell r="N1433">
            <v>7.1099999999999997E-2</v>
          </cell>
        </row>
        <row r="1434">
          <cell r="A1434" t="str">
            <v>POQUOSON ELEM</v>
          </cell>
          <cell r="B1434" t="str">
            <v>142</v>
          </cell>
          <cell r="C1434" t="e">
            <v>#N/A</v>
          </cell>
          <cell r="D1434" t="str">
            <v>0150</v>
          </cell>
          <cell r="E1434" t="str">
            <v>Elementary</v>
          </cell>
          <cell r="F1434" t="str">
            <v>3</v>
          </cell>
          <cell r="G1434" t="str">
            <v>5</v>
          </cell>
          <cell r="H1434">
            <v>461</v>
          </cell>
          <cell r="I1434">
            <v>68</v>
          </cell>
          <cell r="J1434">
            <v>0.14749999999999999</v>
          </cell>
          <cell r="K1434">
            <v>11</v>
          </cell>
          <cell r="L1434">
            <v>2.3900000000000001E-2</v>
          </cell>
          <cell r="M1434">
            <v>79</v>
          </cell>
          <cell r="N1434">
            <v>0.1714</v>
          </cell>
        </row>
        <row r="1435">
          <cell r="A1435" t="str">
            <v>POQUOSON HIGH</v>
          </cell>
          <cell r="B1435" t="str">
            <v>142</v>
          </cell>
          <cell r="C1435" t="e">
            <v>#N/A</v>
          </cell>
          <cell r="D1435" t="str">
            <v>0010</v>
          </cell>
          <cell r="E1435" t="str">
            <v>High</v>
          </cell>
          <cell r="F1435" t="str">
            <v>9</v>
          </cell>
          <cell r="G1435" t="str">
            <v>12</v>
          </cell>
          <cell r="H1435">
            <v>710</v>
          </cell>
          <cell r="I1435">
            <v>91</v>
          </cell>
          <cell r="J1435">
            <v>0.12820000000000001</v>
          </cell>
          <cell r="K1435">
            <v>10</v>
          </cell>
          <cell r="L1435">
            <v>1.41E-2</v>
          </cell>
          <cell r="M1435">
            <v>101</v>
          </cell>
          <cell r="N1435">
            <v>0.14230000000000001</v>
          </cell>
        </row>
        <row r="1436">
          <cell r="A1436" t="str">
            <v>POQUOSON MIDDLE</v>
          </cell>
          <cell r="B1436" t="str">
            <v>142</v>
          </cell>
          <cell r="C1436" t="e">
            <v>#N/A</v>
          </cell>
          <cell r="D1436" t="str">
            <v>0130</v>
          </cell>
          <cell r="E1436" t="str">
            <v>Middle</v>
          </cell>
          <cell r="F1436" t="str">
            <v>6</v>
          </cell>
          <cell r="G1436" t="str">
            <v>8</v>
          </cell>
          <cell r="H1436">
            <v>517</v>
          </cell>
          <cell r="I1436">
            <v>80</v>
          </cell>
          <cell r="J1436">
            <v>0.1547</v>
          </cell>
          <cell r="K1436">
            <v>7</v>
          </cell>
          <cell r="L1436">
            <v>1.35E-2</v>
          </cell>
          <cell r="M1436">
            <v>87</v>
          </cell>
          <cell r="N1436">
            <v>0.16830000000000001</v>
          </cell>
        </row>
        <row r="1437">
          <cell r="A1437" t="str">
            <v>POQUOSON PRIMARY</v>
          </cell>
          <cell r="B1437" t="str">
            <v>142</v>
          </cell>
          <cell r="C1437" t="e">
            <v>#N/A</v>
          </cell>
          <cell r="D1437" t="str">
            <v>0160</v>
          </cell>
          <cell r="E1437" t="str">
            <v>Elementary</v>
          </cell>
          <cell r="F1437" t="str">
            <v>K</v>
          </cell>
          <cell r="G1437" t="str">
            <v>2</v>
          </cell>
          <cell r="H1437">
            <v>436</v>
          </cell>
          <cell r="I1437">
            <v>60</v>
          </cell>
          <cell r="J1437">
            <v>0.1376</v>
          </cell>
          <cell r="K1437">
            <v>16</v>
          </cell>
          <cell r="L1437">
            <v>3.6700000000000003E-2</v>
          </cell>
          <cell r="M1437">
            <v>76</v>
          </cell>
          <cell r="N1437">
            <v>0.17430000000000001</v>
          </cell>
        </row>
        <row r="1438">
          <cell r="A1438" t="str">
            <v>PORTLOCK PRIM (CEP NOTE 2)</v>
          </cell>
          <cell r="B1438" t="str">
            <v>136</v>
          </cell>
          <cell r="C1438" t="e">
            <v>#N/A</v>
          </cell>
          <cell r="D1438" t="str">
            <v>0730</v>
          </cell>
          <cell r="E1438" t="str">
            <v>Elementary</v>
          </cell>
          <cell r="F1438" t="str">
            <v>Pre-K</v>
          </cell>
          <cell r="G1438" t="str">
            <v>2</v>
          </cell>
          <cell r="H1438">
            <v>567</v>
          </cell>
          <cell r="I1438">
            <v>550</v>
          </cell>
          <cell r="J1438">
            <v>0.97</v>
          </cell>
          <cell r="K1438">
            <v>0</v>
          </cell>
          <cell r="L1438">
            <v>0</v>
          </cell>
          <cell r="M1438">
            <v>550</v>
          </cell>
          <cell r="N1438">
            <v>0.97</v>
          </cell>
        </row>
        <row r="1439">
          <cell r="A1439" t="str">
            <v>POST OAK MIDDLE</v>
          </cell>
          <cell r="B1439" t="str">
            <v>088</v>
          </cell>
          <cell r="C1439" t="e">
            <v>#N/A</v>
          </cell>
          <cell r="D1439" t="str">
            <v>0220</v>
          </cell>
          <cell r="E1439" t="str">
            <v>Middle</v>
          </cell>
          <cell r="F1439" t="str">
            <v>6</v>
          </cell>
          <cell r="G1439" t="str">
            <v>8</v>
          </cell>
          <cell r="H1439">
            <v>766</v>
          </cell>
          <cell r="I1439">
            <v>310</v>
          </cell>
          <cell r="J1439">
            <v>0.4047</v>
          </cell>
          <cell r="K1439">
            <v>41</v>
          </cell>
          <cell r="L1439">
            <v>5.3499999999999999E-2</v>
          </cell>
          <cell r="M1439">
            <v>351</v>
          </cell>
          <cell r="N1439">
            <v>0.4582</v>
          </cell>
        </row>
        <row r="1440">
          <cell r="A1440" t="str">
            <v>POTOMAC ELEM</v>
          </cell>
          <cell r="B1440" t="str">
            <v>048</v>
          </cell>
          <cell r="C1440" t="e">
            <v>#N/A</v>
          </cell>
          <cell r="D1440" t="str">
            <v>0050</v>
          </cell>
          <cell r="E1440" t="str">
            <v>Elementary</v>
          </cell>
          <cell r="F1440" t="str">
            <v>K</v>
          </cell>
          <cell r="G1440" t="str">
            <v>6</v>
          </cell>
          <cell r="H1440">
            <v>676</v>
          </cell>
          <cell r="I1440">
            <v>154</v>
          </cell>
          <cell r="J1440">
            <v>0.2278</v>
          </cell>
          <cell r="K1440">
            <v>29</v>
          </cell>
          <cell r="L1440">
            <v>4.2900000000000001E-2</v>
          </cell>
          <cell r="M1440">
            <v>183</v>
          </cell>
          <cell r="N1440">
            <v>0.2707</v>
          </cell>
        </row>
        <row r="1441">
          <cell r="A1441" t="str">
            <v>POTOMAC FALLS HIGH</v>
          </cell>
          <cell r="B1441" t="str">
            <v>053</v>
          </cell>
          <cell r="C1441" t="e">
            <v>#N/A</v>
          </cell>
          <cell r="D1441" t="str">
            <v>0140</v>
          </cell>
          <cell r="E1441" t="str">
            <v>High</v>
          </cell>
          <cell r="F1441" t="str">
            <v>9</v>
          </cell>
          <cell r="G1441" t="str">
            <v>12</v>
          </cell>
          <cell r="H1441">
            <v>1593</v>
          </cell>
          <cell r="I1441">
            <v>276</v>
          </cell>
          <cell r="J1441">
            <v>0.17330000000000001</v>
          </cell>
          <cell r="K1441">
            <v>69</v>
          </cell>
          <cell r="L1441">
            <v>4.3299999999999998E-2</v>
          </cell>
          <cell r="M1441">
            <v>345</v>
          </cell>
          <cell r="N1441">
            <v>0.21659999999999999</v>
          </cell>
        </row>
        <row r="1442">
          <cell r="A1442" t="str">
            <v>POTOMAC HIGH</v>
          </cell>
          <cell r="B1442" t="str">
            <v>075</v>
          </cell>
          <cell r="C1442" t="e">
            <v>#N/A</v>
          </cell>
          <cell r="D1442" t="str">
            <v>0140</v>
          </cell>
          <cell r="E1442" t="str">
            <v>High</v>
          </cell>
          <cell r="F1442" t="str">
            <v>9</v>
          </cell>
          <cell r="G1442" t="str">
            <v>12</v>
          </cell>
          <cell r="H1442">
            <v>1856</v>
          </cell>
          <cell r="I1442">
            <v>749</v>
          </cell>
          <cell r="J1442">
            <v>0.40360000000000001</v>
          </cell>
          <cell r="K1442">
            <v>174</v>
          </cell>
          <cell r="L1442">
            <v>9.3799999999999994E-2</v>
          </cell>
          <cell r="M1442">
            <v>923</v>
          </cell>
          <cell r="N1442">
            <v>0.49730000000000002</v>
          </cell>
        </row>
        <row r="1443">
          <cell r="A1443" t="str">
            <v>POTOMAC MIDDLE</v>
          </cell>
          <cell r="B1443" t="str">
            <v>075</v>
          </cell>
          <cell r="C1443" t="e">
            <v>#N/A</v>
          </cell>
          <cell r="D1443" t="str">
            <v>0170</v>
          </cell>
          <cell r="E1443" t="str">
            <v>Middle</v>
          </cell>
          <cell r="F1443" t="str">
            <v>6</v>
          </cell>
          <cell r="G1443" t="str">
            <v>8</v>
          </cell>
          <cell r="H1443">
            <v>1267</v>
          </cell>
          <cell r="I1443">
            <v>579</v>
          </cell>
          <cell r="J1443">
            <v>0.45700000000000002</v>
          </cell>
          <cell r="K1443">
            <v>126</v>
          </cell>
          <cell r="L1443">
            <v>9.9400000000000002E-2</v>
          </cell>
          <cell r="M1443">
            <v>705</v>
          </cell>
          <cell r="N1443">
            <v>0.55640000000000001</v>
          </cell>
        </row>
        <row r="1444">
          <cell r="A1444" t="str">
            <v>POTOMAC VIEW ELEM</v>
          </cell>
          <cell r="B1444" t="str">
            <v>075</v>
          </cell>
          <cell r="C1444" t="e">
            <v>#N/A</v>
          </cell>
          <cell r="D1444" t="str">
            <v>0550</v>
          </cell>
          <cell r="E1444" t="str">
            <v>Elementary</v>
          </cell>
          <cell r="F1444" t="str">
            <v>H</v>
          </cell>
          <cell r="G1444" t="str">
            <v>5</v>
          </cell>
          <cell r="H1444">
            <v>584</v>
          </cell>
          <cell r="I1444">
            <v>436</v>
          </cell>
          <cell r="J1444">
            <v>0.74660000000000004</v>
          </cell>
          <cell r="K1444">
            <v>74</v>
          </cell>
          <cell r="L1444">
            <v>0.12670000000000001</v>
          </cell>
          <cell r="M1444">
            <v>510</v>
          </cell>
          <cell r="N1444">
            <v>0.87329999999999997</v>
          </cell>
        </row>
        <row r="1445">
          <cell r="A1445" t="str">
            <v>POTOWMACK ELEM</v>
          </cell>
          <cell r="B1445" t="str">
            <v>053</v>
          </cell>
          <cell r="C1445" t="e">
            <v>#N/A</v>
          </cell>
          <cell r="D1445" t="str">
            <v>0250</v>
          </cell>
          <cell r="E1445" t="str">
            <v>Elementary</v>
          </cell>
          <cell r="F1445" t="str">
            <v>K</v>
          </cell>
          <cell r="G1445" t="str">
            <v>5</v>
          </cell>
          <cell r="H1445">
            <v>578</v>
          </cell>
          <cell r="I1445">
            <v>185</v>
          </cell>
          <cell r="J1445">
            <v>0.3201</v>
          </cell>
          <cell r="K1445">
            <v>43</v>
          </cell>
          <cell r="L1445">
            <v>7.4399999999999994E-2</v>
          </cell>
          <cell r="M1445">
            <v>228</v>
          </cell>
          <cell r="N1445">
            <v>0.39450000000000002</v>
          </cell>
        </row>
        <row r="1446">
          <cell r="A1446" t="str">
            <v>POWELL ELEM</v>
          </cell>
          <cell r="B1446" t="str">
            <v>029</v>
          </cell>
          <cell r="C1446" t="e">
            <v>#N/A</v>
          </cell>
          <cell r="D1446" t="str">
            <v>2237</v>
          </cell>
          <cell r="E1446" t="str">
            <v>Elementary</v>
          </cell>
          <cell r="F1446" t="str">
            <v>K</v>
          </cell>
          <cell r="G1446" t="str">
            <v>6</v>
          </cell>
          <cell r="H1446">
            <v>957</v>
          </cell>
          <cell r="I1446">
            <v>113</v>
          </cell>
          <cell r="J1446">
            <v>0.1181</v>
          </cell>
          <cell r="K1446">
            <v>46</v>
          </cell>
          <cell r="L1446">
            <v>4.8099999999999997E-2</v>
          </cell>
          <cell r="M1446">
            <v>159</v>
          </cell>
          <cell r="N1446">
            <v>0.1661</v>
          </cell>
        </row>
        <row r="1447">
          <cell r="A1447" t="str">
            <v>POWHATAN ELEM</v>
          </cell>
          <cell r="B1447" t="str">
            <v>072</v>
          </cell>
          <cell r="C1447" t="e">
            <v>#N/A</v>
          </cell>
          <cell r="D1447" t="str">
            <v>0013</v>
          </cell>
          <cell r="E1447" t="str">
            <v>Elementary</v>
          </cell>
          <cell r="F1447" t="str">
            <v>K</v>
          </cell>
          <cell r="G1447" t="str">
            <v>5</v>
          </cell>
          <cell r="H1447">
            <v>473</v>
          </cell>
          <cell r="I1447">
            <v>64</v>
          </cell>
          <cell r="J1447">
            <v>0.1353</v>
          </cell>
          <cell r="K1447">
            <v>14</v>
          </cell>
          <cell r="L1447">
            <v>2.9600000000000001E-2</v>
          </cell>
          <cell r="M1447">
            <v>78</v>
          </cell>
          <cell r="N1447">
            <v>0.16489999999999999</v>
          </cell>
        </row>
        <row r="1448">
          <cell r="A1448" t="str">
            <v>POWHATAN HIGH</v>
          </cell>
          <cell r="B1448" t="str">
            <v>072</v>
          </cell>
          <cell r="C1448" t="e">
            <v>#N/A</v>
          </cell>
          <cell r="D1448" t="str">
            <v>0011</v>
          </cell>
          <cell r="E1448" t="str">
            <v>High</v>
          </cell>
          <cell r="F1448" t="str">
            <v>9</v>
          </cell>
          <cell r="G1448" t="str">
            <v>12</v>
          </cell>
          <cell r="H1448">
            <v>1417</v>
          </cell>
          <cell r="I1448">
            <v>204</v>
          </cell>
          <cell r="J1448">
            <v>0.14399999999999999</v>
          </cell>
          <cell r="K1448">
            <v>37</v>
          </cell>
          <cell r="L1448">
            <v>2.6100000000000002E-2</v>
          </cell>
          <cell r="M1448">
            <v>241</v>
          </cell>
          <cell r="N1448">
            <v>0.1701</v>
          </cell>
        </row>
        <row r="1449">
          <cell r="A1449" t="str">
            <v>POWHATAN MIDDLE</v>
          </cell>
          <cell r="B1449" t="str">
            <v>072</v>
          </cell>
          <cell r="C1449" t="e">
            <v>#N/A</v>
          </cell>
          <cell r="D1449" t="str">
            <v>0130</v>
          </cell>
          <cell r="E1449" t="str">
            <v>Middle</v>
          </cell>
          <cell r="F1449" t="str">
            <v>6</v>
          </cell>
          <cell r="G1449" t="str">
            <v>8</v>
          </cell>
          <cell r="H1449">
            <v>1034</v>
          </cell>
          <cell r="I1449">
            <v>169</v>
          </cell>
          <cell r="J1449">
            <v>0.16339999999999999</v>
          </cell>
          <cell r="K1449">
            <v>40</v>
          </cell>
          <cell r="L1449">
            <v>3.8699999999999998E-2</v>
          </cell>
          <cell r="M1449">
            <v>209</v>
          </cell>
          <cell r="N1449">
            <v>0.2021</v>
          </cell>
        </row>
        <row r="1450">
          <cell r="A1450" t="str">
            <v>PR WM (MOLINARI) JUV SHELTER</v>
          </cell>
          <cell r="B1450" t="str">
            <v>917</v>
          </cell>
          <cell r="C1450" t="str">
            <v>Department of Juvenile Justice</v>
          </cell>
          <cell r="D1450" t="str">
            <v>0125</v>
          </cell>
          <cell r="E1450" t="str">
            <v>Combined</v>
          </cell>
          <cell r="F1450" t="str">
            <v>6</v>
          </cell>
          <cell r="G1450" t="str">
            <v>12</v>
          </cell>
          <cell r="H1450">
            <v>11</v>
          </cell>
          <cell r="I1450">
            <v>11</v>
          </cell>
          <cell r="J1450">
            <v>1</v>
          </cell>
          <cell r="K1450">
            <v>0</v>
          </cell>
          <cell r="L1450">
            <v>0</v>
          </cell>
          <cell r="M1450">
            <v>11</v>
          </cell>
          <cell r="N1450">
            <v>1</v>
          </cell>
        </row>
        <row r="1451">
          <cell r="A1451" t="str">
            <v>PRESTON PARK EL (CEP NOTE 2)</v>
          </cell>
          <cell r="B1451" t="str">
            <v>124</v>
          </cell>
          <cell r="C1451" t="e">
            <v>#N/A</v>
          </cell>
          <cell r="D1451" t="str">
            <v>0240</v>
          </cell>
          <cell r="E1451" t="str">
            <v>Elementary</v>
          </cell>
          <cell r="F1451" t="str">
            <v>U</v>
          </cell>
          <cell r="G1451" t="str">
            <v>5</v>
          </cell>
          <cell r="H1451">
            <v>508</v>
          </cell>
          <cell r="I1451">
            <v>508</v>
          </cell>
          <cell r="J1451">
            <v>1</v>
          </cell>
          <cell r="K1451">
            <v>0</v>
          </cell>
          <cell r="L1451">
            <v>0</v>
          </cell>
          <cell r="M1451">
            <v>508</v>
          </cell>
          <cell r="N1451">
            <v>1</v>
          </cell>
        </row>
        <row r="1452">
          <cell r="A1452" t="str">
            <v>PRICES FORK ELEM</v>
          </cell>
          <cell r="B1452" t="str">
            <v>060</v>
          </cell>
          <cell r="C1452" t="e">
            <v>#N/A</v>
          </cell>
          <cell r="D1452" t="str">
            <v>0210</v>
          </cell>
          <cell r="E1452" t="str">
            <v>Elementary</v>
          </cell>
          <cell r="F1452" t="str">
            <v>Pre-K</v>
          </cell>
          <cell r="G1452" t="str">
            <v>5</v>
          </cell>
          <cell r="H1452">
            <v>477</v>
          </cell>
          <cell r="I1452">
            <v>229</v>
          </cell>
          <cell r="J1452">
            <v>0.48010000000000003</v>
          </cell>
          <cell r="K1452">
            <v>28</v>
          </cell>
          <cell r="L1452">
            <v>5.8700000000000002E-2</v>
          </cell>
          <cell r="M1452">
            <v>257</v>
          </cell>
          <cell r="N1452">
            <v>0.53879999999999995</v>
          </cell>
        </row>
        <row r="1453">
          <cell r="A1453" t="str">
            <v>PRINCE EDWARD CO HIGH</v>
          </cell>
          <cell r="B1453" t="str">
            <v>073</v>
          </cell>
          <cell r="C1453" t="e">
            <v>#N/A</v>
          </cell>
          <cell r="D1453" t="str">
            <v>0400</v>
          </cell>
          <cell r="E1453" t="str">
            <v>High</v>
          </cell>
          <cell r="F1453" t="str">
            <v>9</v>
          </cell>
          <cell r="G1453" t="str">
            <v>12</v>
          </cell>
          <cell r="H1453">
            <v>603</v>
          </cell>
          <cell r="I1453">
            <v>331</v>
          </cell>
          <cell r="J1453">
            <v>0.54890000000000005</v>
          </cell>
          <cell r="K1453">
            <v>38</v>
          </cell>
          <cell r="L1453">
            <v>6.3E-2</v>
          </cell>
          <cell r="M1453">
            <v>369</v>
          </cell>
          <cell r="N1453">
            <v>0.6119</v>
          </cell>
        </row>
        <row r="1454">
          <cell r="A1454" t="str">
            <v>PRINCE EDWARD EL (CEP NOTE 2)</v>
          </cell>
          <cell r="B1454" t="str">
            <v>073</v>
          </cell>
          <cell r="C1454" t="e">
            <v>#N/A</v>
          </cell>
          <cell r="D1454" t="str">
            <v>0010</v>
          </cell>
          <cell r="E1454" t="str">
            <v>Elementary</v>
          </cell>
          <cell r="F1454" t="str">
            <v>Pre-K</v>
          </cell>
          <cell r="G1454" t="str">
            <v>4</v>
          </cell>
          <cell r="H1454">
            <v>839</v>
          </cell>
          <cell r="I1454">
            <v>825</v>
          </cell>
          <cell r="J1454">
            <v>0.98329999999999995</v>
          </cell>
          <cell r="K1454">
            <v>0</v>
          </cell>
          <cell r="L1454">
            <v>0</v>
          </cell>
          <cell r="M1454">
            <v>825</v>
          </cell>
          <cell r="N1454">
            <v>0.98329999999999995</v>
          </cell>
        </row>
        <row r="1455">
          <cell r="A1455" t="str">
            <v>PRINCE EDWARD MID (CEP NOTE 2)</v>
          </cell>
          <cell r="B1455" t="str">
            <v>073</v>
          </cell>
          <cell r="C1455" t="e">
            <v>#N/A</v>
          </cell>
          <cell r="D1455" t="str">
            <v>0020</v>
          </cell>
          <cell r="E1455" t="str">
            <v>Combined</v>
          </cell>
          <cell r="F1455" t="str">
            <v>5</v>
          </cell>
          <cell r="G1455" t="str">
            <v>8</v>
          </cell>
          <cell r="H1455">
            <v>614</v>
          </cell>
          <cell r="I1455">
            <v>573</v>
          </cell>
          <cell r="J1455">
            <v>0.93320000000000003</v>
          </cell>
          <cell r="K1455">
            <v>0</v>
          </cell>
          <cell r="L1455">
            <v>0</v>
          </cell>
          <cell r="M1455">
            <v>573</v>
          </cell>
          <cell r="N1455">
            <v>0.93320000000000003</v>
          </cell>
        </row>
        <row r="1456">
          <cell r="A1456" t="str">
            <v>PRINCE GEORGE HIGH</v>
          </cell>
          <cell r="B1456" t="str">
            <v>074</v>
          </cell>
          <cell r="C1456" t="e">
            <v>#N/A</v>
          </cell>
          <cell r="D1456" t="str">
            <v>0020</v>
          </cell>
          <cell r="E1456" t="str">
            <v>High</v>
          </cell>
          <cell r="F1456" t="str">
            <v>10</v>
          </cell>
          <cell r="G1456" t="str">
            <v>12</v>
          </cell>
          <cell r="H1456">
            <v>1313</v>
          </cell>
          <cell r="I1456">
            <v>340</v>
          </cell>
          <cell r="J1456">
            <v>0.25890000000000002</v>
          </cell>
          <cell r="K1456">
            <v>138</v>
          </cell>
          <cell r="L1456">
            <v>0.1051</v>
          </cell>
          <cell r="M1456">
            <v>478</v>
          </cell>
          <cell r="N1456">
            <v>0.36409999999999998</v>
          </cell>
        </row>
        <row r="1457">
          <cell r="A1457" t="str">
            <v>PRINCE WILLIAM JUV DET HOME</v>
          </cell>
          <cell r="B1457" t="str">
            <v>917</v>
          </cell>
          <cell r="C1457" t="str">
            <v>Department of Juvenile Justice</v>
          </cell>
          <cell r="D1457" t="str">
            <v>0029</v>
          </cell>
          <cell r="E1457" t="str">
            <v>Combined</v>
          </cell>
          <cell r="F1457" t="str">
            <v>6</v>
          </cell>
          <cell r="G1457" t="str">
            <v>12</v>
          </cell>
          <cell r="H1457">
            <v>36</v>
          </cell>
          <cell r="I1457">
            <v>36</v>
          </cell>
          <cell r="J1457">
            <v>1</v>
          </cell>
          <cell r="K1457">
            <v>0</v>
          </cell>
          <cell r="L1457">
            <v>0</v>
          </cell>
          <cell r="M1457">
            <v>36</v>
          </cell>
          <cell r="N1457">
            <v>1</v>
          </cell>
        </row>
        <row r="1458">
          <cell r="A1458" t="str">
            <v>PRINCESS ANNE ELEM</v>
          </cell>
          <cell r="B1458" t="str">
            <v>128</v>
          </cell>
          <cell r="C1458" t="e">
            <v>#N/A</v>
          </cell>
          <cell r="D1458" t="str">
            <v>0340</v>
          </cell>
          <cell r="E1458" t="str">
            <v>Elementary</v>
          </cell>
          <cell r="F1458" t="str">
            <v>K</v>
          </cell>
          <cell r="G1458" t="str">
            <v>5</v>
          </cell>
          <cell r="H1458">
            <v>676</v>
          </cell>
          <cell r="I1458">
            <v>37</v>
          </cell>
          <cell r="J1458">
            <v>5.4699999999999999E-2</v>
          </cell>
          <cell r="K1458">
            <v>11</v>
          </cell>
          <cell r="L1458">
            <v>1.6299999999999999E-2</v>
          </cell>
          <cell r="M1458">
            <v>48</v>
          </cell>
          <cell r="N1458">
            <v>7.0999999999999994E-2</v>
          </cell>
        </row>
        <row r="1459">
          <cell r="A1459" t="str">
            <v>PRINCESS ANNE HIGH</v>
          </cell>
          <cell r="B1459" t="str">
            <v>128</v>
          </cell>
          <cell r="C1459" t="e">
            <v>#N/A</v>
          </cell>
          <cell r="D1459" t="str">
            <v>0321</v>
          </cell>
          <cell r="E1459" t="str">
            <v>High</v>
          </cell>
          <cell r="F1459" t="str">
            <v>9</v>
          </cell>
          <cell r="G1459" t="str">
            <v>12</v>
          </cell>
          <cell r="H1459">
            <v>1761</v>
          </cell>
          <cell r="I1459">
            <v>399</v>
          </cell>
          <cell r="J1459">
            <v>0.2266</v>
          </cell>
          <cell r="K1459">
            <v>96</v>
          </cell>
          <cell r="L1459">
            <v>5.45E-2</v>
          </cell>
          <cell r="M1459">
            <v>495</v>
          </cell>
          <cell r="N1459">
            <v>0.28110000000000002</v>
          </cell>
        </row>
        <row r="1460">
          <cell r="A1460" t="str">
            <v>PRINCESS ANNE MIDDLE</v>
          </cell>
          <cell r="B1460" t="str">
            <v>128</v>
          </cell>
          <cell r="C1460" t="e">
            <v>#N/A</v>
          </cell>
          <cell r="D1460" t="str">
            <v>0750</v>
          </cell>
          <cell r="E1460" t="str">
            <v>Middle</v>
          </cell>
          <cell r="F1460" t="str">
            <v>6</v>
          </cell>
          <cell r="G1460" t="str">
            <v>8</v>
          </cell>
          <cell r="H1460">
            <v>1380</v>
          </cell>
          <cell r="I1460">
            <v>138</v>
          </cell>
          <cell r="J1460">
            <v>0.1</v>
          </cell>
          <cell r="K1460">
            <v>43</v>
          </cell>
          <cell r="L1460">
            <v>3.1199999999999999E-2</v>
          </cell>
          <cell r="M1460">
            <v>181</v>
          </cell>
          <cell r="N1460">
            <v>0.13120000000000001</v>
          </cell>
        </row>
        <row r="1461">
          <cell r="A1461" t="str">
            <v>PROJECT UPLIFT SNP (CEP NOTE 2)</v>
          </cell>
          <cell r="B1461" t="str">
            <v>121</v>
          </cell>
          <cell r="C1461" t="e">
            <v>#N/A</v>
          </cell>
          <cell r="D1461" t="str">
            <v>0121</v>
          </cell>
          <cell r="E1461" t="str">
            <v>Cell Left Blank</v>
          </cell>
          <cell r="F1461" t="str">
            <v>1</v>
          </cell>
          <cell r="G1461" t="str">
            <v>12</v>
          </cell>
          <cell r="H1461">
            <v>75</v>
          </cell>
          <cell r="I1461">
            <v>75</v>
          </cell>
          <cell r="J1461">
            <v>1</v>
          </cell>
          <cell r="K1461">
            <v>0</v>
          </cell>
          <cell r="L1461">
            <v>0</v>
          </cell>
          <cell r="M1461">
            <v>75</v>
          </cell>
          <cell r="N1461">
            <v>1</v>
          </cell>
        </row>
        <row r="1462">
          <cell r="A1462" t="str">
            <v>PROSPECT HEIGHTS MIDDLE</v>
          </cell>
          <cell r="B1462" t="str">
            <v>068</v>
          </cell>
          <cell r="C1462" t="e">
            <v>#N/A</v>
          </cell>
          <cell r="D1462" t="str">
            <v>0340</v>
          </cell>
          <cell r="E1462" t="str">
            <v>Middle</v>
          </cell>
          <cell r="F1462" t="str">
            <v>6</v>
          </cell>
          <cell r="G1462" t="str">
            <v>8</v>
          </cell>
          <cell r="H1462">
            <v>526</v>
          </cell>
          <cell r="I1462">
            <v>251</v>
          </cell>
          <cell r="J1462">
            <v>0.47720000000000001</v>
          </cell>
          <cell r="K1462">
            <v>42</v>
          </cell>
          <cell r="L1462">
            <v>7.9799999999999996E-2</v>
          </cell>
          <cell r="M1462">
            <v>293</v>
          </cell>
          <cell r="N1462">
            <v>0.55700000000000005</v>
          </cell>
        </row>
        <row r="1463">
          <cell r="A1463" t="str">
            <v>PROVIDENCE ELEM</v>
          </cell>
          <cell r="B1463" t="str">
            <v>021</v>
          </cell>
          <cell r="C1463" t="e">
            <v>#N/A</v>
          </cell>
          <cell r="D1463" t="str">
            <v>0380</v>
          </cell>
          <cell r="E1463" t="str">
            <v>Elementary</v>
          </cell>
          <cell r="F1463" t="str">
            <v>Pre-K</v>
          </cell>
          <cell r="G1463" t="str">
            <v>5</v>
          </cell>
          <cell r="H1463">
            <v>656</v>
          </cell>
          <cell r="I1463">
            <v>302</v>
          </cell>
          <cell r="J1463">
            <v>0.46039999999999998</v>
          </cell>
          <cell r="K1463">
            <v>68</v>
          </cell>
          <cell r="L1463">
            <v>0.1037</v>
          </cell>
          <cell r="M1463">
            <v>370</v>
          </cell>
          <cell r="N1463">
            <v>0.56399999999999995</v>
          </cell>
        </row>
        <row r="1464">
          <cell r="A1464" t="str">
            <v>PROVIDENCE ELEM</v>
          </cell>
          <cell r="B1464" t="str">
            <v>029</v>
          </cell>
          <cell r="C1464" t="e">
            <v>#N/A</v>
          </cell>
          <cell r="D1464" t="str">
            <v>2230</v>
          </cell>
          <cell r="E1464" t="str">
            <v>Elementary</v>
          </cell>
          <cell r="F1464" t="str">
            <v>K</v>
          </cell>
          <cell r="G1464" t="str">
            <v>6</v>
          </cell>
          <cell r="H1464">
            <v>907</v>
          </cell>
          <cell r="I1464">
            <v>304</v>
          </cell>
          <cell r="J1464">
            <v>0.3352</v>
          </cell>
          <cell r="K1464">
            <v>87</v>
          </cell>
          <cell r="L1464">
            <v>9.5899999999999999E-2</v>
          </cell>
          <cell r="M1464">
            <v>391</v>
          </cell>
          <cell r="N1464">
            <v>0.43109999999999998</v>
          </cell>
        </row>
        <row r="1465">
          <cell r="A1465" t="str">
            <v>PROVIDENCE ELEM</v>
          </cell>
          <cell r="B1465" t="str">
            <v>128</v>
          </cell>
          <cell r="C1465" t="e">
            <v>#N/A</v>
          </cell>
          <cell r="D1465" t="str">
            <v>0692</v>
          </cell>
          <cell r="E1465" t="str">
            <v>Elementary</v>
          </cell>
          <cell r="F1465" t="str">
            <v>Pre-K</v>
          </cell>
          <cell r="G1465" t="str">
            <v>5</v>
          </cell>
          <cell r="H1465">
            <v>582</v>
          </cell>
          <cell r="I1465">
            <v>160</v>
          </cell>
          <cell r="J1465">
            <v>0.27489999999999998</v>
          </cell>
          <cell r="K1465">
            <v>42</v>
          </cell>
          <cell r="L1465">
            <v>7.22E-2</v>
          </cell>
          <cell r="M1465">
            <v>202</v>
          </cell>
          <cell r="N1465">
            <v>0.34710000000000002</v>
          </cell>
        </row>
        <row r="1466">
          <cell r="A1466" t="str">
            <v>PROVIDENCE MIDDLE</v>
          </cell>
          <cell r="B1466" t="str">
            <v>021</v>
          </cell>
          <cell r="C1466" t="e">
            <v>#N/A</v>
          </cell>
          <cell r="D1466" t="str">
            <v>0690</v>
          </cell>
          <cell r="E1466" t="str">
            <v>Middle</v>
          </cell>
          <cell r="F1466" t="str">
            <v>6</v>
          </cell>
          <cell r="G1466" t="str">
            <v>8</v>
          </cell>
          <cell r="H1466">
            <v>1099</v>
          </cell>
          <cell r="I1466">
            <v>538</v>
          </cell>
          <cell r="J1466">
            <v>0.48949999999999999</v>
          </cell>
          <cell r="K1466">
            <v>98</v>
          </cell>
          <cell r="L1466">
            <v>8.9200000000000002E-2</v>
          </cell>
          <cell r="M1466">
            <v>636</v>
          </cell>
          <cell r="N1466">
            <v>0.57869999999999999</v>
          </cell>
        </row>
        <row r="1467">
          <cell r="A1467" t="str">
            <v>PULASKI COUNTY SR. HIGH</v>
          </cell>
          <cell r="B1467" t="str">
            <v>077</v>
          </cell>
          <cell r="C1467" t="e">
            <v>#N/A</v>
          </cell>
          <cell r="D1467" t="str">
            <v>0010</v>
          </cell>
          <cell r="E1467" t="str">
            <v>High</v>
          </cell>
          <cell r="F1467" t="str">
            <v>9</v>
          </cell>
          <cell r="G1467" t="str">
            <v>12</v>
          </cell>
          <cell r="H1467">
            <v>1178</v>
          </cell>
          <cell r="I1467">
            <v>460</v>
          </cell>
          <cell r="J1467">
            <v>0.39050000000000001</v>
          </cell>
          <cell r="K1467">
            <v>88</v>
          </cell>
          <cell r="L1467">
            <v>7.4700000000000003E-2</v>
          </cell>
          <cell r="M1467">
            <v>548</v>
          </cell>
          <cell r="N1467">
            <v>0.4652</v>
          </cell>
        </row>
        <row r="1468">
          <cell r="A1468" t="str">
            <v>PULASKI ELEM (CEP NOTE 2)</v>
          </cell>
          <cell r="B1468" t="str">
            <v>077</v>
          </cell>
          <cell r="C1468" t="e">
            <v>#N/A</v>
          </cell>
          <cell r="D1468" t="str">
            <v>0230</v>
          </cell>
          <cell r="E1468" t="str">
            <v>Elementary</v>
          </cell>
          <cell r="F1468" t="str">
            <v>Pre-K</v>
          </cell>
          <cell r="G1468" t="str">
            <v>5</v>
          </cell>
          <cell r="H1468">
            <v>544</v>
          </cell>
          <cell r="I1468">
            <v>430</v>
          </cell>
          <cell r="J1468">
            <v>0.79039999999999999</v>
          </cell>
          <cell r="K1468">
            <v>0</v>
          </cell>
          <cell r="L1468">
            <v>0</v>
          </cell>
          <cell r="M1468">
            <v>430</v>
          </cell>
          <cell r="N1468">
            <v>0.79039999999999999</v>
          </cell>
        </row>
        <row r="1469">
          <cell r="A1469" t="str">
            <v>PULASKI MIDDLE (CEP NOTE 2)</v>
          </cell>
          <cell r="B1469" t="str">
            <v>077</v>
          </cell>
          <cell r="C1469" t="e">
            <v>#N/A</v>
          </cell>
          <cell r="D1469" t="str">
            <v>0460</v>
          </cell>
          <cell r="E1469" t="str">
            <v>Middle</v>
          </cell>
          <cell r="F1469" t="str">
            <v>6</v>
          </cell>
          <cell r="G1469" t="str">
            <v>8</v>
          </cell>
          <cell r="H1469">
            <v>417</v>
          </cell>
          <cell r="I1469">
            <v>330</v>
          </cell>
          <cell r="J1469">
            <v>0.79139999999999999</v>
          </cell>
          <cell r="K1469">
            <v>0</v>
          </cell>
          <cell r="L1469">
            <v>0</v>
          </cell>
          <cell r="M1469">
            <v>330</v>
          </cell>
          <cell r="N1469">
            <v>0.79139999999999999</v>
          </cell>
        </row>
        <row r="1470">
          <cell r="A1470" t="str">
            <v>PULLEY VOCATIONAL CENTER</v>
          </cell>
          <cell r="B1470" t="str">
            <v>029</v>
          </cell>
          <cell r="C1470" t="e">
            <v>#N/A</v>
          </cell>
          <cell r="D1470" t="str">
            <v>0901</v>
          </cell>
          <cell r="E1470" t="str">
            <v>cell left blank</v>
          </cell>
          <cell r="F1470" t="str">
            <v>cell left blank</v>
          </cell>
          <cell r="G1470" t="str">
            <v>cell left blank</v>
          </cell>
          <cell r="H1470">
            <v>88</v>
          </cell>
          <cell r="I1470">
            <v>25</v>
          </cell>
          <cell r="J1470">
            <v>0.28410000000000002</v>
          </cell>
          <cell r="K1470">
            <v>2</v>
          </cell>
          <cell r="L1470">
            <v>2.2700000000000001E-2</v>
          </cell>
          <cell r="M1470">
            <v>27</v>
          </cell>
          <cell r="N1470">
            <v>0.30680000000000002</v>
          </cell>
        </row>
        <row r="1471">
          <cell r="A1471" t="str">
            <v>PUNGOTEAGUE ELEM (CEP NOTE 2)</v>
          </cell>
          <cell r="B1471" t="str">
            <v>001</v>
          </cell>
          <cell r="C1471" t="str">
            <v>Accomack County Public Schools</v>
          </cell>
          <cell r="D1471" t="str">
            <v>0590</v>
          </cell>
          <cell r="E1471" t="str">
            <v>Elementary</v>
          </cell>
          <cell r="F1471" t="str">
            <v>Pre-K</v>
          </cell>
          <cell r="G1471" t="str">
            <v>5</v>
          </cell>
          <cell r="H1471">
            <v>504</v>
          </cell>
          <cell r="I1471">
            <v>459</v>
          </cell>
          <cell r="J1471">
            <v>0.91069999999999995</v>
          </cell>
          <cell r="K1471">
            <v>0</v>
          </cell>
          <cell r="L1471">
            <v>0</v>
          </cell>
          <cell r="M1471">
            <v>459</v>
          </cell>
          <cell r="N1471">
            <v>0.91069999999999995</v>
          </cell>
        </row>
        <row r="1472">
          <cell r="A1472" t="str">
            <v>QUANDER ROAD SCHOOL</v>
          </cell>
          <cell r="B1472" t="str">
            <v>029</v>
          </cell>
          <cell r="C1472" t="e">
            <v>#N/A</v>
          </cell>
          <cell r="D1472" t="str">
            <v>1750</v>
          </cell>
          <cell r="E1472" t="str">
            <v>cell left blank</v>
          </cell>
          <cell r="F1472" t="str">
            <v>cell left blank</v>
          </cell>
          <cell r="G1472" t="str">
            <v>cell left blank</v>
          </cell>
          <cell r="H1472">
            <v>69</v>
          </cell>
          <cell r="I1472">
            <v>24</v>
          </cell>
          <cell r="J1472">
            <v>0.3478</v>
          </cell>
          <cell r="K1472">
            <v>3</v>
          </cell>
          <cell r="L1472">
            <v>4.3499999999999997E-2</v>
          </cell>
          <cell r="M1472">
            <v>27</v>
          </cell>
          <cell r="N1472">
            <v>0.39129999999999998</v>
          </cell>
        </row>
        <row r="1473">
          <cell r="A1473" t="str">
            <v>QUANTICO HIGH MIDDLE</v>
          </cell>
          <cell r="B1473" t="str">
            <v>5788</v>
          </cell>
          <cell r="C1473" t="str">
            <v>Virginia Domestic Dependents</v>
          </cell>
          <cell r="D1473" t="str">
            <v>0004</v>
          </cell>
          <cell r="E1473" t="str">
            <v>Combined</v>
          </cell>
          <cell r="F1473" t="str">
            <v>6</v>
          </cell>
          <cell r="G1473" t="str">
            <v>12</v>
          </cell>
          <cell r="H1473">
            <v>385</v>
          </cell>
          <cell r="I1473">
            <v>37</v>
          </cell>
          <cell r="J1473">
            <v>9.6100000000000005E-2</v>
          </cell>
          <cell r="K1473">
            <v>50</v>
          </cell>
          <cell r="L1473">
            <v>0.12989999999999999</v>
          </cell>
          <cell r="M1473">
            <v>87</v>
          </cell>
          <cell r="N1473">
            <v>0.22600000000000001</v>
          </cell>
        </row>
        <row r="1474">
          <cell r="A1474" t="str">
            <v>QUEENS LAKE MIDDLE</v>
          </cell>
          <cell r="B1474" t="str">
            <v>098</v>
          </cell>
          <cell r="C1474" t="e">
            <v>#N/A</v>
          </cell>
          <cell r="D1474" t="str">
            <v>0200</v>
          </cell>
          <cell r="E1474" t="str">
            <v>Middle</v>
          </cell>
          <cell r="F1474" t="str">
            <v>6</v>
          </cell>
          <cell r="G1474" t="str">
            <v>8</v>
          </cell>
          <cell r="H1474">
            <v>518</v>
          </cell>
          <cell r="I1474">
            <v>93</v>
          </cell>
          <cell r="J1474">
            <v>0.17949999999999999</v>
          </cell>
          <cell r="K1474">
            <v>40</v>
          </cell>
          <cell r="L1474">
            <v>7.7200000000000005E-2</v>
          </cell>
          <cell r="M1474">
            <v>133</v>
          </cell>
          <cell r="N1474">
            <v>0.25679999999999997</v>
          </cell>
        </row>
        <row r="1475">
          <cell r="A1475" t="str">
            <v>QUIOCCASIN MIDDLE SCHOOL</v>
          </cell>
          <cell r="B1475" t="str">
            <v>043</v>
          </cell>
          <cell r="C1475" t="e">
            <v>#N/A</v>
          </cell>
          <cell r="D1475" t="str">
            <v>0690</v>
          </cell>
          <cell r="E1475" t="str">
            <v>Middle</v>
          </cell>
          <cell r="F1475" t="str">
            <v>6</v>
          </cell>
          <cell r="G1475" t="str">
            <v>8</v>
          </cell>
          <cell r="H1475">
            <v>1119</v>
          </cell>
          <cell r="I1475">
            <v>468</v>
          </cell>
          <cell r="J1475">
            <v>0.41820000000000002</v>
          </cell>
          <cell r="K1475">
            <v>70</v>
          </cell>
          <cell r="L1475">
            <v>6.2600000000000003E-2</v>
          </cell>
          <cell r="M1475">
            <v>538</v>
          </cell>
          <cell r="N1475">
            <v>0.48080000000000001</v>
          </cell>
        </row>
        <row r="1476">
          <cell r="A1476" t="str">
            <v>R. DEAN KILBY ELEM</v>
          </cell>
          <cell r="B1476" t="str">
            <v>075</v>
          </cell>
          <cell r="C1476" t="e">
            <v>#N/A</v>
          </cell>
          <cell r="D1476" t="str">
            <v>0440</v>
          </cell>
          <cell r="E1476" t="str">
            <v>Elementary</v>
          </cell>
          <cell r="F1476" t="str">
            <v>H</v>
          </cell>
          <cell r="G1476" t="str">
            <v>5</v>
          </cell>
          <cell r="H1476">
            <v>656</v>
          </cell>
          <cell r="I1476">
            <v>472</v>
          </cell>
          <cell r="J1476">
            <v>0.71950000000000003</v>
          </cell>
          <cell r="K1476">
            <v>83</v>
          </cell>
          <cell r="L1476">
            <v>0.1265</v>
          </cell>
          <cell r="M1476">
            <v>555</v>
          </cell>
          <cell r="N1476">
            <v>0.84599999999999997</v>
          </cell>
        </row>
        <row r="1477">
          <cell r="A1477" t="str">
            <v>R.O. NELSON ELEM (CEP NOTE 2)</v>
          </cell>
          <cell r="B1477" t="str">
            <v>117</v>
          </cell>
          <cell r="C1477" t="e">
            <v>#N/A</v>
          </cell>
          <cell r="D1477" t="str">
            <v>0310</v>
          </cell>
          <cell r="E1477" t="str">
            <v>Elementary</v>
          </cell>
          <cell r="F1477" t="str">
            <v>K</v>
          </cell>
          <cell r="G1477" t="str">
            <v>5</v>
          </cell>
          <cell r="H1477">
            <v>558</v>
          </cell>
          <cell r="I1477">
            <v>427</v>
          </cell>
          <cell r="J1477">
            <v>0.76519999999999999</v>
          </cell>
          <cell r="K1477">
            <v>0</v>
          </cell>
          <cell r="L1477">
            <v>0</v>
          </cell>
          <cell r="M1477">
            <v>427</v>
          </cell>
          <cell r="N1477">
            <v>0.76519999999999999</v>
          </cell>
        </row>
        <row r="1478">
          <cell r="A1478" t="str">
            <v>RADFORD HIGH</v>
          </cell>
          <cell r="B1478" t="str">
            <v>122</v>
          </cell>
          <cell r="C1478" t="e">
            <v>#N/A</v>
          </cell>
          <cell r="D1478" t="str">
            <v>0041</v>
          </cell>
          <cell r="E1478" t="str">
            <v>High</v>
          </cell>
          <cell r="F1478" t="str">
            <v>9</v>
          </cell>
          <cell r="G1478" t="str">
            <v>12</v>
          </cell>
          <cell r="H1478">
            <v>499</v>
          </cell>
          <cell r="I1478">
            <v>153</v>
          </cell>
          <cell r="J1478">
            <v>0.30659999999999998</v>
          </cell>
          <cell r="K1478">
            <v>23</v>
          </cell>
          <cell r="L1478">
            <v>4.6100000000000002E-2</v>
          </cell>
          <cell r="M1478">
            <v>176</v>
          </cell>
          <cell r="N1478">
            <v>0.35270000000000001</v>
          </cell>
        </row>
        <row r="1479">
          <cell r="A1479" t="str">
            <v>RANDOLPH ELEM</v>
          </cell>
          <cell r="B1479" t="str">
            <v>007</v>
          </cell>
          <cell r="C1479" t="str">
            <v>Arlington County Public Schools</v>
          </cell>
          <cell r="D1479" t="str">
            <v>0510</v>
          </cell>
          <cell r="E1479" t="str">
            <v>Elementary</v>
          </cell>
          <cell r="F1479" t="str">
            <v>Pre-K</v>
          </cell>
          <cell r="G1479" t="str">
            <v>5</v>
          </cell>
          <cell r="H1479">
            <v>465</v>
          </cell>
          <cell r="I1479">
            <v>258</v>
          </cell>
          <cell r="J1479">
            <v>0.55479999999999996</v>
          </cell>
          <cell r="K1479">
            <v>82</v>
          </cell>
          <cell r="L1479">
            <v>0.17630000000000001</v>
          </cell>
          <cell r="M1479">
            <v>340</v>
          </cell>
          <cell r="N1479">
            <v>0.73119999999999996</v>
          </cell>
        </row>
        <row r="1480">
          <cell r="A1480" t="str">
            <v>RANDOLPH ELEM</v>
          </cell>
          <cell r="B1480" t="str">
            <v>037</v>
          </cell>
          <cell r="C1480" t="e">
            <v>#N/A</v>
          </cell>
          <cell r="D1480" t="str">
            <v>0260</v>
          </cell>
          <cell r="E1480" t="str">
            <v>Elementary</v>
          </cell>
          <cell r="F1480" t="str">
            <v>Pre-K</v>
          </cell>
          <cell r="G1480" t="str">
            <v>5</v>
          </cell>
          <cell r="H1480">
            <v>479</v>
          </cell>
          <cell r="I1480">
            <v>124</v>
          </cell>
          <cell r="J1480">
            <v>0.25890000000000002</v>
          </cell>
          <cell r="K1480">
            <v>12</v>
          </cell>
          <cell r="L1480">
            <v>2.5100000000000001E-2</v>
          </cell>
          <cell r="M1480">
            <v>136</v>
          </cell>
          <cell r="N1480">
            <v>0.28389999999999999</v>
          </cell>
        </row>
        <row r="1481">
          <cell r="A1481" t="str">
            <v>RANDOLPH-HENRY HIGH</v>
          </cell>
          <cell r="B1481" t="str">
            <v>020</v>
          </cell>
          <cell r="C1481" t="e">
            <v>#N/A</v>
          </cell>
          <cell r="D1481" t="str">
            <v>0460</v>
          </cell>
          <cell r="E1481" t="str">
            <v>High</v>
          </cell>
          <cell r="F1481" t="str">
            <v>9</v>
          </cell>
          <cell r="G1481" t="str">
            <v>12</v>
          </cell>
          <cell r="H1481">
            <v>542</v>
          </cell>
          <cell r="I1481">
            <v>233</v>
          </cell>
          <cell r="J1481">
            <v>0.4299</v>
          </cell>
          <cell r="K1481">
            <v>42</v>
          </cell>
          <cell r="L1481">
            <v>7.7499999999999999E-2</v>
          </cell>
          <cell r="M1481">
            <v>275</v>
          </cell>
          <cell r="N1481">
            <v>0.50739999999999996</v>
          </cell>
        </row>
        <row r="1482">
          <cell r="A1482" t="str">
            <v>RAPPAHANNOCK  JUV DET HOME</v>
          </cell>
          <cell r="B1482" t="str">
            <v>917</v>
          </cell>
          <cell r="C1482" t="str">
            <v>Department of Juvenile Justice</v>
          </cell>
          <cell r="D1482" t="str">
            <v>0023</v>
          </cell>
          <cell r="E1482" t="str">
            <v>Combined</v>
          </cell>
          <cell r="F1482" t="str">
            <v>6</v>
          </cell>
          <cell r="G1482" t="str">
            <v>12</v>
          </cell>
          <cell r="H1482">
            <v>39</v>
          </cell>
          <cell r="I1482">
            <v>39</v>
          </cell>
          <cell r="J1482">
            <v>1</v>
          </cell>
          <cell r="K1482">
            <v>0</v>
          </cell>
          <cell r="L1482">
            <v>0</v>
          </cell>
          <cell r="M1482">
            <v>39</v>
          </cell>
          <cell r="N1482">
            <v>1</v>
          </cell>
        </row>
        <row r="1483">
          <cell r="A1483" t="str">
            <v>RAPPAHANNOCK CO. HIGH</v>
          </cell>
          <cell r="B1483" t="str">
            <v>078</v>
          </cell>
          <cell r="C1483" t="e">
            <v>#N/A</v>
          </cell>
          <cell r="D1483" t="str">
            <v>0230</v>
          </cell>
          <cell r="E1483" t="str">
            <v>High</v>
          </cell>
          <cell r="F1483" t="str">
            <v>8</v>
          </cell>
          <cell r="G1483" t="str">
            <v>12</v>
          </cell>
          <cell r="H1483">
            <v>312</v>
          </cell>
          <cell r="I1483">
            <v>80</v>
          </cell>
          <cell r="J1483">
            <v>0.25640000000000002</v>
          </cell>
          <cell r="K1483">
            <v>14</v>
          </cell>
          <cell r="L1483">
            <v>4.4900000000000002E-2</v>
          </cell>
          <cell r="M1483">
            <v>94</v>
          </cell>
          <cell r="N1483">
            <v>0.30130000000000001</v>
          </cell>
        </row>
        <row r="1484">
          <cell r="A1484" t="str">
            <v>RAPPAHANNOCK COUNTY ELEM</v>
          </cell>
          <cell r="B1484" t="str">
            <v>078</v>
          </cell>
          <cell r="C1484" t="e">
            <v>#N/A</v>
          </cell>
          <cell r="D1484" t="str">
            <v>0240</v>
          </cell>
          <cell r="E1484" t="str">
            <v>Elementary</v>
          </cell>
          <cell r="F1484" t="str">
            <v>Pre-K</v>
          </cell>
          <cell r="G1484" t="str">
            <v>7</v>
          </cell>
          <cell r="H1484">
            <v>485</v>
          </cell>
          <cell r="I1484">
            <v>170</v>
          </cell>
          <cell r="J1484">
            <v>0.35049999999999998</v>
          </cell>
          <cell r="K1484">
            <v>34</v>
          </cell>
          <cell r="L1484">
            <v>7.0099999999999996E-2</v>
          </cell>
          <cell r="M1484">
            <v>204</v>
          </cell>
          <cell r="N1484">
            <v>0.42059999999999997</v>
          </cell>
        </row>
        <row r="1485">
          <cell r="A1485" t="str">
            <v>RAPPAHANNOCK HS (CEP NOTE 2)</v>
          </cell>
          <cell r="B1485" t="str">
            <v>079</v>
          </cell>
          <cell r="C1485" t="e">
            <v>#N/A</v>
          </cell>
          <cell r="D1485" t="str">
            <v>0210</v>
          </cell>
          <cell r="E1485" t="str">
            <v>High</v>
          </cell>
          <cell r="F1485" t="str">
            <v>8</v>
          </cell>
          <cell r="G1485" t="str">
            <v>12</v>
          </cell>
          <cell r="H1485">
            <v>536</v>
          </cell>
          <cell r="I1485">
            <v>397</v>
          </cell>
          <cell r="J1485">
            <v>0.74070000000000003</v>
          </cell>
          <cell r="K1485">
            <v>0</v>
          </cell>
          <cell r="L1485">
            <v>0</v>
          </cell>
          <cell r="M1485">
            <v>397</v>
          </cell>
          <cell r="N1485">
            <v>0.74070000000000003</v>
          </cell>
        </row>
        <row r="1486">
          <cell r="A1486" t="str">
            <v>RATCLIFFE ELEM (CEP NOTE 2)</v>
          </cell>
          <cell r="B1486" t="str">
            <v>043</v>
          </cell>
          <cell r="C1486" t="e">
            <v>#N/A</v>
          </cell>
          <cell r="D1486" t="str">
            <v>0420</v>
          </cell>
          <cell r="E1486" t="str">
            <v>Elementary</v>
          </cell>
          <cell r="F1486" t="str">
            <v>H</v>
          </cell>
          <cell r="G1486" t="str">
            <v>5</v>
          </cell>
          <cell r="H1486">
            <v>422</v>
          </cell>
          <cell r="I1486">
            <v>347</v>
          </cell>
          <cell r="J1486">
            <v>0.82230000000000003</v>
          </cell>
          <cell r="K1486">
            <v>0</v>
          </cell>
          <cell r="L1486">
            <v>0</v>
          </cell>
          <cell r="M1486">
            <v>347</v>
          </cell>
          <cell r="N1486">
            <v>0.82230000000000003</v>
          </cell>
        </row>
        <row r="1487">
          <cell r="A1487" t="str">
            <v>RAVENSWORTH ELEM</v>
          </cell>
          <cell r="B1487" t="str">
            <v>029</v>
          </cell>
          <cell r="C1487" t="e">
            <v>#N/A</v>
          </cell>
          <cell r="D1487" t="str">
            <v>1310</v>
          </cell>
          <cell r="E1487" t="str">
            <v>Elementary</v>
          </cell>
          <cell r="F1487" t="str">
            <v>K</v>
          </cell>
          <cell r="G1487" t="str">
            <v>6</v>
          </cell>
          <cell r="H1487">
            <v>594</v>
          </cell>
          <cell r="I1487">
            <v>64</v>
          </cell>
          <cell r="J1487">
            <v>0.1077</v>
          </cell>
          <cell r="K1487">
            <v>28</v>
          </cell>
          <cell r="L1487">
            <v>4.7100000000000003E-2</v>
          </cell>
          <cell r="M1487">
            <v>92</v>
          </cell>
          <cell r="N1487">
            <v>0.15490000000000001</v>
          </cell>
        </row>
        <row r="1488">
          <cell r="A1488" t="str">
            <v>READ MOUNTAIN MIDDLE</v>
          </cell>
          <cell r="B1488" t="str">
            <v>012</v>
          </cell>
          <cell r="C1488" t="e">
            <v>#N/A</v>
          </cell>
          <cell r="D1488" t="str">
            <v>0450</v>
          </cell>
          <cell r="E1488" t="str">
            <v>Middle</v>
          </cell>
          <cell r="F1488" t="str">
            <v>6</v>
          </cell>
          <cell r="G1488" t="str">
            <v>8</v>
          </cell>
          <cell r="H1488">
            <v>680</v>
          </cell>
          <cell r="I1488">
            <v>134</v>
          </cell>
          <cell r="J1488">
            <v>0.1971</v>
          </cell>
          <cell r="K1488">
            <v>27</v>
          </cell>
          <cell r="L1488">
            <v>3.9699999999999999E-2</v>
          </cell>
          <cell r="M1488">
            <v>161</v>
          </cell>
          <cell r="N1488">
            <v>0.23680000000000001</v>
          </cell>
        </row>
        <row r="1489">
          <cell r="A1489" t="str">
            <v>REAMS ROAD ELEM</v>
          </cell>
          <cell r="B1489" t="str">
            <v>021</v>
          </cell>
          <cell r="C1489" t="e">
            <v>#N/A</v>
          </cell>
          <cell r="D1489" t="str">
            <v>0700</v>
          </cell>
          <cell r="E1489" t="str">
            <v>Elementary</v>
          </cell>
          <cell r="F1489" t="str">
            <v>Pre-K</v>
          </cell>
          <cell r="G1489" t="str">
            <v>5</v>
          </cell>
          <cell r="H1489">
            <v>495</v>
          </cell>
          <cell r="I1489">
            <v>241</v>
          </cell>
          <cell r="J1489">
            <v>0.4869</v>
          </cell>
          <cell r="K1489">
            <v>57</v>
          </cell>
          <cell r="L1489">
            <v>0.1152</v>
          </cell>
          <cell r="M1489">
            <v>298</v>
          </cell>
          <cell r="N1489">
            <v>0.60199999999999998</v>
          </cell>
        </row>
        <row r="1490">
          <cell r="A1490" t="str">
            <v>RED HILL ELEM</v>
          </cell>
          <cell r="B1490" t="str">
            <v>002</v>
          </cell>
          <cell r="C1490" t="str">
            <v>Albemarle County Public Schools</v>
          </cell>
          <cell r="D1490" t="str">
            <v>0540</v>
          </cell>
          <cell r="E1490" t="str">
            <v>Elementary</v>
          </cell>
          <cell r="F1490" t="str">
            <v>Pre-K</v>
          </cell>
          <cell r="G1490" t="str">
            <v>5</v>
          </cell>
          <cell r="H1490">
            <v>212</v>
          </cell>
          <cell r="I1490">
            <v>99</v>
          </cell>
          <cell r="J1490">
            <v>0.46700000000000003</v>
          </cell>
          <cell r="K1490">
            <v>13</v>
          </cell>
          <cell r="L1490">
            <v>6.13E-2</v>
          </cell>
          <cell r="M1490">
            <v>112</v>
          </cell>
          <cell r="N1490">
            <v>0.52829999999999999</v>
          </cell>
        </row>
        <row r="1491">
          <cell r="A1491" t="str">
            <v>RED MILL ELEM</v>
          </cell>
          <cell r="B1491" t="str">
            <v>128</v>
          </cell>
          <cell r="C1491" t="e">
            <v>#N/A</v>
          </cell>
          <cell r="D1491" t="str">
            <v>0900</v>
          </cell>
          <cell r="E1491" t="str">
            <v>Elementary</v>
          </cell>
          <cell r="F1491" t="str">
            <v>K</v>
          </cell>
          <cell r="G1491" t="str">
            <v>5</v>
          </cell>
          <cell r="H1491">
            <v>643</v>
          </cell>
          <cell r="I1491">
            <v>52</v>
          </cell>
          <cell r="J1491">
            <v>8.09E-2</v>
          </cell>
          <cell r="K1491">
            <v>29</v>
          </cell>
          <cell r="L1491">
            <v>4.5100000000000001E-2</v>
          </cell>
          <cell r="M1491">
            <v>81</v>
          </cell>
          <cell r="N1491">
            <v>0.126</v>
          </cell>
        </row>
        <row r="1492">
          <cell r="A1492" t="str">
            <v>RED OAK-STURGEON EL (CEP NOTE 2)</v>
          </cell>
          <cell r="B1492" t="str">
            <v>013</v>
          </cell>
          <cell r="C1492" t="e">
            <v>#N/A</v>
          </cell>
          <cell r="D1492" t="str">
            <v>0700</v>
          </cell>
          <cell r="E1492" t="str">
            <v>Elementary</v>
          </cell>
          <cell r="F1492" t="str">
            <v>Pre-K</v>
          </cell>
          <cell r="G1492" t="str">
            <v>5</v>
          </cell>
          <cell r="H1492">
            <v>189</v>
          </cell>
          <cell r="I1492">
            <v>185</v>
          </cell>
          <cell r="J1492">
            <v>0.9788</v>
          </cell>
          <cell r="K1492">
            <v>0</v>
          </cell>
          <cell r="L1492">
            <v>0</v>
          </cell>
          <cell r="M1492">
            <v>185</v>
          </cell>
          <cell r="N1492">
            <v>0.9788</v>
          </cell>
        </row>
        <row r="1493">
          <cell r="A1493" t="str">
            <v>REDBUD RUN ELEM</v>
          </cell>
          <cell r="B1493" t="str">
            <v>034</v>
          </cell>
          <cell r="C1493" t="e">
            <v>#N/A</v>
          </cell>
          <cell r="D1493" t="str">
            <v>0582</v>
          </cell>
          <cell r="E1493" t="str">
            <v>Elementary</v>
          </cell>
          <cell r="F1493" t="str">
            <v>K</v>
          </cell>
          <cell r="G1493" t="str">
            <v>5</v>
          </cell>
          <cell r="H1493">
            <v>742</v>
          </cell>
          <cell r="I1493">
            <v>328</v>
          </cell>
          <cell r="J1493">
            <v>0.442</v>
          </cell>
          <cell r="K1493">
            <v>64</v>
          </cell>
          <cell r="L1493">
            <v>8.6300000000000002E-2</v>
          </cell>
          <cell r="M1493">
            <v>392</v>
          </cell>
          <cell r="N1493">
            <v>0.52829999999999999</v>
          </cell>
        </row>
        <row r="1494">
          <cell r="A1494" t="str">
            <v>RENA B WRIGHT PR (CEP NOTE 2)</v>
          </cell>
          <cell r="B1494" t="str">
            <v>136</v>
          </cell>
          <cell r="C1494" t="e">
            <v>#N/A</v>
          </cell>
          <cell r="D1494" t="str">
            <v>0200</v>
          </cell>
          <cell r="E1494" t="str">
            <v>Elementary</v>
          </cell>
          <cell r="F1494" t="str">
            <v>Pre-K</v>
          </cell>
          <cell r="G1494" t="str">
            <v>2</v>
          </cell>
          <cell r="H1494">
            <v>321</v>
          </cell>
          <cell r="I1494">
            <v>311</v>
          </cell>
          <cell r="J1494">
            <v>0.96879999999999999</v>
          </cell>
          <cell r="K1494">
            <v>0</v>
          </cell>
          <cell r="L1494">
            <v>0</v>
          </cell>
          <cell r="M1494">
            <v>311</v>
          </cell>
          <cell r="N1494">
            <v>0.96879999999999999</v>
          </cell>
        </row>
        <row r="1495">
          <cell r="A1495" t="str">
            <v>RESSIE JEFFRIES ELEM</v>
          </cell>
          <cell r="B1495" t="str">
            <v>093</v>
          </cell>
          <cell r="C1495" t="e">
            <v>#N/A</v>
          </cell>
          <cell r="D1495" t="str">
            <v>0240</v>
          </cell>
          <cell r="E1495" t="str">
            <v>Elementary</v>
          </cell>
          <cell r="F1495" t="str">
            <v>Pre-K</v>
          </cell>
          <cell r="G1495" t="str">
            <v>5</v>
          </cell>
          <cell r="H1495">
            <v>582</v>
          </cell>
          <cell r="I1495">
            <v>285</v>
          </cell>
          <cell r="J1495">
            <v>0.48970000000000002</v>
          </cell>
          <cell r="K1495">
            <v>35</v>
          </cell>
          <cell r="L1495">
            <v>6.0100000000000001E-2</v>
          </cell>
          <cell r="M1495">
            <v>320</v>
          </cell>
          <cell r="N1495">
            <v>0.54979999999999996</v>
          </cell>
        </row>
        <row r="1496">
          <cell r="A1496" t="str">
            <v>RESTORATION MILITARY (CEP NOTE 2)</v>
          </cell>
          <cell r="B1496" t="str">
            <v>5802</v>
          </cell>
          <cell r="C1496" t="str">
            <v>The House of Restoration</v>
          </cell>
          <cell r="D1496" t="str">
            <v>0002</v>
          </cell>
          <cell r="E1496" t="str">
            <v>Combined</v>
          </cell>
          <cell r="F1496" t="str">
            <v>U</v>
          </cell>
          <cell r="G1496" t="str">
            <v>12</v>
          </cell>
          <cell r="H1496">
            <v>10</v>
          </cell>
          <cell r="I1496">
            <v>10</v>
          </cell>
          <cell r="J1496">
            <v>1</v>
          </cell>
          <cell r="K1496">
            <v>0</v>
          </cell>
          <cell r="L1496">
            <v>0</v>
          </cell>
          <cell r="M1496">
            <v>10</v>
          </cell>
          <cell r="N1496">
            <v>1</v>
          </cell>
        </row>
        <row r="1497">
          <cell r="A1497" t="str">
            <v>RESTORATION PREP (CEP NOTE 2)</v>
          </cell>
          <cell r="B1497" t="str">
            <v>5802</v>
          </cell>
          <cell r="C1497" t="str">
            <v>The House of Restoration</v>
          </cell>
          <cell r="D1497" t="str">
            <v>0001</v>
          </cell>
          <cell r="E1497" t="str">
            <v>Combined</v>
          </cell>
          <cell r="F1497" t="str">
            <v>U</v>
          </cell>
          <cell r="G1497" t="str">
            <v>12</v>
          </cell>
          <cell r="H1497">
            <v>21</v>
          </cell>
          <cell r="I1497">
            <v>21</v>
          </cell>
          <cell r="J1497">
            <v>1</v>
          </cell>
          <cell r="K1497">
            <v>0</v>
          </cell>
          <cell r="L1497">
            <v>0</v>
          </cell>
          <cell r="M1497">
            <v>21</v>
          </cell>
          <cell r="N1497">
            <v>1</v>
          </cell>
        </row>
        <row r="1498">
          <cell r="A1498" t="str">
            <v>RESTORATION PREP (CEP NOTE 2)</v>
          </cell>
          <cell r="B1498" t="str">
            <v>5802</v>
          </cell>
          <cell r="C1498" t="str">
            <v>The House of Restoration</v>
          </cell>
          <cell r="D1498" t="str">
            <v>0003</v>
          </cell>
          <cell r="E1498" t="str">
            <v>Combined</v>
          </cell>
          <cell r="F1498" t="str">
            <v>U</v>
          </cell>
          <cell r="G1498" t="str">
            <v>12</v>
          </cell>
          <cell r="H1498">
            <v>13</v>
          </cell>
          <cell r="I1498">
            <v>13</v>
          </cell>
          <cell r="J1498">
            <v>1</v>
          </cell>
          <cell r="K1498">
            <v>0</v>
          </cell>
          <cell r="L1498">
            <v>0</v>
          </cell>
          <cell r="M1498">
            <v>13</v>
          </cell>
          <cell r="N1498">
            <v>1</v>
          </cell>
        </row>
        <row r="1499">
          <cell r="A1499" t="str">
            <v>RHEA VALLEY EL (CEP NOTE 2)</v>
          </cell>
          <cell r="B1499" t="str">
            <v>094</v>
          </cell>
          <cell r="C1499" t="e">
            <v>#N/A</v>
          </cell>
          <cell r="D1499" t="str">
            <v>0050</v>
          </cell>
          <cell r="E1499" t="str">
            <v>Elementary</v>
          </cell>
          <cell r="F1499" t="str">
            <v>Pre-K</v>
          </cell>
          <cell r="G1499" t="str">
            <v>5</v>
          </cell>
          <cell r="H1499">
            <v>408</v>
          </cell>
          <cell r="I1499">
            <v>325</v>
          </cell>
          <cell r="J1499">
            <v>0.79659999999999997</v>
          </cell>
          <cell r="K1499">
            <v>0</v>
          </cell>
          <cell r="L1499">
            <v>0</v>
          </cell>
          <cell r="M1499">
            <v>325</v>
          </cell>
          <cell r="N1499">
            <v>0.79659999999999997</v>
          </cell>
        </row>
        <row r="1500">
          <cell r="A1500" t="str">
            <v>RICH ACRES EL (CEP NOTE 2)</v>
          </cell>
          <cell r="B1500" t="str">
            <v>044</v>
          </cell>
          <cell r="C1500" t="e">
            <v>#N/A</v>
          </cell>
          <cell r="D1500" t="str">
            <v>0740</v>
          </cell>
          <cell r="E1500" t="str">
            <v>Elementary</v>
          </cell>
          <cell r="F1500" t="str">
            <v>Pre-K</v>
          </cell>
          <cell r="G1500" t="str">
            <v>5</v>
          </cell>
          <cell r="H1500">
            <v>292</v>
          </cell>
          <cell r="I1500">
            <v>259</v>
          </cell>
          <cell r="J1500">
            <v>0.88700000000000001</v>
          </cell>
          <cell r="K1500">
            <v>0</v>
          </cell>
          <cell r="L1500">
            <v>0</v>
          </cell>
          <cell r="M1500">
            <v>259</v>
          </cell>
          <cell r="N1500">
            <v>0.88700000000000001</v>
          </cell>
        </row>
        <row r="1501">
          <cell r="A1501" t="str">
            <v>RICH VALLEY ELEM (CEP NOTE 2)</v>
          </cell>
          <cell r="B1501" t="str">
            <v>086</v>
          </cell>
          <cell r="C1501" t="e">
            <v>#N/A</v>
          </cell>
          <cell r="D1501" t="str">
            <v>0720</v>
          </cell>
          <cell r="E1501" t="str">
            <v>Elementary</v>
          </cell>
          <cell r="F1501" t="str">
            <v>Pre-K</v>
          </cell>
          <cell r="G1501" t="str">
            <v>5</v>
          </cell>
          <cell r="H1501">
            <v>133</v>
          </cell>
          <cell r="I1501">
            <v>101</v>
          </cell>
          <cell r="J1501">
            <v>0.75939999999999996</v>
          </cell>
          <cell r="K1501">
            <v>0</v>
          </cell>
          <cell r="L1501">
            <v>0</v>
          </cell>
          <cell r="M1501">
            <v>101</v>
          </cell>
          <cell r="N1501">
            <v>0.75939999999999996</v>
          </cell>
        </row>
        <row r="1502">
          <cell r="A1502" t="str">
            <v>RICHARD BOWLING EL (CEP NOTE 2)</v>
          </cell>
          <cell r="B1502" t="str">
            <v>118</v>
          </cell>
          <cell r="C1502" t="e">
            <v>#N/A</v>
          </cell>
          <cell r="D1502" t="str">
            <v>0480</v>
          </cell>
          <cell r="E1502" t="str">
            <v>Elementary</v>
          </cell>
          <cell r="F1502" t="str">
            <v>Pre-K</v>
          </cell>
          <cell r="G1502" t="str">
            <v>5</v>
          </cell>
          <cell r="H1502">
            <v>586</v>
          </cell>
          <cell r="I1502">
            <v>562</v>
          </cell>
          <cell r="J1502">
            <v>0.95899999999999996</v>
          </cell>
          <cell r="K1502">
            <v>0</v>
          </cell>
          <cell r="L1502">
            <v>0</v>
          </cell>
          <cell r="M1502">
            <v>562</v>
          </cell>
          <cell r="N1502">
            <v>0.95899999999999996</v>
          </cell>
        </row>
        <row r="1503">
          <cell r="A1503" t="str">
            <v>RICHARD C. HAYDON ELEM</v>
          </cell>
          <cell r="B1503" t="str">
            <v>143</v>
          </cell>
          <cell r="C1503" t="e">
            <v>#N/A</v>
          </cell>
          <cell r="D1503" t="str">
            <v>0020</v>
          </cell>
          <cell r="E1503" t="str">
            <v>Elementary</v>
          </cell>
          <cell r="F1503" t="str">
            <v>Pre-K</v>
          </cell>
          <cell r="G1503" t="str">
            <v>4</v>
          </cell>
          <cell r="H1503">
            <v>654</v>
          </cell>
          <cell r="I1503">
            <v>371</v>
          </cell>
          <cell r="J1503">
            <v>0.56730000000000003</v>
          </cell>
          <cell r="K1503">
            <v>49</v>
          </cell>
          <cell r="L1503">
            <v>7.4899999999999994E-2</v>
          </cell>
          <cell r="M1503">
            <v>420</v>
          </cell>
          <cell r="N1503">
            <v>0.64219999999999999</v>
          </cell>
        </row>
        <row r="1504">
          <cell r="A1504" t="str">
            <v>RICHARD T. YATES EL (CEP NOTE 2)</v>
          </cell>
          <cell r="B1504" t="str">
            <v>117</v>
          </cell>
          <cell r="C1504" t="e">
            <v>#N/A</v>
          </cell>
          <cell r="D1504" t="str">
            <v>0270</v>
          </cell>
          <cell r="E1504" t="str">
            <v>Elementary</v>
          </cell>
          <cell r="F1504" t="str">
            <v>K</v>
          </cell>
          <cell r="G1504" t="str">
            <v>5</v>
          </cell>
          <cell r="H1504">
            <v>475</v>
          </cell>
          <cell r="I1504">
            <v>363</v>
          </cell>
          <cell r="J1504">
            <v>0.76419999999999999</v>
          </cell>
          <cell r="K1504">
            <v>0</v>
          </cell>
          <cell r="L1504">
            <v>0</v>
          </cell>
          <cell r="M1504">
            <v>363</v>
          </cell>
          <cell r="N1504">
            <v>0.76419999999999999</v>
          </cell>
        </row>
        <row r="1505">
          <cell r="A1505" t="str">
            <v>RICHLANDS ELEM (CEP NOTE 2)</v>
          </cell>
          <cell r="B1505" t="str">
            <v>092</v>
          </cell>
          <cell r="C1505" t="e">
            <v>#N/A</v>
          </cell>
          <cell r="D1505" t="str">
            <v>0822</v>
          </cell>
          <cell r="E1505" t="str">
            <v>Elementary</v>
          </cell>
          <cell r="F1505" t="str">
            <v>U</v>
          </cell>
          <cell r="G1505" t="str">
            <v>5</v>
          </cell>
          <cell r="H1505">
            <v>619</v>
          </cell>
          <cell r="I1505">
            <v>537</v>
          </cell>
          <cell r="J1505">
            <v>0.86750000000000005</v>
          </cell>
          <cell r="K1505">
            <v>0</v>
          </cell>
          <cell r="L1505">
            <v>0</v>
          </cell>
          <cell r="M1505">
            <v>537</v>
          </cell>
          <cell r="N1505">
            <v>0.86750000000000005</v>
          </cell>
        </row>
        <row r="1506">
          <cell r="A1506" t="str">
            <v>RICHLANDS HIGH</v>
          </cell>
          <cell r="B1506" t="str">
            <v>092</v>
          </cell>
          <cell r="C1506" t="e">
            <v>#N/A</v>
          </cell>
          <cell r="D1506" t="str">
            <v>0821</v>
          </cell>
          <cell r="E1506" t="str">
            <v>High</v>
          </cell>
          <cell r="F1506" t="str">
            <v>U</v>
          </cell>
          <cell r="G1506" t="str">
            <v>12</v>
          </cell>
          <cell r="H1506">
            <v>704</v>
          </cell>
          <cell r="I1506">
            <v>322</v>
          </cell>
          <cell r="J1506">
            <v>0.45739999999999997</v>
          </cell>
          <cell r="K1506">
            <v>38</v>
          </cell>
          <cell r="L1506">
            <v>5.3999999999999999E-2</v>
          </cell>
          <cell r="M1506">
            <v>360</v>
          </cell>
          <cell r="N1506">
            <v>0.51139999999999997</v>
          </cell>
        </row>
        <row r="1507">
          <cell r="A1507" t="str">
            <v>RICHLANDS MID (CEP NOTE 2)</v>
          </cell>
          <cell r="B1507" t="str">
            <v>092</v>
          </cell>
          <cell r="C1507" t="e">
            <v>#N/A</v>
          </cell>
          <cell r="D1507" t="str">
            <v>0823</v>
          </cell>
          <cell r="E1507" t="str">
            <v>Middle</v>
          </cell>
          <cell r="F1507" t="str">
            <v>6</v>
          </cell>
          <cell r="G1507" t="str">
            <v>8</v>
          </cell>
          <cell r="H1507">
            <v>503</v>
          </cell>
          <cell r="I1507">
            <v>436</v>
          </cell>
          <cell r="J1507">
            <v>0.86680000000000001</v>
          </cell>
          <cell r="K1507">
            <v>0</v>
          </cell>
          <cell r="L1507">
            <v>0</v>
          </cell>
          <cell r="M1507">
            <v>436</v>
          </cell>
          <cell r="N1507">
            <v>0.86680000000000001</v>
          </cell>
        </row>
        <row r="1508">
          <cell r="A1508" t="str">
            <v>RICHMOND  JUV DET HOME</v>
          </cell>
          <cell r="B1508" t="str">
            <v>917</v>
          </cell>
          <cell r="C1508" t="str">
            <v>Department of Juvenile Justice</v>
          </cell>
          <cell r="D1508" t="str">
            <v>0021</v>
          </cell>
          <cell r="E1508" t="str">
            <v>Combined</v>
          </cell>
          <cell r="F1508" t="str">
            <v>6</v>
          </cell>
          <cell r="G1508" t="str">
            <v>12</v>
          </cell>
          <cell r="H1508">
            <v>38</v>
          </cell>
          <cell r="I1508">
            <v>38</v>
          </cell>
          <cell r="J1508">
            <v>1</v>
          </cell>
          <cell r="K1508">
            <v>0</v>
          </cell>
          <cell r="L1508">
            <v>0</v>
          </cell>
          <cell r="M1508">
            <v>38</v>
          </cell>
          <cell r="N1508">
            <v>1</v>
          </cell>
        </row>
        <row r="1509">
          <cell r="A1509" t="str">
            <v>RICHMOND CO EL (CEP NOTE 2)</v>
          </cell>
          <cell r="B1509" t="str">
            <v>079</v>
          </cell>
          <cell r="C1509" t="e">
            <v>#N/A</v>
          </cell>
          <cell r="D1509" t="str">
            <v>0020</v>
          </cell>
          <cell r="E1509" t="str">
            <v>Elementary</v>
          </cell>
          <cell r="F1509" t="str">
            <v>K</v>
          </cell>
          <cell r="G1509" t="str">
            <v>7</v>
          </cell>
          <cell r="H1509">
            <v>772</v>
          </cell>
          <cell r="I1509">
            <v>573</v>
          </cell>
          <cell r="J1509">
            <v>0.74219999999999997</v>
          </cell>
          <cell r="K1509">
            <v>0</v>
          </cell>
          <cell r="L1509">
            <v>0</v>
          </cell>
          <cell r="M1509">
            <v>573</v>
          </cell>
          <cell r="N1509">
            <v>0.74219999999999997</v>
          </cell>
        </row>
        <row r="1510">
          <cell r="A1510" t="str">
            <v>RICHMOND COMM HS (CEP NOTE 2)</v>
          </cell>
          <cell r="B1510" t="str">
            <v>123</v>
          </cell>
          <cell r="C1510" t="e">
            <v>#N/A</v>
          </cell>
          <cell r="D1510" t="str">
            <v>0452</v>
          </cell>
          <cell r="E1510" t="str">
            <v>High</v>
          </cell>
          <cell r="F1510" t="str">
            <v>9</v>
          </cell>
          <cell r="G1510" t="str">
            <v>12</v>
          </cell>
          <cell r="H1510">
            <v>225</v>
          </cell>
          <cell r="I1510">
            <v>225</v>
          </cell>
          <cell r="J1510">
            <v>1</v>
          </cell>
          <cell r="K1510">
            <v>0</v>
          </cell>
          <cell r="L1510">
            <v>0</v>
          </cell>
          <cell r="M1510">
            <v>225</v>
          </cell>
          <cell r="N1510">
            <v>1</v>
          </cell>
        </row>
        <row r="1511">
          <cell r="A1511" t="str">
            <v>RICHMOND REGION SCHOOL</v>
          </cell>
          <cell r="B1511" t="str">
            <v>5789</v>
          </cell>
          <cell r="C1511" t="str">
            <v>Grafton/GIHN SNP</v>
          </cell>
          <cell r="D1511" t="str">
            <v>0001</v>
          </cell>
          <cell r="E1511" t="str">
            <v>Combined</v>
          </cell>
          <cell r="F1511" t="str">
            <v>K</v>
          </cell>
          <cell r="G1511" t="str">
            <v>12</v>
          </cell>
          <cell r="H1511">
            <v>72</v>
          </cell>
          <cell r="I1511">
            <v>26</v>
          </cell>
          <cell r="J1511">
            <v>0.36109999999999998</v>
          </cell>
          <cell r="K1511">
            <v>0</v>
          </cell>
          <cell r="L1511">
            <v>0</v>
          </cell>
          <cell r="M1511">
            <v>26</v>
          </cell>
          <cell r="N1511">
            <v>0.36109999999999998</v>
          </cell>
        </row>
        <row r="1512">
          <cell r="A1512" t="str">
            <v>RICHNECK ELEM (CEP NOTE 2)</v>
          </cell>
          <cell r="B1512" t="str">
            <v>117</v>
          </cell>
          <cell r="C1512" t="e">
            <v>#N/A</v>
          </cell>
          <cell r="D1512" t="str">
            <v>1230</v>
          </cell>
          <cell r="E1512" t="str">
            <v>Elementary</v>
          </cell>
          <cell r="F1512" t="str">
            <v>K</v>
          </cell>
          <cell r="G1512" t="str">
            <v>5</v>
          </cell>
          <cell r="H1512">
            <v>643</v>
          </cell>
          <cell r="I1512">
            <v>492</v>
          </cell>
          <cell r="J1512">
            <v>0.76519999999999999</v>
          </cell>
          <cell r="K1512">
            <v>0</v>
          </cell>
          <cell r="L1512">
            <v>0</v>
          </cell>
          <cell r="M1512">
            <v>492</v>
          </cell>
          <cell r="N1512">
            <v>0.76519999999999999</v>
          </cell>
        </row>
        <row r="1513">
          <cell r="A1513" t="str">
            <v>RIDGE ELEM (CEP NOTE 2)</v>
          </cell>
          <cell r="B1513" t="str">
            <v>043</v>
          </cell>
          <cell r="C1513" t="e">
            <v>#N/A</v>
          </cell>
          <cell r="D1513" t="str">
            <v>0090</v>
          </cell>
          <cell r="E1513" t="str">
            <v>Elementary</v>
          </cell>
          <cell r="F1513" t="str">
            <v>H</v>
          </cell>
          <cell r="G1513" t="str">
            <v>5</v>
          </cell>
          <cell r="H1513">
            <v>510</v>
          </cell>
          <cell r="I1513">
            <v>420</v>
          </cell>
          <cell r="J1513">
            <v>0.82350000000000001</v>
          </cell>
          <cell r="K1513">
            <v>0</v>
          </cell>
          <cell r="L1513">
            <v>0</v>
          </cell>
          <cell r="M1513">
            <v>420</v>
          </cell>
          <cell r="N1513">
            <v>0.82350000000000001</v>
          </cell>
        </row>
        <row r="1514">
          <cell r="A1514" t="str">
            <v>RIDGERUN RCCI</v>
          </cell>
          <cell r="B1514" t="str">
            <v>5789</v>
          </cell>
          <cell r="C1514" t="str">
            <v>Grafton/GIHN SNP</v>
          </cell>
          <cell r="D1514" t="str">
            <v>0033</v>
          </cell>
          <cell r="E1514" t="str">
            <v>Combined</v>
          </cell>
          <cell r="F1514" t="str">
            <v>K</v>
          </cell>
          <cell r="G1514" t="str">
            <v>12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</row>
        <row r="1515">
          <cell r="A1515" t="str">
            <v>RIDGEVIEW HIGH (CEP NOTE 2)</v>
          </cell>
          <cell r="B1515" t="str">
            <v>026</v>
          </cell>
          <cell r="C1515" t="e">
            <v>#N/A</v>
          </cell>
          <cell r="D1515" t="str">
            <v>0275</v>
          </cell>
          <cell r="E1515" t="str">
            <v>High</v>
          </cell>
          <cell r="F1515" t="str">
            <v>9</v>
          </cell>
          <cell r="G1515" t="str">
            <v>12</v>
          </cell>
          <cell r="H1515">
            <v>577</v>
          </cell>
          <cell r="I1515">
            <v>405</v>
          </cell>
          <cell r="J1515">
            <v>0.70189999999999997</v>
          </cell>
          <cell r="K1515">
            <v>0</v>
          </cell>
          <cell r="L1515">
            <v>0</v>
          </cell>
          <cell r="M1515">
            <v>405</v>
          </cell>
          <cell r="N1515">
            <v>0.70189999999999997</v>
          </cell>
        </row>
        <row r="1516">
          <cell r="A1516" t="str">
            <v>RIDGEVIEW MIDDLE (CEP NOTE 2)</v>
          </cell>
          <cell r="B1516" t="str">
            <v>026</v>
          </cell>
          <cell r="C1516" t="e">
            <v>#N/A</v>
          </cell>
          <cell r="D1516" t="str">
            <v>0280</v>
          </cell>
          <cell r="E1516" t="str">
            <v>Middle</v>
          </cell>
          <cell r="F1516" t="str">
            <v>6</v>
          </cell>
          <cell r="G1516" t="str">
            <v>8</v>
          </cell>
          <cell r="H1516">
            <v>458</v>
          </cell>
          <cell r="I1516">
            <v>396</v>
          </cell>
          <cell r="J1516">
            <v>0.86460000000000004</v>
          </cell>
          <cell r="K1516">
            <v>0</v>
          </cell>
          <cell r="L1516">
            <v>0</v>
          </cell>
          <cell r="M1516">
            <v>396</v>
          </cell>
          <cell r="N1516">
            <v>0.86460000000000004</v>
          </cell>
        </row>
        <row r="1517">
          <cell r="A1517" t="str">
            <v>RIPPON MIDDLE</v>
          </cell>
          <cell r="B1517" t="str">
            <v>075</v>
          </cell>
          <cell r="C1517" t="e">
            <v>#N/A</v>
          </cell>
          <cell r="D1517" t="str">
            <v>0591</v>
          </cell>
          <cell r="E1517" t="str">
            <v>Middle</v>
          </cell>
          <cell r="F1517" t="str">
            <v>6</v>
          </cell>
          <cell r="G1517" t="str">
            <v>8</v>
          </cell>
          <cell r="H1517">
            <v>1343</v>
          </cell>
          <cell r="I1517">
            <v>646</v>
          </cell>
          <cell r="J1517">
            <v>0.48099999999999998</v>
          </cell>
          <cell r="K1517">
            <v>154</v>
          </cell>
          <cell r="L1517">
            <v>0.1147</v>
          </cell>
          <cell r="M1517">
            <v>800</v>
          </cell>
          <cell r="N1517">
            <v>0.59570000000000001</v>
          </cell>
        </row>
        <row r="1518">
          <cell r="A1518" t="str">
            <v>RIVER BEND ELEM</v>
          </cell>
          <cell r="B1518" t="str">
            <v>082</v>
          </cell>
          <cell r="C1518" t="e">
            <v>#N/A</v>
          </cell>
          <cell r="D1518" t="str">
            <v>0390</v>
          </cell>
          <cell r="E1518" t="str">
            <v>Elementary</v>
          </cell>
          <cell r="F1518" t="str">
            <v>Pre-K</v>
          </cell>
          <cell r="G1518" t="str">
            <v>5</v>
          </cell>
          <cell r="H1518">
            <v>386</v>
          </cell>
          <cell r="I1518">
            <v>189</v>
          </cell>
          <cell r="J1518">
            <v>0.48959999999999998</v>
          </cell>
          <cell r="K1518">
            <v>30</v>
          </cell>
          <cell r="L1518">
            <v>7.7700000000000005E-2</v>
          </cell>
          <cell r="M1518">
            <v>219</v>
          </cell>
          <cell r="N1518">
            <v>0.56740000000000002</v>
          </cell>
        </row>
        <row r="1519">
          <cell r="A1519" t="str">
            <v>RIVER BEND MIDDLE</v>
          </cell>
          <cell r="B1519" t="str">
            <v>053</v>
          </cell>
          <cell r="C1519" t="e">
            <v>#N/A</v>
          </cell>
          <cell r="D1519" t="str">
            <v>0930</v>
          </cell>
          <cell r="E1519" t="str">
            <v>Middle</v>
          </cell>
          <cell r="F1519" t="str">
            <v>6</v>
          </cell>
          <cell r="G1519" t="str">
            <v>8</v>
          </cell>
          <cell r="H1519">
            <v>1228</v>
          </cell>
          <cell r="I1519">
            <v>247</v>
          </cell>
          <cell r="J1519">
            <v>0.2011</v>
          </cell>
          <cell r="K1519">
            <v>56</v>
          </cell>
          <cell r="L1519">
            <v>4.5600000000000002E-2</v>
          </cell>
          <cell r="M1519">
            <v>303</v>
          </cell>
          <cell r="N1519">
            <v>0.2467</v>
          </cell>
        </row>
        <row r="1520">
          <cell r="A1520" t="str">
            <v>RIVER OAKS ELEM</v>
          </cell>
          <cell r="B1520" t="str">
            <v>075</v>
          </cell>
          <cell r="C1520" t="e">
            <v>#N/A</v>
          </cell>
          <cell r="D1520" t="str">
            <v>0750</v>
          </cell>
          <cell r="E1520" t="str">
            <v>Elementary</v>
          </cell>
          <cell r="F1520" t="str">
            <v>Pre-K</v>
          </cell>
          <cell r="G1520" t="str">
            <v>5</v>
          </cell>
          <cell r="H1520">
            <v>643</v>
          </cell>
          <cell r="I1520">
            <v>329</v>
          </cell>
          <cell r="J1520">
            <v>0.51170000000000004</v>
          </cell>
          <cell r="K1520">
            <v>86</v>
          </cell>
          <cell r="L1520">
            <v>0.13370000000000001</v>
          </cell>
          <cell r="M1520">
            <v>415</v>
          </cell>
          <cell r="N1520">
            <v>0.64539999999999997</v>
          </cell>
        </row>
        <row r="1521">
          <cell r="A1521" t="str">
            <v>RIVERBEND HIGH</v>
          </cell>
          <cell r="B1521" t="str">
            <v>088</v>
          </cell>
          <cell r="C1521" t="e">
            <v>#N/A</v>
          </cell>
          <cell r="D1521" t="str">
            <v>0510</v>
          </cell>
          <cell r="E1521" t="str">
            <v>High</v>
          </cell>
          <cell r="F1521" t="str">
            <v>9</v>
          </cell>
          <cell r="G1521" t="str">
            <v>12</v>
          </cell>
          <cell r="H1521">
            <v>1936</v>
          </cell>
          <cell r="I1521">
            <v>374</v>
          </cell>
          <cell r="J1521">
            <v>0.19320000000000001</v>
          </cell>
          <cell r="K1521">
            <v>72</v>
          </cell>
          <cell r="L1521">
            <v>3.7199999999999997E-2</v>
          </cell>
          <cell r="M1521">
            <v>446</v>
          </cell>
          <cell r="N1521">
            <v>0.23039999999999999</v>
          </cell>
        </row>
        <row r="1522">
          <cell r="A1522" t="str">
            <v>RIVERDALE ELEM</v>
          </cell>
          <cell r="B1522" t="str">
            <v>087</v>
          </cell>
          <cell r="C1522" t="e">
            <v>#N/A</v>
          </cell>
          <cell r="D1522" t="str">
            <v>0780</v>
          </cell>
          <cell r="E1522" t="str">
            <v>Elementary</v>
          </cell>
          <cell r="F1522" t="str">
            <v>Pre-K</v>
          </cell>
          <cell r="G1522" t="str">
            <v>5</v>
          </cell>
          <cell r="H1522">
            <v>567</v>
          </cell>
          <cell r="I1522">
            <v>242</v>
          </cell>
          <cell r="J1522">
            <v>0.42680000000000001</v>
          </cell>
          <cell r="K1522">
            <v>17</v>
          </cell>
          <cell r="L1522">
            <v>0.03</v>
          </cell>
          <cell r="M1522">
            <v>259</v>
          </cell>
          <cell r="N1522">
            <v>0.45679999999999998</v>
          </cell>
        </row>
        <row r="1523">
          <cell r="A1523" t="str">
            <v>RIVERHEADS ELEM</v>
          </cell>
          <cell r="B1523" t="str">
            <v>008</v>
          </cell>
          <cell r="C1523" t="e">
            <v>#N/A</v>
          </cell>
          <cell r="D1523" t="str">
            <v>0740</v>
          </cell>
          <cell r="E1523" t="str">
            <v>Elementary</v>
          </cell>
          <cell r="F1523" t="str">
            <v>Pre-K</v>
          </cell>
          <cell r="G1523" t="str">
            <v>5</v>
          </cell>
          <cell r="H1523">
            <v>714</v>
          </cell>
          <cell r="I1523">
            <v>256</v>
          </cell>
          <cell r="J1523">
            <v>0.35849999999999999</v>
          </cell>
          <cell r="K1523">
            <v>62</v>
          </cell>
          <cell r="L1523">
            <v>8.6800000000000002E-2</v>
          </cell>
          <cell r="M1523">
            <v>318</v>
          </cell>
          <cell r="N1523">
            <v>0.44540000000000002</v>
          </cell>
        </row>
        <row r="1524">
          <cell r="A1524" t="str">
            <v>RIVERHEADS HIGH</v>
          </cell>
          <cell r="B1524" t="str">
            <v>008</v>
          </cell>
          <cell r="C1524" t="e">
            <v>#N/A</v>
          </cell>
          <cell r="D1524" t="str">
            <v>0680</v>
          </cell>
          <cell r="E1524" t="str">
            <v>High</v>
          </cell>
          <cell r="F1524" t="str">
            <v>9</v>
          </cell>
          <cell r="G1524" t="str">
            <v>12</v>
          </cell>
          <cell r="H1524">
            <v>454</v>
          </cell>
          <cell r="I1524">
            <v>112</v>
          </cell>
          <cell r="J1524">
            <v>0.2467</v>
          </cell>
          <cell r="K1524">
            <v>29</v>
          </cell>
          <cell r="L1524">
            <v>6.3899999999999998E-2</v>
          </cell>
          <cell r="M1524">
            <v>141</v>
          </cell>
          <cell r="N1524">
            <v>0.31059999999999999</v>
          </cell>
        </row>
        <row r="1525">
          <cell r="A1525" t="str">
            <v>RIVERLAWN ELEM (CEP NOTE 2)</v>
          </cell>
          <cell r="B1525" t="str">
            <v>077</v>
          </cell>
          <cell r="C1525" t="e">
            <v>#N/A</v>
          </cell>
          <cell r="D1525" t="str">
            <v>0500</v>
          </cell>
          <cell r="E1525" t="str">
            <v>Elementary</v>
          </cell>
          <cell r="F1525" t="str">
            <v>Pre-K</v>
          </cell>
          <cell r="G1525" t="str">
            <v>5</v>
          </cell>
          <cell r="H1525">
            <v>381</v>
          </cell>
          <cell r="I1525">
            <v>301</v>
          </cell>
          <cell r="J1525">
            <v>0.79</v>
          </cell>
          <cell r="K1525">
            <v>0</v>
          </cell>
          <cell r="L1525">
            <v>0</v>
          </cell>
          <cell r="M1525">
            <v>301</v>
          </cell>
          <cell r="N1525">
            <v>0.79</v>
          </cell>
        </row>
        <row r="1526">
          <cell r="A1526" t="str">
            <v>RIVERS EDGE ELEM</v>
          </cell>
          <cell r="B1526" t="str">
            <v>043</v>
          </cell>
          <cell r="C1526" t="e">
            <v>#N/A</v>
          </cell>
          <cell r="D1526" t="str">
            <v>0240</v>
          </cell>
          <cell r="E1526" t="str">
            <v>Elementary</v>
          </cell>
          <cell r="F1526" t="str">
            <v>K</v>
          </cell>
          <cell r="G1526" t="str">
            <v>5</v>
          </cell>
          <cell r="H1526">
            <v>784</v>
          </cell>
          <cell r="I1526">
            <v>31</v>
          </cell>
          <cell r="J1526">
            <v>3.95E-2</v>
          </cell>
          <cell r="K1526">
            <v>11</v>
          </cell>
          <cell r="L1526">
            <v>1.4E-2</v>
          </cell>
          <cell r="M1526">
            <v>42</v>
          </cell>
          <cell r="N1526">
            <v>5.3600000000000002E-2</v>
          </cell>
        </row>
        <row r="1527">
          <cell r="A1527" t="str">
            <v>RIVERSIDE ELEM (CEP NOTE 2)</v>
          </cell>
          <cell r="B1527" t="str">
            <v>029</v>
          </cell>
          <cell r="C1527" t="e">
            <v>#N/A</v>
          </cell>
          <cell r="D1527" t="str">
            <v>1820</v>
          </cell>
          <cell r="E1527" t="str">
            <v>Elementary</v>
          </cell>
          <cell r="F1527" t="str">
            <v>K</v>
          </cell>
          <cell r="G1527" t="str">
            <v>6</v>
          </cell>
          <cell r="H1527">
            <v>826</v>
          </cell>
          <cell r="I1527">
            <v>682</v>
          </cell>
          <cell r="J1527">
            <v>0.82569999999999999</v>
          </cell>
          <cell r="K1527">
            <v>0</v>
          </cell>
          <cell r="L1527">
            <v>0</v>
          </cell>
          <cell r="M1527">
            <v>682</v>
          </cell>
          <cell r="N1527">
            <v>0.82569999999999999</v>
          </cell>
        </row>
        <row r="1528">
          <cell r="A1528" t="str">
            <v>RIVERSIDE ELEM1 (CEP NOTE 2)</v>
          </cell>
          <cell r="B1528" t="str">
            <v>117</v>
          </cell>
          <cell r="C1528" t="e">
            <v>#N/A</v>
          </cell>
          <cell r="D1528" t="str">
            <v>1150</v>
          </cell>
          <cell r="E1528" t="str">
            <v>Elementary</v>
          </cell>
          <cell r="F1528" t="str">
            <v>K</v>
          </cell>
          <cell r="G1528" t="str">
            <v>5</v>
          </cell>
          <cell r="H1528">
            <v>536</v>
          </cell>
          <cell r="I1528">
            <v>410</v>
          </cell>
          <cell r="J1528">
            <v>0.76490000000000002</v>
          </cell>
          <cell r="K1528">
            <v>0</v>
          </cell>
          <cell r="L1528">
            <v>0</v>
          </cell>
          <cell r="M1528">
            <v>410</v>
          </cell>
          <cell r="N1528">
            <v>0.76490000000000002</v>
          </cell>
        </row>
        <row r="1529">
          <cell r="A1529" t="str">
            <v>RIVERSIDE HIGH</v>
          </cell>
          <cell r="B1529" t="str">
            <v>053</v>
          </cell>
          <cell r="C1529" t="e">
            <v>#N/A</v>
          </cell>
          <cell r="D1529" t="str">
            <v>1050</v>
          </cell>
          <cell r="E1529" t="str">
            <v>High</v>
          </cell>
          <cell r="F1529" t="str">
            <v>9</v>
          </cell>
          <cell r="G1529" t="str">
            <v>12</v>
          </cell>
          <cell r="H1529">
            <v>1879</v>
          </cell>
          <cell r="I1529">
            <v>135</v>
          </cell>
          <cell r="J1529">
            <v>7.1800000000000003E-2</v>
          </cell>
          <cell r="K1529">
            <v>46</v>
          </cell>
          <cell r="L1529">
            <v>2.4500000000000001E-2</v>
          </cell>
          <cell r="M1529">
            <v>181</v>
          </cell>
          <cell r="N1529">
            <v>9.6299999999999997E-2</v>
          </cell>
        </row>
        <row r="1530">
          <cell r="A1530" t="str">
            <v>RIVERVIEW EL/MID (CEP NOTE 2)</v>
          </cell>
          <cell r="B1530" t="str">
            <v>014</v>
          </cell>
          <cell r="C1530" t="e">
            <v>#N/A</v>
          </cell>
          <cell r="D1530" t="str">
            <v>1040</v>
          </cell>
          <cell r="E1530" t="str">
            <v>Combined</v>
          </cell>
          <cell r="F1530" t="str">
            <v>H</v>
          </cell>
          <cell r="G1530" t="str">
            <v>8</v>
          </cell>
          <cell r="H1530">
            <v>775</v>
          </cell>
          <cell r="I1530">
            <v>652</v>
          </cell>
          <cell r="J1530">
            <v>0.84130000000000005</v>
          </cell>
          <cell r="K1530">
            <v>0</v>
          </cell>
          <cell r="L1530">
            <v>0</v>
          </cell>
          <cell r="M1530">
            <v>652</v>
          </cell>
          <cell r="N1530">
            <v>0.84130000000000005</v>
          </cell>
        </row>
        <row r="1531">
          <cell r="A1531" t="str">
            <v>RIVERVIEW ELEM</v>
          </cell>
          <cell r="B1531" t="str">
            <v>088</v>
          </cell>
          <cell r="C1531" t="e">
            <v>#N/A</v>
          </cell>
          <cell r="D1531" t="str">
            <v>0503</v>
          </cell>
          <cell r="E1531" t="str">
            <v>Elementary</v>
          </cell>
          <cell r="F1531" t="str">
            <v>Pre-K</v>
          </cell>
          <cell r="G1531" t="str">
            <v>5</v>
          </cell>
          <cell r="H1531">
            <v>713</v>
          </cell>
          <cell r="I1531">
            <v>276</v>
          </cell>
          <cell r="J1531">
            <v>0.3871</v>
          </cell>
          <cell r="K1531">
            <v>45</v>
          </cell>
          <cell r="L1531">
            <v>6.3100000000000003E-2</v>
          </cell>
          <cell r="M1531">
            <v>321</v>
          </cell>
          <cell r="N1531">
            <v>0.45019999999999999</v>
          </cell>
        </row>
        <row r="1532">
          <cell r="A1532" t="str">
            <v>ROANOKE ACAD M&amp;S (CEP NOTE 2)</v>
          </cell>
          <cell r="B1532" t="str">
            <v>124</v>
          </cell>
          <cell r="C1532" t="e">
            <v>#N/A</v>
          </cell>
          <cell r="D1532" t="str">
            <v>0220</v>
          </cell>
          <cell r="E1532" t="str">
            <v>Elementary</v>
          </cell>
          <cell r="F1532" t="str">
            <v>U</v>
          </cell>
          <cell r="G1532" t="str">
            <v>5</v>
          </cell>
          <cell r="H1532">
            <v>415</v>
          </cell>
          <cell r="I1532">
            <v>415</v>
          </cell>
          <cell r="J1532">
            <v>1</v>
          </cell>
          <cell r="K1532">
            <v>0</v>
          </cell>
          <cell r="L1532">
            <v>0</v>
          </cell>
          <cell r="M1532">
            <v>415</v>
          </cell>
          <cell r="N1532">
            <v>1</v>
          </cell>
        </row>
        <row r="1533">
          <cell r="A1533" t="str">
            <v>ROANOKE JUV DET HOME</v>
          </cell>
          <cell r="B1533" t="str">
            <v>917</v>
          </cell>
          <cell r="C1533" t="str">
            <v>Department of Juvenile Justice</v>
          </cell>
          <cell r="D1533" t="str">
            <v>0022</v>
          </cell>
          <cell r="E1533" t="str">
            <v>Combined</v>
          </cell>
          <cell r="F1533" t="str">
            <v>6</v>
          </cell>
          <cell r="G1533" t="str">
            <v>12</v>
          </cell>
          <cell r="H1533">
            <v>27</v>
          </cell>
          <cell r="I1533">
            <v>27</v>
          </cell>
          <cell r="J1533">
            <v>1</v>
          </cell>
          <cell r="K1533">
            <v>0</v>
          </cell>
          <cell r="L1533">
            <v>0</v>
          </cell>
          <cell r="M1533">
            <v>27</v>
          </cell>
          <cell r="N1533">
            <v>1</v>
          </cell>
        </row>
        <row r="1534">
          <cell r="A1534" t="str">
            <v>ROBERT E. AYLOR MIDDLE</v>
          </cell>
          <cell r="B1534" t="str">
            <v>034</v>
          </cell>
          <cell r="C1534" t="e">
            <v>#N/A</v>
          </cell>
          <cell r="D1534" t="str">
            <v>0480</v>
          </cell>
          <cell r="E1534" t="str">
            <v>Middle</v>
          </cell>
          <cell r="F1534" t="str">
            <v>6</v>
          </cell>
          <cell r="G1534" t="str">
            <v>8</v>
          </cell>
          <cell r="H1534">
            <v>608</v>
          </cell>
          <cell r="I1534">
            <v>195</v>
          </cell>
          <cell r="J1534">
            <v>0.32069999999999999</v>
          </cell>
          <cell r="K1534">
            <v>49</v>
          </cell>
          <cell r="L1534">
            <v>8.0600000000000005E-2</v>
          </cell>
          <cell r="M1534">
            <v>244</v>
          </cell>
          <cell r="N1534">
            <v>0.40129999999999999</v>
          </cell>
        </row>
        <row r="1535">
          <cell r="A1535" t="str">
            <v>ROBERT E. LEE ELEM</v>
          </cell>
          <cell r="B1535" t="str">
            <v>088</v>
          </cell>
          <cell r="C1535" t="e">
            <v>#N/A</v>
          </cell>
          <cell r="D1535" t="str">
            <v>0130</v>
          </cell>
          <cell r="E1535" t="str">
            <v>Elementary</v>
          </cell>
          <cell r="F1535" t="str">
            <v>K</v>
          </cell>
          <cell r="G1535" t="str">
            <v>5</v>
          </cell>
          <cell r="H1535">
            <v>536</v>
          </cell>
          <cell r="I1535">
            <v>179</v>
          </cell>
          <cell r="J1535">
            <v>0.33400000000000002</v>
          </cell>
          <cell r="K1535">
            <v>32</v>
          </cell>
          <cell r="L1535">
            <v>5.9700000000000003E-2</v>
          </cell>
          <cell r="M1535">
            <v>211</v>
          </cell>
          <cell r="N1535">
            <v>0.39369999999999999</v>
          </cell>
        </row>
        <row r="1536">
          <cell r="A1536" t="str">
            <v>ROBERT S. PAYNE EL (CEP NOTE 2)</v>
          </cell>
          <cell r="B1536" t="str">
            <v>115</v>
          </cell>
          <cell r="C1536" t="e">
            <v>#N/A</v>
          </cell>
          <cell r="D1536" t="str">
            <v>0190</v>
          </cell>
          <cell r="E1536" t="str">
            <v>Elementary</v>
          </cell>
          <cell r="F1536" t="str">
            <v>Pre-K</v>
          </cell>
          <cell r="G1536" t="str">
            <v>5</v>
          </cell>
          <cell r="H1536">
            <v>512</v>
          </cell>
          <cell r="I1536">
            <v>475</v>
          </cell>
          <cell r="J1536">
            <v>0.92769999999999997</v>
          </cell>
          <cell r="K1536">
            <v>0</v>
          </cell>
          <cell r="L1536">
            <v>0</v>
          </cell>
          <cell r="M1536">
            <v>475</v>
          </cell>
          <cell r="N1536">
            <v>0.92769999999999997</v>
          </cell>
        </row>
        <row r="1537">
          <cell r="A1537" t="str">
            <v>ROBINSON SECONDARY</v>
          </cell>
          <cell r="B1537" t="str">
            <v>029</v>
          </cell>
          <cell r="C1537" t="e">
            <v>#N/A</v>
          </cell>
          <cell r="D1537" t="str">
            <v>1960</v>
          </cell>
          <cell r="E1537" t="str">
            <v>Combined</v>
          </cell>
          <cell r="F1537" t="str">
            <v>7</v>
          </cell>
          <cell r="G1537" t="str">
            <v>12</v>
          </cell>
          <cell r="H1537">
            <v>3782</v>
          </cell>
          <cell r="I1537">
            <v>288</v>
          </cell>
          <cell r="J1537">
            <v>7.6200000000000004E-2</v>
          </cell>
          <cell r="K1537">
            <v>119</v>
          </cell>
          <cell r="L1537">
            <v>3.15E-2</v>
          </cell>
          <cell r="M1537">
            <v>407</v>
          </cell>
          <cell r="N1537">
            <v>0.1076</v>
          </cell>
        </row>
        <row r="1538">
          <cell r="A1538" t="str">
            <v>ROBIOUS ELEM</v>
          </cell>
          <cell r="B1538" t="str">
            <v>021</v>
          </cell>
          <cell r="C1538" t="e">
            <v>#N/A</v>
          </cell>
          <cell r="D1538" t="str">
            <v>0730</v>
          </cell>
          <cell r="E1538" t="str">
            <v>Elementary</v>
          </cell>
          <cell r="F1538" t="str">
            <v>K</v>
          </cell>
          <cell r="G1538" t="str">
            <v>5</v>
          </cell>
          <cell r="H1538">
            <v>744</v>
          </cell>
          <cell r="I1538">
            <v>77</v>
          </cell>
          <cell r="J1538">
            <v>0.10349999999999999</v>
          </cell>
          <cell r="K1538">
            <v>17</v>
          </cell>
          <cell r="L1538">
            <v>2.2800000000000001E-2</v>
          </cell>
          <cell r="M1538">
            <v>94</v>
          </cell>
          <cell r="N1538">
            <v>0.1263</v>
          </cell>
        </row>
        <row r="1539">
          <cell r="A1539" t="str">
            <v>ROBIOUS MIDDLE</v>
          </cell>
          <cell r="B1539" t="str">
            <v>021</v>
          </cell>
          <cell r="C1539" t="e">
            <v>#N/A</v>
          </cell>
          <cell r="D1539" t="str">
            <v>0760</v>
          </cell>
          <cell r="E1539" t="str">
            <v>Middle</v>
          </cell>
          <cell r="F1539" t="str">
            <v>6</v>
          </cell>
          <cell r="G1539" t="str">
            <v>8</v>
          </cell>
          <cell r="H1539">
            <v>1242</v>
          </cell>
          <cell r="I1539">
            <v>273</v>
          </cell>
          <cell r="J1539">
            <v>0.2198</v>
          </cell>
          <cell r="K1539">
            <v>49</v>
          </cell>
          <cell r="L1539">
            <v>3.95E-2</v>
          </cell>
          <cell r="M1539">
            <v>322</v>
          </cell>
          <cell r="N1539">
            <v>0.25929999999999997</v>
          </cell>
        </row>
        <row r="1540">
          <cell r="A1540" t="str">
            <v>ROCK RIDGE HIGH</v>
          </cell>
          <cell r="B1540" t="str">
            <v>053</v>
          </cell>
          <cell r="C1540" t="e">
            <v>#N/A</v>
          </cell>
          <cell r="D1540" t="str">
            <v>1060</v>
          </cell>
          <cell r="E1540" t="str">
            <v>Combined</v>
          </cell>
          <cell r="F1540" t="str">
            <v>H</v>
          </cell>
          <cell r="G1540" t="str">
            <v>12</v>
          </cell>
          <cell r="H1540">
            <v>1563</v>
          </cell>
          <cell r="I1540">
            <v>134</v>
          </cell>
          <cell r="J1540">
            <v>8.5699999999999998E-2</v>
          </cell>
          <cell r="K1540">
            <v>51</v>
          </cell>
          <cell r="L1540">
            <v>3.2599999999999997E-2</v>
          </cell>
          <cell r="M1540">
            <v>185</v>
          </cell>
          <cell r="N1540">
            <v>0.11840000000000001</v>
          </cell>
        </row>
        <row r="1541">
          <cell r="A1541" t="str">
            <v>ROCKBRIDGE COUNTY HIGH</v>
          </cell>
          <cell r="B1541" t="str">
            <v>081</v>
          </cell>
          <cell r="C1541" t="e">
            <v>#N/A</v>
          </cell>
          <cell r="D1541" t="str">
            <v>0022</v>
          </cell>
          <cell r="E1541" t="str">
            <v>High</v>
          </cell>
          <cell r="F1541" t="str">
            <v>9</v>
          </cell>
          <cell r="G1541" t="str">
            <v>12</v>
          </cell>
          <cell r="H1541">
            <v>980</v>
          </cell>
          <cell r="I1541">
            <v>282</v>
          </cell>
          <cell r="J1541">
            <v>0.2878</v>
          </cell>
          <cell r="K1541">
            <v>44</v>
          </cell>
          <cell r="L1541">
            <v>4.4900000000000002E-2</v>
          </cell>
          <cell r="M1541">
            <v>326</v>
          </cell>
          <cell r="N1541">
            <v>0.3327</v>
          </cell>
        </row>
        <row r="1542">
          <cell r="A1542" t="str">
            <v>ROCKFISH RIVER ELEM</v>
          </cell>
          <cell r="B1542" t="str">
            <v>062</v>
          </cell>
          <cell r="C1542" t="e">
            <v>#N/A</v>
          </cell>
          <cell r="D1542" t="str">
            <v>0010</v>
          </cell>
          <cell r="E1542" t="str">
            <v>Elementary</v>
          </cell>
          <cell r="F1542" t="str">
            <v>Pre-K</v>
          </cell>
          <cell r="G1542" t="str">
            <v>5</v>
          </cell>
          <cell r="H1542">
            <v>324</v>
          </cell>
          <cell r="I1542">
            <v>153</v>
          </cell>
          <cell r="J1542">
            <v>0.47220000000000001</v>
          </cell>
          <cell r="K1542">
            <v>20</v>
          </cell>
          <cell r="L1542">
            <v>6.1699999999999998E-2</v>
          </cell>
          <cell r="M1542">
            <v>173</v>
          </cell>
          <cell r="N1542">
            <v>0.53400000000000003</v>
          </cell>
        </row>
        <row r="1543">
          <cell r="A1543" t="str">
            <v>ROCKHILL ELEM</v>
          </cell>
          <cell r="B1543" t="str">
            <v>089</v>
          </cell>
          <cell r="C1543" t="e">
            <v>#N/A</v>
          </cell>
          <cell r="D1543" t="str">
            <v>0060</v>
          </cell>
          <cell r="E1543" t="str">
            <v>Elementary</v>
          </cell>
          <cell r="F1543" t="str">
            <v>K</v>
          </cell>
          <cell r="G1543" t="str">
            <v>5</v>
          </cell>
          <cell r="H1543">
            <v>664</v>
          </cell>
          <cell r="I1543">
            <v>154</v>
          </cell>
          <cell r="J1543">
            <v>0.2319</v>
          </cell>
          <cell r="K1543">
            <v>13</v>
          </cell>
          <cell r="L1543">
            <v>1.9599999999999999E-2</v>
          </cell>
          <cell r="M1543">
            <v>167</v>
          </cell>
          <cell r="N1543">
            <v>0.2515</v>
          </cell>
        </row>
        <row r="1544">
          <cell r="A1544" t="str">
            <v>ROCKLEDGE ELEM</v>
          </cell>
          <cell r="B1544" t="str">
            <v>075</v>
          </cell>
          <cell r="C1544" t="e">
            <v>#N/A</v>
          </cell>
          <cell r="D1544" t="str">
            <v>0040</v>
          </cell>
          <cell r="E1544" t="str">
            <v>Elementary</v>
          </cell>
          <cell r="F1544" t="str">
            <v>K</v>
          </cell>
          <cell r="G1544" t="str">
            <v>5</v>
          </cell>
          <cell r="H1544">
            <v>530</v>
          </cell>
          <cell r="I1544">
            <v>225</v>
          </cell>
          <cell r="J1544">
            <v>0.42449999999999999</v>
          </cell>
          <cell r="K1544">
            <v>49</v>
          </cell>
          <cell r="L1544">
            <v>9.2499999999999999E-2</v>
          </cell>
          <cell r="M1544">
            <v>274</v>
          </cell>
          <cell r="N1544">
            <v>0.51700000000000002</v>
          </cell>
        </row>
        <row r="1545">
          <cell r="A1545" t="str">
            <v>ROCKY MOUNT EL (CEP NOTE 2)</v>
          </cell>
          <cell r="B1545" t="str">
            <v>033</v>
          </cell>
          <cell r="C1545" t="e">
            <v>#N/A</v>
          </cell>
          <cell r="D1545" t="str">
            <v>1380</v>
          </cell>
          <cell r="E1545" t="str">
            <v>Elementary</v>
          </cell>
          <cell r="F1545" t="str">
            <v>H</v>
          </cell>
          <cell r="G1545" t="str">
            <v>5</v>
          </cell>
          <cell r="H1545">
            <v>327</v>
          </cell>
          <cell r="I1545">
            <v>278</v>
          </cell>
          <cell r="J1545">
            <v>0.85019999999999996</v>
          </cell>
          <cell r="K1545">
            <v>0</v>
          </cell>
          <cell r="L1545">
            <v>0</v>
          </cell>
          <cell r="M1545">
            <v>278</v>
          </cell>
          <cell r="N1545">
            <v>0.85019999999999996</v>
          </cell>
        </row>
        <row r="1546">
          <cell r="A1546" t="str">
            <v>ROCKY RUN ELEM</v>
          </cell>
          <cell r="B1546" t="str">
            <v>089</v>
          </cell>
          <cell r="C1546" t="e">
            <v>#N/A</v>
          </cell>
          <cell r="D1546" t="str">
            <v>0425</v>
          </cell>
          <cell r="E1546" t="str">
            <v>Elementary</v>
          </cell>
          <cell r="F1546" t="str">
            <v>K</v>
          </cell>
          <cell r="G1546" t="str">
            <v>5</v>
          </cell>
          <cell r="H1546">
            <v>838</v>
          </cell>
          <cell r="I1546">
            <v>297</v>
          </cell>
          <cell r="J1546">
            <v>0.35439999999999999</v>
          </cell>
          <cell r="K1546">
            <v>47</v>
          </cell>
          <cell r="L1546">
            <v>5.6099999999999997E-2</v>
          </cell>
          <cell r="M1546">
            <v>344</v>
          </cell>
          <cell r="N1546">
            <v>0.41049999999999998</v>
          </cell>
        </row>
        <row r="1547">
          <cell r="A1547" t="str">
            <v>ROCKY RUN MIDDLE</v>
          </cell>
          <cell r="B1547" t="str">
            <v>029</v>
          </cell>
          <cell r="C1547" t="e">
            <v>#N/A</v>
          </cell>
          <cell r="D1547" t="str">
            <v>0300</v>
          </cell>
          <cell r="E1547" t="str">
            <v>Middle</v>
          </cell>
          <cell r="F1547" t="str">
            <v>7</v>
          </cell>
          <cell r="G1547" t="str">
            <v>8</v>
          </cell>
          <cell r="H1547">
            <v>1152</v>
          </cell>
          <cell r="I1547">
            <v>134</v>
          </cell>
          <cell r="J1547">
            <v>0.1163</v>
          </cell>
          <cell r="K1547">
            <v>37</v>
          </cell>
          <cell r="L1547">
            <v>3.2099999999999997E-2</v>
          </cell>
          <cell r="M1547">
            <v>171</v>
          </cell>
          <cell r="N1547">
            <v>0.1484</v>
          </cell>
        </row>
        <row r="1548">
          <cell r="A1548" t="str">
            <v>RODNEY E. THOMPSON MIDDLE</v>
          </cell>
          <cell r="B1548" t="str">
            <v>089</v>
          </cell>
          <cell r="C1548" t="e">
            <v>#N/A</v>
          </cell>
          <cell r="D1548" t="str">
            <v>0426</v>
          </cell>
          <cell r="E1548" t="str">
            <v>Middle</v>
          </cell>
          <cell r="F1548" t="str">
            <v>6</v>
          </cell>
          <cell r="G1548" t="str">
            <v>8</v>
          </cell>
          <cell r="H1548">
            <v>1021</v>
          </cell>
          <cell r="I1548">
            <v>143</v>
          </cell>
          <cell r="J1548">
            <v>0.1401</v>
          </cell>
          <cell r="K1548">
            <v>34</v>
          </cell>
          <cell r="L1548">
            <v>3.3300000000000003E-2</v>
          </cell>
          <cell r="M1548">
            <v>177</v>
          </cell>
          <cell r="N1548">
            <v>0.1734</v>
          </cell>
        </row>
        <row r="1549">
          <cell r="A1549" t="str">
            <v>ROLFE MIDDLE (CEP NOTE 2)</v>
          </cell>
          <cell r="B1549" t="str">
            <v>043</v>
          </cell>
          <cell r="C1549" t="e">
            <v>#N/A</v>
          </cell>
          <cell r="D1549" t="str">
            <v>0130</v>
          </cell>
          <cell r="E1549" t="str">
            <v>Middle</v>
          </cell>
          <cell r="F1549" t="str">
            <v>6</v>
          </cell>
          <cell r="G1549" t="str">
            <v>8</v>
          </cell>
          <cell r="H1549">
            <v>849</v>
          </cell>
          <cell r="I1549">
            <v>698</v>
          </cell>
          <cell r="J1549">
            <v>0.82210000000000005</v>
          </cell>
          <cell r="K1549">
            <v>0</v>
          </cell>
          <cell r="L1549">
            <v>0</v>
          </cell>
          <cell r="M1549">
            <v>698</v>
          </cell>
          <cell r="N1549">
            <v>0.82210000000000005</v>
          </cell>
        </row>
        <row r="1550">
          <cell r="A1550" t="str">
            <v>ROLLING RIDGE ELEM</v>
          </cell>
          <cell r="B1550" t="str">
            <v>053</v>
          </cell>
          <cell r="C1550" t="e">
            <v>#N/A</v>
          </cell>
          <cell r="D1550" t="str">
            <v>0040</v>
          </cell>
          <cell r="E1550" t="str">
            <v>Elementary</v>
          </cell>
          <cell r="F1550" t="str">
            <v>Pre-K</v>
          </cell>
          <cell r="G1550" t="str">
            <v>5</v>
          </cell>
          <cell r="H1550">
            <v>621</v>
          </cell>
          <cell r="I1550">
            <v>335</v>
          </cell>
          <cell r="J1550">
            <v>0.53949999999999998</v>
          </cell>
          <cell r="K1550">
            <v>86</v>
          </cell>
          <cell r="L1550">
            <v>0.13850000000000001</v>
          </cell>
          <cell r="M1550">
            <v>421</v>
          </cell>
          <cell r="N1550">
            <v>0.67789999999999995</v>
          </cell>
        </row>
        <row r="1551">
          <cell r="A1551" t="str">
            <v>ROLLING VALLEY ELEM</v>
          </cell>
          <cell r="B1551" t="str">
            <v>029</v>
          </cell>
          <cell r="C1551" t="e">
            <v>#N/A</v>
          </cell>
          <cell r="D1551" t="str">
            <v>1770</v>
          </cell>
          <cell r="E1551" t="str">
            <v>Elementary</v>
          </cell>
          <cell r="F1551" t="str">
            <v>K</v>
          </cell>
          <cell r="G1551" t="str">
            <v>6</v>
          </cell>
          <cell r="H1551">
            <v>611</v>
          </cell>
          <cell r="I1551">
            <v>109</v>
          </cell>
          <cell r="J1551">
            <v>0.1784</v>
          </cell>
          <cell r="K1551">
            <v>18</v>
          </cell>
          <cell r="L1551">
            <v>2.9499999999999998E-2</v>
          </cell>
          <cell r="M1551">
            <v>127</v>
          </cell>
          <cell r="N1551">
            <v>0.2079</v>
          </cell>
        </row>
        <row r="1552">
          <cell r="A1552" t="str">
            <v>RONALD W REAGAN MIDDLE</v>
          </cell>
          <cell r="B1552" t="str">
            <v>075</v>
          </cell>
          <cell r="C1552" t="e">
            <v>#N/A</v>
          </cell>
          <cell r="D1552" t="str">
            <v>0310</v>
          </cell>
          <cell r="E1552" t="str">
            <v>Middle</v>
          </cell>
          <cell r="F1552" t="str">
            <v>6</v>
          </cell>
          <cell r="G1552" t="str">
            <v>8</v>
          </cell>
          <cell r="H1552">
            <v>1463</v>
          </cell>
          <cell r="I1552">
            <v>129</v>
          </cell>
          <cell r="J1552">
            <v>8.8200000000000001E-2</v>
          </cell>
          <cell r="K1552">
            <v>47</v>
          </cell>
          <cell r="L1552">
            <v>3.2099999999999997E-2</v>
          </cell>
          <cell r="M1552">
            <v>176</v>
          </cell>
          <cell r="N1552">
            <v>0.1203</v>
          </cell>
        </row>
        <row r="1553">
          <cell r="A1553" t="str">
            <v>ROSA LEE CARTER ELEM</v>
          </cell>
          <cell r="B1553" t="str">
            <v>053</v>
          </cell>
          <cell r="C1553" t="e">
            <v>#N/A</v>
          </cell>
          <cell r="D1553" t="str">
            <v>0550</v>
          </cell>
          <cell r="E1553" t="str">
            <v>Elementary</v>
          </cell>
          <cell r="F1553" t="str">
            <v>K</v>
          </cell>
          <cell r="G1553" t="str">
            <v>5</v>
          </cell>
          <cell r="H1553">
            <v>873</v>
          </cell>
          <cell r="I1553">
            <v>37</v>
          </cell>
          <cell r="J1553">
            <v>4.24E-2</v>
          </cell>
          <cell r="K1553">
            <v>19</v>
          </cell>
          <cell r="L1553">
            <v>2.18E-2</v>
          </cell>
          <cell r="M1553">
            <v>56</v>
          </cell>
          <cell r="N1553">
            <v>6.4100000000000004E-2</v>
          </cell>
        </row>
        <row r="1554">
          <cell r="A1554" t="str">
            <v>ROSA PARKS ELEM</v>
          </cell>
          <cell r="B1554" t="str">
            <v>075</v>
          </cell>
          <cell r="C1554" t="e">
            <v>#N/A</v>
          </cell>
          <cell r="D1554" t="str">
            <v>0941</v>
          </cell>
          <cell r="E1554" t="str">
            <v>Elementary</v>
          </cell>
          <cell r="F1554" t="str">
            <v>Pre-K</v>
          </cell>
          <cell r="G1554" t="str">
            <v>5</v>
          </cell>
          <cell r="H1554">
            <v>690</v>
          </cell>
          <cell r="I1554">
            <v>237</v>
          </cell>
          <cell r="J1554">
            <v>0.34350000000000003</v>
          </cell>
          <cell r="K1554">
            <v>59</v>
          </cell>
          <cell r="L1554">
            <v>8.5500000000000007E-2</v>
          </cell>
          <cell r="M1554">
            <v>296</v>
          </cell>
          <cell r="N1554">
            <v>0.42899999999999999</v>
          </cell>
        </row>
        <row r="1555">
          <cell r="A1555" t="str">
            <v>ROSE HILL ELEM</v>
          </cell>
          <cell r="B1555" t="str">
            <v>029</v>
          </cell>
          <cell r="C1555" t="e">
            <v>#N/A</v>
          </cell>
          <cell r="D1555" t="str">
            <v>0950</v>
          </cell>
          <cell r="E1555" t="str">
            <v>Elementary</v>
          </cell>
          <cell r="F1555" t="str">
            <v>K</v>
          </cell>
          <cell r="G1555" t="str">
            <v>6</v>
          </cell>
          <cell r="H1555">
            <v>698</v>
          </cell>
          <cell r="I1555">
            <v>234</v>
          </cell>
          <cell r="J1555">
            <v>0.3352</v>
          </cell>
          <cell r="K1555">
            <v>61</v>
          </cell>
          <cell r="L1555">
            <v>8.7400000000000005E-2</v>
          </cell>
          <cell r="M1555">
            <v>295</v>
          </cell>
          <cell r="N1555">
            <v>0.42259999999999998</v>
          </cell>
        </row>
        <row r="1556">
          <cell r="A1556" t="str">
            <v>ROSE HILL ELEM (CEP NOTE 2)</v>
          </cell>
          <cell r="B1556" t="str">
            <v>052</v>
          </cell>
          <cell r="C1556" t="e">
            <v>#N/A</v>
          </cell>
          <cell r="D1556" t="str">
            <v>0670</v>
          </cell>
          <cell r="E1556" t="str">
            <v>Elementary</v>
          </cell>
          <cell r="F1556" t="str">
            <v>H</v>
          </cell>
          <cell r="G1556" t="str">
            <v>4</v>
          </cell>
          <cell r="H1556">
            <v>218</v>
          </cell>
          <cell r="I1556">
            <v>206</v>
          </cell>
          <cell r="J1556">
            <v>0.94499999999999995</v>
          </cell>
          <cell r="K1556">
            <v>0</v>
          </cell>
          <cell r="L1556">
            <v>0</v>
          </cell>
          <cell r="M1556">
            <v>206</v>
          </cell>
          <cell r="N1556">
            <v>0.94499999999999995</v>
          </cell>
        </row>
        <row r="1557">
          <cell r="A1557" t="str">
            <v>ROSEMONT ELEM</v>
          </cell>
          <cell r="B1557" t="str">
            <v>128</v>
          </cell>
          <cell r="C1557" t="e">
            <v>#N/A</v>
          </cell>
          <cell r="D1557" t="str">
            <v>0810</v>
          </cell>
          <cell r="E1557" t="str">
            <v>Elementary</v>
          </cell>
          <cell r="F1557" t="str">
            <v>Pre-K</v>
          </cell>
          <cell r="G1557" t="str">
            <v>5</v>
          </cell>
          <cell r="H1557">
            <v>426</v>
          </cell>
          <cell r="I1557">
            <v>207</v>
          </cell>
          <cell r="J1557">
            <v>0.4859</v>
          </cell>
          <cell r="K1557">
            <v>65</v>
          </cell>
          <cell r="L1557">
            <v>0.15260000000000001</v>
          </cell>
          <cell r="M1557">
            <v>272</v>
          </cell>
          <cell r="N1557">
            <v>0.63849999999999996</v>
          </cell>
        </row>
        <row r="1558">
          <cell r="A1558" t="str">
            <v>ROSEMONT FOREST ELEM</v>
          </cell>
          <cell r="B1558" t="str">
            <v>128</v>
          </cell>
          <cell r="C1558" t="e">
            <v>#N/A</v>
          </cell>
          <cell r="D1558" t="str">
            <v>0840</v>
          </cell>
          <cell r="E1558" t="str">
            <v>Elementary</v>
          </cell>
          <cell r="F1558" t="str">
            <v>K</v>
          </cell>
          <cell r="G1558" t="str">
            <v>5</v>
          </cell>
          <cell r="H1558">
            <v>522</v>
          </cell>
          <cell r="I1558">
            <v>107</v>
          </cell>
          <cell r="J1558">
            <v>0.20499999999999999</v>
          </cell>
          <cell r="K1558">
            <v>37</v>
          </cell>
          <cell r="L1558">
            <v>7.0900000000000005E-2</v>
          </cell>
          <cell r="M1558">
            <v>144</v>
          </cell>
          <cell r="N1558">
            <v>0.27589999999999998</v>
          </cell>
        </row>
        <row r="1559">
          <cell r="A1559" t="str">
            <v>ROUND HILL ELEM</v>
          </cell>
          <cell r="B1559" t="str">
            <v>053</v>
          </cell>
          <cell r="C1559" t="e">
            <v>#N/A</v>
          </cell>
          <cell r="D1559" t="str">
            <v>0180</v>
          </cell>
          <cell r="E1559" t="str">
            <v>Elementary</v>
          </cell>
          <cell r="F1559" t="str">
            <v>K</v>
          </cell>
          <cell r="G1559" t="str">
            <v>5</v>
          </cell>
          <cell r="H1559">
            <v>565</v>
          </cell>
          <cell r="I1559">
            <v>30</v>
          </cell>
          <cell r="J1559">
            <v>5.3100000000000001E-2</v>
          </cell>
          <cell r="K1559">
            <v>9</v>
          </cell>
          <cell r="L1559">
            <v>1.5900000000000001E-2</v>
          </cell>
          <cell r="M1559">
            <v>39</v>
          </cell>
          <cell r="N1559">
            <v>6.9000000000000006E-2</v>
          </cell>
        </row>
        <row r="1560">
          <cell r="A1560" t="str">
            <v>ROUND HILL ELEM (CEP NOTE 2)</v>
          </cell>
          <cell r="B1560" t="str">
            <v>124</v>
          </cell>
          <cell r="C1560" t="e">
            <v>#N/A</v>
          </cell>
          <cell r="D1560" t="str">
            <v>0320</v>
          </cell>
          <cell r="E1560" t="str">
            <v>Elementary</v>
          </cell>
          <cell r="F1560" t="str">
            <v>U</v>
          </cell>
          <cell r="G1560" t="str">
            <v>5</v>
          </cell>
          <cell r="H1560">
            <v>717</v>
          </cell>
          <cell r="I1560">
            <v>717</v>
          </cell>
          <cell r="J1560">
            <v>1</v>
          </cell>
          <cell r="K1560">
            <v>0</v>
          </cell>
          <cell r="L1560">
            <v>0</v>
          </cell>
          <cell r="M1560">
            <v>717</v>
          </cell>
          <cell r="N1560">
            <v>1</v>
          </cell>
        </row>
        <row r="1561">
          <cell r="A1561" t="str">
            <v>RT. 11 GROUP HOME</v>
          </cell>
          <cell r="B1561" t="str">
            <v>5789</v>
          </cell>
          <cell r="C1561" t="str">
            <v>Grafton/GIHN SNP</v>
          </cell>
          <cell r="D1561" t="str">
            <v>0017</v>
          </cell>
          <cell r="E1561" t="str">
            <v>Combined</v>
          </cell>
          <cell r="F1561" t="str">
            <v>K</v>
          </cell>
          <cell r="G1561" t="str">
            <v>12</v>
          </cell>
          <cell r="H1561">
            <v>8</v>
          </cell>
          <cell r="I1561">
            <v>8</v>
          </cell>
          <cell r="J1561">
            <v>1</v>
          </cell>
          <cell r="K1561">
            <v>0</v>
          </cell>
          <cell r="L1561">
            <v>0</v>
          </cell>
          <cell r="M1561">
            <v>8</v>
          </cell>
          <cell r="N1561">
            <v>1</v>
          </cell>
        </row>
        <row r="1562">
          <cell r="A1562" t="str">
            <v>RT. 631 GROUP HOME</v>
          </cell>
          <cell r="B1562" t="str">
            <v>5789</v>
          </cell>
          <cell r="C1562" t="str">
            <v>Grafton/GIHN SNP</v>
          </cell>
          <cell r="D1562" t="str">
            <v>0018</v>
          </cell>
          <cell r="E1562" t="str">
            <v>Combined</v>
          </cell>
          <cell r="F1562" t="str">
            <v>K</v>
          </cell>
          <cell r="G1562" t="str">
            <v>12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</row>
        <row r="1563">
          <cell r="A1563" t="str">
            <v>RUCKERSVILLE ELEM</v>
          </cell>
          <cell r="B1563" t="str">
            <v>039</v>
          </cell>
          <cell r="C1563" t="e">
            <v>#N/A</v>
          </cell>
          <cell r="D1563" t="str">
            <v>0030</v>
          </cell>
          <cell r="E1563" t="str">
            <v>Elementary</v>
          </cell>
          <cell r="F1563" t="str">
            <v>K</v>
          </cell>
          <cell r="G1563" t="str">
            <v>5</v>
          </cell>
          <cell r="H1563">
            <v>558</v>
          </cell>
          <cell r="I1563">
            <v>167</v>
          </cell>
          <cell r="J1563">
            <v>0.29930000000000001</v>
          </cell>
          <cell r="K1563">
            <v>29</v>
          </cell>
          <cell r="L1563">
            <v>5.1999999999999998E-2</v>
          </cell>
          <cell r="M1563">
            <v>196</v>
          </cell>
          <cell r="N1563">
            <v>0.3513</v>
          </cell>
        </row>
        <row r="1564">
          <cell r="A1564" t="str">
            <v>RUFFNER MIDDLE (CEP NOTE 2)</v>
          </cell>
          <cell r="B1564" t="str">
            <v>118</v>
          </cell>
          <cell r="C1564" t="e">
            <v>#N/A</v>
          </cell>
          <cell r="D1564" t="str">
            <v>0030</v>
          </cell>
          <cell r="E1564" t="str">
            <v>Middle</v>
          </cell>
          <cell r="F1564" t="str">
            <v>6</v>
          </cell>
          <cell r="G1564" t="str">
            <v>8</v>
          </cell>
          <cell r="H1564">
            <v>537</v>
          </cell>
          <cell r="I1564">
            <v>515</v>
          </cell>
          <cell r="J1564">
            <v>0.95899999999999996</v>
          </cell>
          <cell r="K1564">
            <v>0</v>
          </cell>
          <cell r="L1564">
            <v>0</v>
          </cell>
          <cell r="M1564">
            <v>515</v>
          </cell>
          <cell r="N1564">
            <v>0.95899999999999996</v>
          </cell>
        </row>
        <row r="1565">
          <cell r="A1565" t="str">
            <v>RURAL POINT ELEM</v>
          </cell>
          <cell r="B1565" t="str">
            <v>042</v>
          </cell>
          <cell r="C1565" t="e">
            <v>#N/A</v>
          </cell>
          <cell r="D1565" t="str">
            <v>0030</v>
          </cell>
          <cell r="E1565" t="str">
            <v>Elementary</v>
          </cell>
          <cell r="F1565" t="str">
            <v>K</v>
          </cell>
          <cell r="G1565" t="str">
            <v>5</v>
          </cell>
          <cell r="H1565">
            <v>547</v>
          </cell>
          <cell r="I1565">
            <v>67</v>
          </cell>
          <cell r="J1565">
            <v>0.1225</v>
          </cell>
          <cell r="K1565">
            <v>9</v>
          </cell>
          <cell r="L1565">
            <v>1.6500000000000001E-2</v>
          </cell>
          <cell r="M1565">
            <v>76</v>
          </cell>
          <cell r="N1565">
            <v>0.1389</v>
          </cell>
        </row>
        <row r="1566">
          <cell r="A1566" t="str">
            <v>RURAL RETREAT ELEM</v>
          </cell>
          <cell r="B1566" t="str">
            <v>097</v>
          </cell>
          <cell r="C1566" t="e">
            <v>#N/A</v>
          </cell>
          <cell r="D1566" t="str">
            <v>0201</v>
          </cell>
          <cell r="E1566" t="str">
            <v>Elementary</v>
          </cell>
          <cell r="F1566" t="str">
            <v>Pre-K</v>
          </cell>
          <cell r="G1566" t="str">
            <v>5</v>
          </cell>
          <cell r="H1566">
            <v>361</v>
          </cell>
          <cell r="I1566">
            <v>153</v>
          </cell>
          <cell r="J1566">
            <v>0.42380000000000001</v>
          </cell>
          <cell r="K1566">
            <v>32</v>
          </cell>
          <cell r="L1566">
            <v>8.8599999999999998E-2</v>
          </cell>
          <cell r="M1566">
            <v>185</v>
          </cell>
          <cell r="N1566">
            <v>0.51249999999999996</v>
          </cell>
        </row>
        <row r="1567">
          <cell r="A1567" t="str">
            <v>RURAL RETREAT HIGH</v>
          </cell>
          <cell r="B1567" t="str">
            <v>097</v>
          </cell>
          <cell r="C1567" t="e">
            <v>#N/A</v>
          </cell>
          <cell r="D1567" t="str">
            <v>0202</v>
          </cell>
          <cell r="E1567" t="str">
            <v>High</v>
          </cell>
          <cell r="F1567" t="str">
            <v>9</v>
          </cell>
          <cell r="G1567" t="str">
            <v>12</v>
          </cell>
          <cell r="H1567">
            <v>336</v>
          </cell>
          <cell r="I1567">
            <v>121</v>
          </cell>
          <cell r="J1567">
            <v>0.36009999999999998</v>
          </cell>
          <cell r="K1567">
            <v>17</v>
          </cell>
          <cell r="L1567">
            <v>5.0599999999999999E-2</v>
          </cell>
          <cell r="M1567">
            <v>138</v>
          </cell>
          <cell r="N1567">
            <v>0.41070000000000001</v>
          </cell>
        </row>
        <row r="1568">
          <cell r="A1568" t="str">
            <v>RURAL RETREAT MIDDLE</v>
          </cell>
          <cell r="B1568" t="str">
            <v>097</v>
          </cell>
          <cell r="C1568" t="e">
            <v>#N/A</v>
          </cell>
          <cell r="D1568" t="str">
            <v>1074</v>
          </cell>
          <cell r="E1568" t="str">
            <v>Middle</v>
          </cell>
          <cell r="F1568" t="str">
            <v>6</v>
          </cell>
          <cell r="G1568" t="str">
            <v>8</v>
          </cell>
          <cell r="H1568">
            <v>241</v>
          </cell>
          <cell r="I1568">
            <v>99</v>
          </cell>
          <cell r="J1568">
            <v>0.4108</v>
          </cell>
          <cell r="K1568">
            <v>18</v>
          </cell>
          <cell r="L1568">
            <v>7.4700000000000003E-2</v>
          </cell>
          <cell r="M1568">
            <v>117</v>
          </cell>
          <cell r="N1568">
            <v>0.48549999999999999</v>
          </cell>
        </row>
        <row r="1569">
          <cell r="A1569" t="str">
            <v>RUSTBURG ELEM</v>
          </cell>
          <cell r="B1569" t="str">
            <v>016</v>
          </cell>
          <cell r="C1569" t="e">
            <v>#N/A</v>
          </cell>
          <cell r="D1569" t="str">
            <v>0821</v>
          </cell>
          <cell r="E1569" t="str">
            <v>Elementary</v>
          </cell>
          <cell r="F1569" t="str">
            <v>Pre-K</v>
          </cell>
          <cell r="G1569" t="str">
            <v>5</v>
          </cell>
          <cell r="H1569">
            <v>452</v>
          </cell>
          <cell r="I1569">
            <v>239</v>
          </cell>
          <cell r="J1569">
            <v>0.52880000000000005</v>
          </cell>
          <cell r="K1569">
            <v>56</v>
          </cell>
          <cell r="L1569">
            <v>0.1239</v>
          </cell>
          <cell r="M1569">
            <v>295</v>
          </cell>
          <cell r="N1569">
            <v>0.65269999999999995</v>
          </cell>
        </row>
        <row r="1570">
          <cell r="A1570" t="str">
            <v>RUSTBURG HIGH</v>
          </cell>
          <cell r="B1570" t="str">
            <v>016</v>
          </cell>
          <cell r="C1570" t="e">
            <v>#N/A</v>
          </cell>
          <cell r="D1570" t="str">
            <v>0222</v>
          </cell>
          <cell r="E1570" t="str">
            <v>High</v>
          </cell>
          <cell r="F1570" t="str">
            <v>9</v>
          </cell>
          <cell r="G1570" t="str">
            <v>12</v>
          </cell>
          <cell r="H1570">
            <v>728</v>
          </cell>
          <cell r="I1570">
            <v>264</v>
          </cell>
          <cell r="J1570">
            <v>0.36259999999999998</v>
          </cell>
          <cell r="K1570">
            <v>65</v>
          </cell>
          <cell r="L1570">
            <v>8.9300000000000004E-2</v>
          </cell>
          <cell r="M1570">
            <v>329</v>
          </cell>
          <cell r="N1570">
            <v>0.45190000000000002</v>
          </cell>
        </row>
        <row r="1571">
          <cell r="A1571" t="str">
            <v>RUSTBURG MIDDLE</v>
          </cell>
          <cell r="B1571" t="str">
            <v>016</v>
          </cell>
          <cell r="C1571" t="e">
            <v>#N/A</v>
          </cell>
          <cell r="D1571" t="str">
            <v>0211</v>
          </cell>
          <cell r="E1571" t="str">
            <v>Middle</v>
          </cell>
          <cell r="F1571" t="str">
            <v>6</v>
          </cell>
          <cell r="G1571" t="str">
            <v>8</v>
          </cell>
          <cell r="H1571">
            <v>626</v>
          </cell>
          <cell r="I1571">
            <v>268</v>
          </cell>
          <cell r="J1571">
            <v>0.42809999999999998</v>
          </cell>
          <cell r="K1571">
            <v>55</v>
          </cell>
          <cell r="L1571">
            <v>8.7900000000000006E-2</v>
          </cell>
          <cell r="M1571">
            <v>323</v>
          </cell>
          <cell r="N1571">
            <v>0.51600000000000001</v>
          </cell>
        </row>
        <row r="1572">
          <cell r="A1572" t="str">
            <v>RUTH BIRCH CAMPUS</v>
          </cell>
          <cell r="B1572" t="str">
            <v>5789</v>
          </cell>
          <cell r="C1572" t="str">
            <v>Grafton/GIHN SNP</v>
          </cell>
          <cell r="D1572" t="str">
            <v>0030</v>
          </cell>
          <cell r="E1572" t="str">
            <v>Combined</v>
          </cell>
          <cell r="F1572" t="str">
            <v>K</v>
          </cell>
          <cell r="G1572" t="str">
            <v>12</v>
          </cell>
          <cell r="H1572">
            <v>76</v>
          </cell>
          <cell r="I1572">
            <v>76</v>
          </cell>
          <cell r="J1572">
            <v>1</v>
          </cell>
          <cell r="K1572">
            <v>0</v>
          </cell>
          <cell r="L1572">
            <v>0</v>
          </cell>
          <cell r="M1572">
            <v>76</v>
          </cell>
          <cell r="N1572">
            <v>1</v>
          </cell>
        </row>
        <row r="1573">
          <cell r="A1573" t="str">
            <v>RYE COVE HIGH</v>
          </cell>
          <cell r="B1573" t="str">
            <v>084</v>
          </cell>
          <cell r="C1573" t="e">
            <v>#N/A</v>
          </cell>
          <cell r="D1573" t="str">
            <v>0260</v>
          </cell>
          <cell r="E1573" t="str">
            <v>High</v>
          </cell>
          <cell r="F1573" t="str">
            <v>8</v>
          </cell>
          <cell r="G1573" t="str">
            <v>12</v>
          </cell>
          <cell r="H1573">
            <v>260</v>
          </cell>
          <cell r="I1573">
            <v>145</v>
          </cell>
          <cell r="J1573">
            <v>0.55769999999999997</v>
          </cell>
          <cell r="K1573">
            <v>26</v>
          </cell>
          <cell r="L1573">
            <v>0.1</v>
          </cell>
          <cell r="M1573">
            <v>171</v>
          </cell>
          <cell r="N1573">
            <v>0.65769999999999995</v>
          </cell>
        </row>
        <row r="1574">
          <cell r="A1574" t="str">
            <v>RYE COVE INTERMEDIATE</v>
          </cell>
          <cell r="B1574" t="str">
            <v>084</v>
          </cell>
          <cell r="C1574" t="e">
            <v>#N/A</v>
          </cell>
          <cell r="D1574" t="str">
            <v>0020</v>
          </cell>
          <cell r="E1574" t="str">
            <v>Elementary</v>
          </cell>
          <cell r="F1574" t="str">
            <v>5</v>
          </cell>
          <cell r="G1574" t="str">
            <v>7</v>
          </cell>
          <cell r="H1574">
            <v>170</v>
          </cell>
          <cell r="I1574">
            <v>87</v>
          </cell>
          <cell r="J1574">
            <v>0.51180000000000003</v>
          </cell>
          <cell r="K1574">
            <v>23</v>
          </cell>
          <cell r="L1574">
            <v>0.1353</v>
          </cell>
          <cell r="M1574">
            <v>110</v>
          </cell>
          <cell r="N1574">
            <v>0.64710000000000001</v>
          </cell>
        </row>
        <row r="1575">
          <cell r="A1575" t="str">
            <v>S GORDON STEWART MIDDLE</v>
          </cell>
          <cell r="B1575" t="str">
            <v>008</v>
          </cell>
          <cell r="C1575" t="e">
            <v>#N/A</v>
          </cell>
          <cell r="D1575" t="str">
            <v>0090</v>
          </cell>
          <cell r="E1575" t="str">
            <v>Middle</v>
          </cell>
          <cell r="F1575" t="str">
            <v>6</v>
          </cell>
          <cell r="G1575" t="str">
            <v>8</v>
          </cell>
          <cell r="H1575">
            <v>503</v>
          </cell>
          <cell r="I1575">
            <v>165</v>
          </cell>
          <cell r="J1575">
            <v>0.32800000000000001</v>
          </cell>
          <cell r="K1575">
            <v>46</v>
          </cell>
          <cell r="L1575">
            <v>9.1499999999999998E-2</v>
          </cell>
          <cell r="M1575">
            <v>211</v>
          </cell>
          <cell r="N1575">
            <v>0.41949999999999998</v>
          </cell>
        </row>
        <row r="1576">
          <cell r="A1576" t="str">
            <v>S.P. MORTON ELEM (CEP NOTE 2)</v>
          </cell>
          <cell r="B1576" t="str">
            <v>135</v>
          </cell>
          <cell r="C1576" t="e">
            <v>#N/A</v>
          </cell>
          <cell r="D1576" t="str">
            <v>0010</v>
          </cell>
          <cell r="E1576" t="str">
            <v>Elementary</v>
          </cell>
          <cell r="F1576" t="str">
            <v>Pre-K</v>
          </cell>
          <cell r="G1576" t="str">
            <v>5</v>
          </cell>
          <cell r="H1576">
            <v>554</v>
          </cell>
          <cell r="I1576">
            <v>554</v>
          </cell>
          <cell r="J1576">
            <v>1</v>
          </cell>
          <cell r="K1576">
            <v>0</v>
          </cell>
          <cell r="L1576">
            <v>0</v>
          </cell>
          <cell r="M1576">
            <v>554</v>
          </cell>
          <cell r="N1576">
            <v>1</v>
          </cell>
        </row>
        <row r="1577">
          <cell r="A1577" t="str">
            <v>SALEM CHURCH ELEM</v>
          </cell>
          <cell r="B1577" t="str">
            <v>021</v>
          </cell>
          <cell r="C1577" t="e">
            <v>#N/A</v>
          </cell>
          <cell r="D1577" t="str">
            <v>0720</v>
          </cell>
          <cell r="E1577" t="str">
            <v>Elementary</v>
          </cell>
          <cell r="F1577" t="str">
            <v>Pre-K</v>
          </cell>
          <cell r="G1577" t="str">
            <v>5</v>
          </cell>
          <cell r="H1577">
            <v>617</v>
          </cell>
          <cell r="I1577">
            <v>303</v>
          </cell>
          <cell r="J1577">
            <v>0.49109999999999998</v>
          </cell>
          <cell r="K1577">
            <v>56</v>
          </cell>
          <cell r="L1577">
            <v>9.0800000000000006E-2</v>
          </cell>
          <cell r="M1577">
            <v>359</v>
          </cell>
          <cell r="N1577">
            <v>0.58179999999999998</v>
          </cell>
        </row>
        <row r="1578">
          <cell r="A1578" t="str">
            <v>SALEM CHURCH MIDDLE</v>
          </cell>
          <cell r="B1578" t="str">
            <v>021</v>
          </cell>
          <cell r="C1578" t="e">
            <v>#N/A</v>
          </cell>
          <cell r="D1578" t="str">
            <v>0722</v>
          </cell>
          <cell r="E1578" t="str">
            <v>Middle</v>
          </cell>
          <cell r="F1578" t="str">
            <v>6</v>
          </cell>
          <cell r="G1578" t="str">
            <v>8</v>
          </cell>
          <cell r="H1578">
            <v>907</v>
          </cell>
          <cell r="I1578">
            <v>449</v>
          </cell>
          <cell r="J1578">
            <v>0.495</v>
          </cell>
          <cell r="K1578">
            <v>75</v>
          </cell>
          <cell r="L1578">
            <v>8.2699999999999996E-2</v>
          </cell>
          <cell r="M1578">
            <v>524</v>
          </cell>
          <cell r="N1578">
            <v>0.57769999999999999</v>
          </cell>
        </row>
        <row r="1579">
          <cell r="A1579" t="str">
            <v>SALEM ELEM</v>
          </cell>
          <cell r="B1579" t="str">
            <v>088</v>
          </cell>
          <cell r="C1579" t="e">
            <v>#N/A</v>
          </cell>
          <cell r="D1579" t="str">
            <v>0060</v>
          </cell>
          <cell r="E1579" t="str">
            <v>Elementary</v>
          </cell>
          <cell r="F1579" t="str">
            <v>K</v>
          </cell>
          <cell r="G1579" t="str">
            <v>5</v>
          </cell>
          <cell r="H1579">
            <v>682</v>
          </cell>
          <cell r="I1579">
            <v>312</v>
          </cell>
          <cell r="J1579">
            <v>0.45750000000000002</v>
          </cell>
          <cell r="K1579">
            <v>48</v>
          </cell>
          <cell r="L1579">
            <v>7.0400000000000004E-2</v>
          </cell>
          <cell r="M1579">
            <v>360</v>
          </cell>
          <cell r="N1579">
            <v>0.52790000000000004</v>
          </cell>
        </row>
        <row r="1580">
          <cell r="A1580" t="str">
            <v>SALEM ELEM</v>
          </cell>
          <cell r="B1580" t="str">
            <v>128</v>
          </cell>
          <cell r="C1580" t="e">
            <v>#N/A</v>
          </cell>
          <cell r="D1580" t="str">
            <v>0830</v>
          </cell>
          <cell r="E1580" t="str">
            <v>Elementary</v>
          </cell>
          <cell r="F1580" t="str">
            <v>Pre-K</v>
          </cell>
          <cell r="G1580" t="str">
            <v>5</v>
          </cell>
          <cell r="H1580">
            <v>498</v>
          </cell>
          <cell r="I1580">
            <v>125</v>
          </cell>
          <cell r="J1580">
            <v>0.251</v>
          </cell>
          <cell r="K1580">
            <v>62</v>
          </cell>
          <cell r="L1580">
            <v>0.1245</v>
          </cell>
          <cell r="M1580">
            <v>187</v>
          </cell>
          <cell r="N1580">
            <v>0.3755</v>
          </cell>
        </row>
        <row r="1581">
          <cell r="A1581" t="str">
            <v>SALEM HIGH</v>
          </cell>
          <cell r="B1581" t="str">
            <v>128</v>
          </cell>
          <cell r="C1581" t="e">
            <v>#N/A</v>
          </cell>
          <cell r="D1581" t="str">
            <v>0850</v>
          </cell>
          <cell r="E1581" t="str">
            <v>High</v>
          </cell>
          <cell r="F1581" t="str">
            <v>9</v>
          </cell>
          <cell r="G1581" t="str">
            <v>12</v>
          </cell>
          <cell r="H1581">
            <v>1715</v>
          </cell>
          <cell r="I1581">
            <v>443</v>
          </cell>
          <cell r="J1581">
            <v>0.25829999999999997</v>
          </cell>
          <cell r="K1581">
            <v>141</v>
          </cell>
          <cell r="L1581">
            <v>8.2199999999999995E-2</v>
          </cell>
          <cell r="M1581">
            <v>584</v>
          </cell>
          <cell r="N1581">
            <v>0.34050000000000002</v>
          </cell>
        </row>
        <row r="1582">
          <cell r="A1582" t="str">
            <v>SALEM HIGH</v>
          </cell>
          <cell r="B1582" t="str">
            <v>139</v>
          </cell>
          <cell r="C1582" t="e">
            <v>#N/A</v>
          </cell>
          <cell r="D1582" t="str">
            <v>0070</v>
          </cell>
          <cell r="E1582" t="str">
            <v>High</v>
          </cell>
          <cell r="F1582" t="str">
            <v>9</v>
          </cell>
          <cell r="G1582" t="str">
            <v>12</v>
          </cell>
          <cell r="H1582">
            <v>1258</v>
          </cell>
          <cell r="I1582">
            <v>315</v>
          </cell>
          <cell r="J1582">
            <v>0.25040000000000001</v>
          </cell>
          <cell r="K1582">
            <v>72</v>
          </cell>
          <cell r="L1582">
            <v>5.7200000000000001E-2</v>
          </cell>
          <cell r="M1582">
            <v>387</v>
          </cell>
          <cell r="N1582">
            <v>0.30759999999999998</v>
          </cell>
        </row>
        <row r="1583">
          <cell r="A1583" t="str">
            <v>SALEM MIDDLE</v>
          </cell>
          <cell r="B1583" t="str">
            <v>128</v>
          </cell>
          <cell r="C1583" t="e">
            <v>#N/A</v>
          </cell>
          <cell r="D1583" t="str">
            <v>0050</v>
          </cell>
          <cell r="E1583" t="str">
            <v>Middle</v>
          </cell>
          <cell r="F1583" t="str">
            <v>6</v>
          </cell>
          <cell r="G1583" t="str">
            <v>8</v>
          </cell>
          <cell r="H1583">
            <v>1095</v>
          </cell>
          <cell r="I1583">
            <v>281</v>
          </cell>
          <cell r="J1583">
            <v>0.25659999999999999</v>
          </cell>
          <cell r="K1583">
            <v>100</v>
          </cell>
          <cell r="L1583">
            <v>9.1300000000000006E-2</v>
          </cell>
          <cell r="M1583">
            <v>381</v>
          </cell>
          <cell r="N1583">
            <v>0.34789999999999999</v>
          </cell>
        </row>
        <row r="1584">
          <cell r="A1584" t="str">
            <v>SALTVILLE ELEM (CEP NOTE 2)</v>
          </cell>
          <cell r="B1584" t="str">
            <v>086</v>
          </cell>
          <cell r="C1584" t="e">
            <v>#N/A</v>
          </cell>
          <cell r="D1584" t="str">
            <v>0740</v>
          </cell>
          <cell r="E1584" t="str">
            <v>Elementary</v>
          </cell>
          <cell r="F1584" t="str">
            <v>Pre-K</v>
          </cell>
          <cell r="G1584" t="str">
            <v>5</v>
          </cell>
          <cell r="H1584">
            <v>217</v>
          </cell>
          <cell r="I1584">
            <v>169</v>
          </cell>
          <cell r="J1584">
            <v>0.77880000000000005</v>
          </cell>
          <cell r="K1584">
            <v>0</v>
          </cell>
          <cell r="L1584">
            <v>0</v>
          </cell>
          <cell r="M1584">
            <v>169</v>
          </cell>
          <cell r="N1584">
            <v>0.77880000000000005</v>
          </cell>
        </row>
        <row r="1585">
          <cell r="A1585" t="str">
            <v>SAMUEL L GRAVELY JR. ELEM</v>
          </cell>
          <cell r="B1585" t="str">
            <v>075</v>
          </cell>
          <cell r="C1585" t="e">
            <v>#N/A</v>
          </cell>
          <cell r="D1585" t="str">
            <v>0360</v>
          </cell>
          <cell r="E1585" t="str">
            <v>Elementary</v>
          </cell>
          <cell r="F1585" t="str">
            <v>K</v>
          </cell>
          <cell r="G1585" t="str">
            <v>5</v>
          </cell>
          <cell r="H1585">
            <v>881</v>
          </cell>
          <cell r="I1585">
            <v>94</v>
          </cell>
          <cell r="J1585">
            <v>0.1067</v>
          </cell>
          <cell r="K1585">
            <v>14</v>
          </cell>
          <cell r="L1585">
            <v>1.5900000000000001E-2</v>
          </cell>
          <cell r="M1585">
            <v>108</v>
          </cell>
          <cell r="N1585">
            <v>0.1226</v>
          </cell>
        </row>
        <row r="1586">
          <cell r="A1586" t="str">
            <v>SAMUEL P. LANGLEY ELEM</v>
          </cell>
          <cell r="B1586" t="str">
            <v>112</v>
          </cell>
          <cell r="C1586" t="e">
            <v>#N/A</v>
          </cell>
          <cell r="D1586" t="str">
            <v>0180</v>
          </cell>
          <cell r="E1586" t="str">
            <v>Elementary</v>
          </cell>
          <cell r="F1586" t="str">
            <v>Pre-K</v>
          </cell>
          <cell r="G1586" t="str">
            <v>5</v>
          </cell>
          <cell r="H1586">
            <v>544</v>
          </cell>
          <cell r="I1586">
            <v>248</v>
          </cell>
          <cell r="J1586">
            <v>0.45590000000000003</v>
          </cell>
          <cell r="K1586">
            <v>39</v>
          </cell>
          <cell r="L1586">
            <v>7.17E-2</v>
          </cell>
          <cell r="M1586">
            <v>287</v>
          </cell>
          <cell r="N1586">
            <v>0.52759999999999996</v>
          </cell>
        </row>
        <row r="1587">
          <cell r="A1587" t="str">
            <v>SAMUEL W TUCKER ELEM</v>
          </cell>
          <cell r="B1587" t="str">
            <v>101</v>
          </cell>
          <cell r="C1587" t="e">
            <v>#N/A</v>
          </cell>
          <cell r="D1587" t="str">
            <v>0333</v>
          </cell>
          <cell r="E1587" t="str">
            <v>Elementary</v>
          </cell>
          <cell r="F1587" t="str">
            <v>K</v>
          </cell>
          <cell r="G1587" t="str">
            <v>5</v>
          </cell>
          <cell r="H1587">
            <v>778</v>
          </cell>
          <cell r="I1587">
            <v>385</v>
          </cell>
          <cell r="J1587">
            <v>0.49490000000000001</v>
          </cell>
          <cell r="K1587">
            <v>69</v>
          </cell>
          <cell r="L1587">
            <v>8.8700000000000001E-2</v>
          </cell>
          <cell r="M1587">
            <v>454</v>
          </cell>
          <cell r="N1587">
            <v>0.58350000000000002</v>
          </cell>
        </row>
        <row r="1588">
          <cell r="A1588" t="str">
            <v>SANDBURG MIDDLE</v>
          </cell>
          <cell r="B1588" t="str">
            <v>029</v>
          </cell>
          <cell r="C1588" t="e">
            <v>#N/A</v>
          </cell>
          <cell r="D1588" t="str">
            <v>1300</v>
          </cell>
          <cell r="E1588" t="str">
            <v>Middle</v>
          </cell>
          <cell r="F1588" t="str">
            <v>7</v>
          </cell>
          <cell r="G1588" t="str">
            <v>8</v>
          </cell>
          <cell r="H1588">
            <v>1512</v>
          </cell>
          <cell r="I1588">
            <v>591</v>
          </cell>
          <cell r="J1588">
            <v>0.39090000000000003</v>
          </cell>
          <cell r="K1588">
            <v>144</v>
          </cell>
          <cell r="L1588">
            <v>9.5200000000000007E-2</v>
          </cell>
          <cell r="M1588">
            <v>735</v>
          </cell>
          <cell r="N1588">
            <v>0.48609999999999998</v>
          </cell>
        </row>
        <row r="1589">
          <cell r="A1589" t="str">
            <v>SANDERS CORNER ELEM</v>
          </cell>
          <cell r="B1589" t="str">
            <v>053</v>
          </cell>
          <cell r="C1589" t="e">
            <v>#N/A</v>
          </cell>
          <cell r="D1589" t="str">
            <v>0240</v>
          </cell>
          <cell r="E1589" t="str">
            <v>Elementary</v>
          </cell>
          <cell r="F1589" t="str">
            <v>K</v>
          </cell>
          <cell r="G1589" t="str">
            <v>5</v>
          </cell>
          <cell r="H1589">
            <v>495</v>
          </cell>
          <cell r="I1589">
            <v>54</v>
          </cell>
          <cell r="J1589">
            <v>0.1091</v>
          </cell>
          <cell r="K1589">
            <v>14</v>
          </cell>
          <cell r="L1589">
            <v>2.8299999999999999E-2</v>
          </cell>
          <cell r="M1589">
            <v>68</v>
          </cell>
          <cell r="N1589">
            <v>0.13739999999999999</v>
          </cell>
        </row>
        <row r="1590">
          <cell r="A1590" t="str">
            <v>SANDLICK ELEM (CEP NOTE 2)</v>
          </cell>
          <cell r="B1590" t="str">
            <v>026</v>
          </cell>
          <cell r="C1590" t="e">
            <v>#N/A</v>
          </cell>
          <cell r="D1590" t="str">
            <v>0860</v>
          </cell>
          <cell r="E1590" t="str">
            <v>Elementary</v>
          </cell>
          <cell r="F1590" t="str">
            <v>Pre-K</v>
          </cell>
          <cell r="G1590" t="str">
            <v>5</v>
          </cell>
          <cell r="H1590">
            <v>436</v>
          </cell>
          <cell r="I1590">
            <v>358</v>
          </cell>
          <cell r="J1590">
            <v>0.82110000000000005</v>
          </cell>
          <cell r="K1590">
            <v>0</v>
          </cell>
          <cell r="L1590">
            <v>0</v>
          </cell>
          <cell r="M1590">
            <v>358</v>
          </cell>
          <cell r="N1590">
            <v>0.82110000000000005</v>
          </cell>
        </row>
        <row r="1591">
          <cell r="A1591" t="str">
            <v>SANDSTON ELEM (CEP NOTE 2)</v>
          </cell>
          <cell r="B1591" t="str">
            <v>043</v>
          </cell>
          <cell r="C1591" t="e">
            <v>#N/A</v>
          </cell>
          <cell r="D1591" t="str">
            <v>0220</v>
          </cell>
          <cell r="E1591" t="str">
            <v>Elementary</v>
          </cell>
          <cell r="F1591" t="str">
            <v>H</v>
          </cell>
          <cell r="G1591" t="str">
            <v>5</v>
          </cell>
          <cell r="H1591">
            <v>210</v>
          </cell>
          <cell r="I1591">
            <v>173</v>
          </cell>
          <cell r="J1591">
            <v>0.82379999999999998</v>
          </cell>
          <cell r="K1591">
            <v>0</v>
          </cell>
          <cell r="L1591">
            <v>0</v>
          </cell>
          <cell r="M1591">
            <v>173</v>
          </cell>
          <cell r="N1591">
            <v>0.82379999999999998</v>
          </cell>
        </row>
        <row r="1592">
          <cell r="A1592" t="str">
            <v>SANDUSKY ELEM (CEP NOTE 2)</v>
          </cell>
          <cell r="B1592" t="str">
            <v>115</v>
          </cell>
          <cell r="C1592" t="e">
            <v>#N/A</v>
          </cell>
          <cell r="D1592" t="str">
            <v>0370</v>
          </cell>
          <cell r="E1592" t="str">
            <v>Elementary</v>
          </cell>
          <cell r="F1592" t="str">
            <v>K</v>
          </cell>
          <cell r="G1592" t="str">
            <v>5</v>
          </cell>
          <cell r="H1592">
            <v>323</v>
          </cell>
          <cell r="I1592">
            <v>300</v>
          </cell>
          <cell r="J1592">
            <v>0.92879999999999996</v>
          </cell>
          <cell r="K1592">
            <v>0</v>
          </cell>
          <cell r="L1592">
            <v>0</v>
          </cell>
          <cell r="M1592">
            <v>300</v>
          </cell>
          <cell r="N1592">
            <v>0.92879999999999996</v>
          </cell>
        </row>
        <row r="1593">
          <cell r="A1593" t="str">
            <v>SANDUSKY MID (CEP NOTE 2)</v>
          </cell>
          <cell r="B1593" t="str">
            <v>115</v>
          </cell>
          <cell r="C1593" t="e">
            <v>#N/A</v>
          </cell>
          <cell r="D1593" t="str">
            <v>0340</v>
          </cell>
          <cell r="E1593" t="str">
            <v>Middle</v>
          </cell>
          <cell r="F1593" t="str">
            <v>6</v>
          </cell>
          <cell r="G1593" t="str">
            <v>8</v>
          </cell>
          <cell r="H1593">
            <v>512</v>
          </cell>
          <cell r="I1593">
            <v>475</v>
          </cell>
          <cell r="J1593">
            <v>0.92769999999999997</v>
          </cell>
          <cell r="K1593">
            <v>0</v>
          </cell>
          <cell r="L1593">
            <v>0</v>
          </cell>
          <cell r="M1593">
            <v>475</v>
          </cell>
          <cell r="N1593">
            <v>0.92769999999999997</v>
          </cell>
        </row>
        <row r="1594">
          <cell r="A1594" t="str">
            <v>SANDY HOOK ELEM</v>
          </cell>
          <cell r="B1594" t="str">
            <v>085</v>
          </cell>
          <cell r="C1594" t="e">
            <v>#N/A</v>
          </cell>
          <cell r="D1594" t="str">
            <v>0810</v>
          </cell>
          <cell r="E1594" t="str">
            <v>Elementary</v>
          </cell>
          <cell r="F1594" t="str">
            <v>Pre-K</v>
          </cell>
          <cell r="G1594" t="str">
            <v>5</v>
          </cell>
          <cell r="H1594">
            <v>913</v>
          </cell>
          <cell r="I1594">
            <v>356</v>
          </cell>
          <cell r="J1594">
            <v>0.38990000000000002</v>
          </cell>
          <cell r="K1594">
            <v>59</v>
          </cell>
          <cell r="L1594">
            <v>6.4600000000000005E-2</v>
          </cell>
          <cell r="M1594">
            <v>415</v>
          </cell>
          <cell r="N1594">
            <v>0.45450000000000002</v>
          </cell>
        </row>
        <row r="1595">
          <cell r="A1595" t="str">
            <v>SANGSTER ELEM</v>
          </cell>
          <cell r="B1595" t="str">
            <v>029</v>
          </cell>
          <cell r="C1595" t="e">
            <v>#N/A</v>
          </cell>
          <cell r="D1595" t="str">
            <v>2030</v>
          </cell>
          <cell r="E1595" t="str">
            <v>Elementary</v>
          </cell>
          <cell r="F1595" t="str">
            <v>K</v>
          </cell>
          <cell r="G1595" t="str">
            <v>6</v>
          </cell>
          <cell r="H1595">
            <v>1003</v>
          </cell>
          <cell r="I1595">
            <v>19</v>
          </cell>
          <cell r="J1595">
            <v>1.89E-2</v>
          </cell>
          <cell r="K1595">
            <v>7</v>
          </cell>
          <cell r="L1595">
            <v>7.0000000000000001E-3</v>
          </cell>
          <cell r="M1595">
            <v>26</v>
          </cell>
          <cell r="N1595">
            <v>2.5899999999999999E-2</v>
          </cell>
        </row>
        <row r="1596">
          <cell r="A1596" t="str">
            <v>SANVILLE ELEM (CEP NOTE 2)</v>
          </cell>
          <cell r="B1596" t="str">
            <v>044</v>
          </cell>
          <cell r="C1596" t="e">
            <v>#N/A</v>
          </cell>
          <cell r="D1596" t="str">
            <v>0220</v>
          </cell>
          <cell r="E1596" t="str">
            <v>Elementary</v>
          </cell>
          <cell r="F1596" t="str">
            <v>Pre-K</v>
          </cell>
          <cell r="G1596" t="str">
            <v>5</v>
          </cell>
          <cell r="H1596">
            <v>264</v>
          </cell>
          <cell r="I1596">
            <v>234</v>
          </cell>
          <cell r="J1596">
            <v>0.88639999999999997</v>
          </cell>
          <cell r="K1596">
            <v>0</v>
          </cell>
          <cell r="L1596">
            <v>0</v>
          </cell>
          <cell r="M1596">
            <v>234</v>
          </cell>
          <cell r="N1596">
            <v>0.88639999999999997</v>
          </cell>
        </row>
        <row r="1597">
          <cell r="A1597" t="str">
            <v>SARATOGA ELEM</v>
          </cell>
          <cell r="B1597" t="str">
            <v>029</v>
          </cell>
          <cell r="C1597" t="e">
            <v>#N/A</v>
          </cell>
          <cell r="D1597" t="str">
            <v>2040</v>
          </cell>
          <cell r="E1597" t="str">
            <v>Elementary</v>
          </cell>
          <cell r="F1597" t="str">
            <v>K</v>
          </cell>
          <cell r="G1597" t="str">
            <v>6</v>
          </cell>
          <cell r="H1597">
            <v>673</v>
          </cell>
          <cell r="I1597">
            <v>235</v>
          </cell>
          <cell r="J1597">
            <v>0.34920000000000001</v>
          </cell>
          <cell r="K1597">
            <v>40</v>
          </cell>
          <cell r="L1597">
            <v>5.9400000000000001E-2</v>
          </cell>
          <cell r="M1597">
            <v>275</v>
          </cell>
          <cell r="N1597">
            <v>0.40860000000000002</v>
          </cell>
        </row>
        <row r="1598">
          <cell r="A1598" t="str">
            <v>SB/HALIFAX ELC (CEP NOTE 2)</v>
          </cell>
          <cell r="B1598" t="str">
            <v>041</v>
          </cell>
          <cell r="C1598" t="e">
            <v>#N/A</v>
          </cell>
          <cell r="D1598" t="str">
            <v>0950</v>
          </cell>
          <cell r="E1598" t="str">
            <v>Elementary</v>
          </cell>
          <cell r="F1598" t="str">
            <v>Pre-K</v>
          </cell>
          <cell r="G1598" t="str">
            <v>Pre-K</v>
          </cell>
          <cell r="H1598">
            <v>91</v>
          </cell>
          <cell r="I1598">
            <v>77</v>
          </cell>
          <cell r="J1598">
            <v>0.84619999999999995</v>
          </cell>
          <cell r="K1598">
            <v>0</v>
          </cell>
          <cell r="L1598">
            <v>0</v>
          </cell>
          <cell r="M1598">
            <v>77</v>
          </cell>
          <cell r="N1598">
            <v>0.84619999999999995</v>
          </cell>
        </row>
        <row r="1599">
          <cell r="A1599" t="str">
            <v>SCHOOLFIELD EL (CEP NOTE 2)</v>
          </cell>
          <cell r="B1599" t="str">
            <v>108</v>
          </cell>
          <cell r="C1599" t="e">
            <v>#N/A</v>
          </cell>
          <cell r="D1599" t="str">
            <v>0040</v>
          </cell>
          <cell r="E1599" t="str">
            <v>Elementary</v>
          </cell>
          <cell r="F1599" t="str">
            <v>K</v>
          </cell>
          <cell r="G1599" t="str">
            <v>5</v>
          </cell>
          <cell r="H1599">
            <v>500</v>
          </cell>
          <cell r="I1599">
            <v>500</v>
          </cell>
          <cell r="J1599">
            <v>1</v>
          </cell>
          <cell r="K1599">
            <v>0</v>
          </cell>
          <cell r="L1599">
            <v>0</v>
          </cell>
          <cell r="M1599">
            <v>500</v>
          </cell>
          <cell r="N1599">
            <v>1</v>
          </cell>
        </row>
        <row r="1600">
          <cell r="A1600" t="str">
            <v>SCOTT MEMORIAL MIDDLE</v>
          </cell>
          <cell r="B1600" t="str">
            <v>097</v>
          </cell>
          <cell r="C1600" t="e">
            <v>#N/A</v>
          </cell>
          <cell r="D1600" t="str">
            <v>1075</v>
          </cell>
          <cell r="E1600" t="str">
            <v>Middle</v>
          </cell>
          <cell r="F1600" t="str">
            <v>6</v>
          </cell>
          <cell r="G1600" t="str">
            <v>8</v>
          </cell>
          <cell r="H1600">
            <v>378</v>
          </cell>
          <cell r="I1600">
            <v>172</v>
          </cell>
          <cell r="J1600">
            <v>0.45500000000000002</v>
          </cell>
          <cell r="K1600">
            <v>28</v>
          </cell>
          <cell r="L1600">
            <v>7.4099999999999999E-2</v>
          </cell>
          <cell r="M1600">
            <v>200</v>
          </cell>
          <cell r="N1600">
            <v>0.52910000000000001</v>
          </cell>
        </row>
        <row r="1601">
          <cell r="A1601" t="str">
            <v>SCOTTSBURG EL (CEP NOTE 2)</v>
          </cell>
          <cell r="B1601" t="str">
            <v>041</v>
          </cell>
          <cell r="C1601" t="e">
            <v>#N/A</v>
          </cell>
          <cell r="D1601" t="str">
            <v>1510</v>
          </cell>
          <cell r="E1601" t="str">
            <v>Elementary</v>
          </cell>
          <cell r="F1601" t="str">
            <v>Pre-K</v>
          </cell>
          <cell r="G1601" t="str">
            <v>5</v>
          </cell>
          <cell r="H1601">
            <v>255</v>
          </cell>
          <cell r="I1601">
            <v>216</v>
          </cell>
          <cell r="J1601">
            <v>0.84709999999999996</v>
          </cell>
          <cell r="K1601">
            <v>0</v>
          </cell>
          <cell r="L1601">
            <v>0</v>
          </cell>
          <cell r="M1601">
            <v>216</v>
          </cell>
          <cell r="N1601">
            <v>0.84709999999999996</v>
          </cell>
        </row>
        <row r="1602">
          <cell r="A1602" t="str">
            <v>SCOTTSVILLE ELEM</v>
          </cell>
          <cell r="B1602" t="str">
            <v>002</v>
          </cell>
          <cell r="C1602" t="str">
            <v>Albemarle County Public Schools</v>
          </cell>
          <cell r="D1602" t="str">
            <v>0030</v>
          </cell>
          <cell r="E1602" t="str">
            <v>Elementary</v>
          </cell>
          <cell r="F1602" t="str">
            <v>Pre-K</v>
          </cell>
          <cell r="G1602" t="str">
            <v>5</v>
          </cell>
          <cell r="H1602">
            <v>226</v>
          </cell>
          <cell r="I1602">
            <v>82</v>
          </cell>
          <cell r="J1602">
            <v>0.36280000000000001</v>
          </cell>
          <cell r="K1602">
            <v>16</v>
          </cell>
          <cell r="L1602">
            <v>7.0800000000000002E-2</v>
          </cell>
          <cell r="M1602">
            <v>98</v>
          </cell>
          <cell r="N1602">
            <v>0.43359999999999999</v>
          </cell>
        </row>
        <row r="1603">
          <cell r="A1603" t="str">
            <v>SEAFORD ELEM</v>
          </cell>
          <cell r="B1603" t="str">
            <v>098</v>
          </cell>
          <cell r="C1603" t="e">
            <v>#N/A</v>
          </cell>
          <cell r="D1603" t="str">
            <v>0170</v>
          </cell>
          <cell r="E1603" t="str">
            <v>Elementary</v>
          </cell>
          <cell r="F1603" t="str">
            <v>K</v>
          </cell>
          <cell r="G1603" t="str">
            <v>5</v>
          </cell>
          <cell r="H1603">
            <v>553</v>
          </cell>
          <cell r="I1603">
            <v>84</v>
          </cell>
          <cell r="J1603">
            <v>0.15190000000000001</v>
          </cell>
          <cell r="K1603">
            <v>42</v>
          </cell>
          <cell r="L1603">
            <v>7.5899999999999995E-2</v>
          </cell>
          <cell r="M1603">
            <v>126</v>
          </cell>
          <cell r="N1603">
            <v>0.2278</v>
          </cell>
        </row>
        <row r="1604">
          <cell r="A1604" t="str">
            <v>SEALSTON ELEM</v>
          </cell>
          <cell r="B1604" t="str">
            <v>048</v>
          </cell>
          <cell r="C1604" t="e">
            <v>#N/A</v>
          </cell>
          <cell r="D1604" t="str">
            <v>0221</v>
          </cell>
          <cell r="E1604" t="str">
            <v>Elementary</v>
          </cell>
          <cell r="F1604" t="str">
            <v>K</v>
          </cell>
          <cell r="G1604" t="str">
            <v>6</v>
          </cell>
          <cell r="H1604">
            <v>826</v>
          </cell>
          <cell r="I1604">
            <v>195</v>
          </cell>
          <cell r="J1604">
            <v>0.2361</v>
          </cell>
          <cell r="K1604">
            <v>32</v>
          </cell>
          <cell r="L1604">
            <v>3.8699999999999998E-2</v>
          </cell>
          <cell r="M1604">
            <v>227</v>
          </cell>
          <cell r="N1604">
            <v>0.27479999999999999</v>
          </cell>
        </row>
        <row r="1605">
          <cell r="A1605" t="str">
            <v>SEATACK ACH DRM (CEP NOTE 2)</v>
          </cell>
          <cell r="B1605" t="str">
            <v>128</v>
          </cell>
          <cell r="C1605" t="e">
            <v>#N/A</v>
          </cell>
          <cell r="D1605" t="str">
            <v>0290</v>
          </cell>
          <cell r="E1605" t="str">
            <v>Elementary</v>
          </cell>
          <cell r="F1605" t="str">
            <v>K</v>
          </cell>
          <cell r="G1605" t="str">
            <v>5</v>
          </cell>
          <cell r="H1605">
            <v>451</v>
          </cell>
          <cell r="I1605">
            <v>451</v>
          </cell>
          <cell r="J1605">
            <v>1</v>
          </cell>
          <cell r="K1605">
            <v>0</v>
          </cell>
          <cell r="L1605">
            <v>0</v>
          </cell>
          <cell r="M1605">
            <v>451</v>
          </cell>
          <cell r="N1605">
            <v>1</v>
          </cell>
        </row>
        <row r="1606">
          <cell r="A1606" t="str">
            <v>SEDGEFIELD EL (CEP NOTE 2)</v>
          </cell>
          <cell r="B1606" t="str">
            <v>117</v>
          </cell>
          <cell r="C1606" t="e">
            <v>#N/A</v>
          </cell>
          <cell r="D1606" t="str">
            <v>0250</v>
          </cell>
          <cell r="E1606" t="str">
            <v>Elementary</v>
          </cell>
          <cell r="F1606" t="str">
            <v>K</v>
          </cell>
          <cell r="G1606" t="str">
            <v>5</v>
          </cell>
          <cell r="H1606">
            <v>444</v>
          </cell>
          <cell r="I1606">
            <v>339</v>
          </cell>
          <cell r="J1606">
            <v>0.76349999999999996</v>
          </cell>
          <cell r="K1606">
            <v>0</v>
          </cell>
          <cell r="L1606">
            <v>0</v>
          </cell>
          <cell r="M1606">
            <v>339</v>
          </cell>
          <cell r="N1606">
            <v>0.76349999999999996</v>
          </cell>
        </row>
        <row r="1607">
          <cell r="A1607" t="str">
            <v>SELDENS LANDING ELEM</v>
          </cell>
          <cell r="B1607" t="str">
            <v>053</v>
          </cell>
          <cell r="C1607" t="e">
            <v>#N/A</v>
          </cell>
          <cell r="D1607" t="str">
            <v>0870</v>
          </cell>
          <cell r="E1607" t="str">
            <v>Elementary</v>
          </cell>
          <cell r="F1607" t="str">
            <v>K</v>
          </cell>
          <cell r="G1607" t="str">
            <v>5</v>
          </cell>
          <cell r="H1607">
            <v>672</v>
          </cell>
          <cell r="I1607">
            <v>53</v>
          </cell>
          <cell r="J1607">
            <v>7.8899999999999998E-2</v>
          </cell>
          <cell r="K1607">
            <v>16</v>
          </cell>
          <cell r="L1607">
            <v>2.3800000000000002E-2</v>
          </cell>
          <cell r="M1607">
            <v>69</v>
          </cell>
          <cell r="N1607">
            <v>0.1027</v>
          </cell>
        </row>
        <row r="1608">
          <cell r="A1608" t="str">
            <v>SENECA RIDGE MIDDLE</v>
          </cell>
          <cell r="B1608" t="str">
            <v>053</v>
          </cell>
          <cell r="C1608" t="e">
            <v>#N/A</v>
          </cell>
          <cell r="D1608" t="str">
            <v>0030</v>
          </cell>
          <cell r="E1608" t="str">
            <v>Middle</v>
          </cell>
          <cell r="F1608" t="str">
            <v>6</v>
          </cell>
          <cell r="G1608" t="str">
            <v>8</v>
          </cell>
          <cell r="H1608">
            <v>1044</v>
          </cell>
          <cell r="I1608">
            <v>300</v>
          </cell>
          <cell r="J1608">
            <v>0.28739999999999999</v>
          </cell>
          <cell r="K1608">
            <v>71</v>
          </cell>
          <cell r="L1608">
            <v>6.8000000000000005E-2</v>
          </cell>
          <cell r="M1608">
            <v>371</v>
          </cell>
          <cell r="N1608">
            <v>0.35539999999999999</v>
          </cell>
        </row>
        <row r="1609">
          <cell r="A1609" t="str">
            <v>SEVEN PINES ELEM</v>
          </cell>
          <cell r="B1609" t="str">
            <v>043</v>
          </cell>
          <cell r="C1609" t="e">
            <v>#N/A</v>
          </cell>
          <cell r="D1609" t="str">
            <v>0550</v>
          </cell>
          <cell r="E1609" t="str">
            <v>Elementary</v>
          </cell>
          <cell r="F1609" t="str">
            <v>K</v>
          </cell>
          <cell r="G1609" t="str">
            <v>5</v>
          </cell>
          <cell r="H1609">
            <v>390</v>
          </cell>
          <cell r="I1609">
            <v>191</v>
          </cell>
          <cell r="J1609">
            <v>0.48970000000000002</v>
          </cell>
          <cell r="K1609">
            <v>27</v>
          </cell>
          <cell r="L1609">
            <v>6.9199999999999998E-2</v>
          </cell>
          <cell r="M1609">
            <v>218</v>
          </cell>
          <cell r="N1609">
            <v>0.55900000000000005</v>
          </cell>
        </row>
        <row r="1610">
          <cell r="A1610" t="str">
            <v>SEWELLS POINT ELEM</v>
          </cell>
          <cell r="B1610" t="str">
            <v>118</v>
          </cell>
          <cell r="C1610" t="e">
            <v>#N/A</v>
          </cell>
          <cell r="D1610" t="str">
            <v>0850</v>
          </cell>
          <cell r="E1610" t="str">
            <v>Elementary</v>
          </cell>
          <cell r="F1610" t="str">
            <v>Pre-K</v>
          </cell>
          <cell r="G1610" t="str">
            <v>5</v>
          </cell>
          <cell r="H1610">
            <v>617</v>
          </cell>
          <cell r="I1610">
            <v>179</v>
          </cell>
          <cell r="J1610">
            <v>0.29010000000000002</v>
          </cell>
          <cell r="K1610">
            <v>121</v>
          </cell>
          <cell r="L1610">
            <v>0.1961</v>
          </cell>
          <cell r="M1610">
            <v>300</v>
          </cell>
          <cell r="N1610">
            <v>0.48620000000000002</v>
          </cell>
        </row>
        <row r="1611">
          <cell r="A1611" t="str">
            <v>SHADY GROVE ELEM</v>
          </cell>
          <cell r="B1611" t="str">
            <v>043</v>
          </cell>
          <cell r="C1611" t="e">
            <v>#N/A</v>
          </cell>
          <cell r="D1611" t="str">
            <v>0710</v>
          </cell>
          <cell r="E1611" t="str">
            <v>Elementary</v>
          </cell>
          <cell r="F1611" t="str">
            <v>K</v>
          </cell>
          <cell r="G1611" t="str">
            <v>5</v>
          </cell>
          <cell r="H1611">
            <v>676</v>
          </cell>
          <cell r="I1611">
            <v>28</v>
          </cell>
          <cell r="J1611">
            <v>4.1399999999999999E-2</v>
          </cell>
          <cell r="K1611">
            <v>6</v>
          </cell>
          <cell r="L1611">
            <v>8.8999999999999999E-3</v>
          </cell>
          <cell r="M1611">
            <v>34</v>
          </cell>
          <cell r="N1611">
            <v>5.0299999999999997E-2</v>
          </cell>
        </row>
        <row r="1612">
          <cell r="A1612" t="str">
            <v>SHARON C. MCAULIFFE ELEM</v>
          </cell>
          <cell r="B1612" t="str">
            <v>075</v>
          </cell>
          <cell r="C1612" t="e">
            <v>#N/A</v>
          </cell>
          <cell r="D1612" t="str">
            <v>0730</v>
          </cell>
          <cell r="E1612" t="str">
            <v>Elementary</v>
          </cell>
          <cell r="F1612" t="str">
            <v>K</v>
          </cell>
          <cell r="G1612" t="str">
            <v>5</v>
          </cell>
          <cell r="H1612">
            <v>440</v>
          </cell>
          <cell r="I1612">
            <v>207</v>
          </cell>
          <cell r="J1612">
            <v>0.47049999999999997</v>
          </cell>
          <cell r="K1612">
            <v>58</v>
          </cell>
          <cell r="L1612">
            <v>0.1318</v>
          </cell>
          <cell r="M1612">
            <v>265</v>
          </cell>
          <cell r="N1612">
            <v>0.60229999999999995</v>
          </cell>
        </row>
        <row r="1613">
          <cell r="A1613" t="str">
            <v>SHARON ELEM (CEP NOTE 2)</v>
          </cell>
          <cell r="B1613" t="str">
            <v>003</v>
          </cell>
          <cell r="C1613" t="str">
            <v>Alleghany County Public Schools</v>
          </cell>
          <cell r="D1613" t="str">
            <v>0090</v>
          </cell>
          <cell r="E1613" t="str">
            <v>Elementary</v>
          </cell>
          <cell r="F1613" t="str">
            <v>U</v>
          </cell>
          <cell r="G1613" t="str">
            <v>5</v>
          </cell>
          <cell r="H1613">
            <v>188</v>
          </cell>
          <cell r="I1613">
            <v>121</v>
          </cell>
          <cell r="J1613">
            <v>0.64359999999999995</v>
          </cell>
          <cell r="K1613">
            <v>0</v>
          </cell>
          <cell r="L1613">
            <v>0</v>
          </cell>
          <cell r="M1613">
            <v>121</v>
          </cell>
          <cell r="N1613">
            <v>0.64359999999999995</v>
          </cell>
        </row>
        <row r="1614">
          <cell r="A1614" t="str">
            <v>SHAWSVILLE MIDDLE</v>
          </cell>
          <cell r="B1614" t="str">
            <v>060</v>
          </cell>
          <cell r="C1614" t="e">
            <v>#N/A</v>
          </cell>
          <cell r="D1614" t="str">
            <v>0290</v>
          </cell>
          <cell r="E1614" t="str">
            <v>Middle</v>
          </cell>
          <cell r="F1614" t="str">
            <v>6</v>
          </cell>
          <cell r="G1614" t="str">
            <v>8</v>
          </cell>
          <cell r="H1614">
            <v>219</v>
          </cell>
          <cell r="I1614">
            <v>113</v>
          </cell>
          <cell r="J1614">
            <v>0.51600000000000001</v>
          </cell>
          <cell r="K1614">
            <v>16</v>
          </cell>
          <cell r="L1614">
            <v>7.3099999999999998E-2</v>
          </cell>
          <cell r="M1614">
            <v>129</v>
          </cell>
          <cell r="N1614">
            <v>0.58899999999999997</v>
          </cell>
        </row>
        <row r="1615">
          <cell r="A1615" t="str">
            <v>SHEFFEY ELEM</v>
          </cell>
          <cell r="B1615" t="str">
            <v>097</v>
          </cell>
          <cell r="C1615" t="e">
            <v>#N/A</v>
          </cell>
          <cell r="D1615" t="str">
            <v>0740</v>
          </cell>
          <cell r="E1615" t="str">
            <v>Elementary</v>
          </cell>
          <cell r="F1615" t="str">
            <v>Pre-K</v>
          </cell>
          <cell r="G1615" t="str">
            <v>5</v>
          </cell>
          <cell r="H1615">
            <v>250</v>
          </cell>
          <cell r="I1615">
            <v>112</v>
          </cell>
          <cell r="J1615">
            <v>0.44800000000000001</v>
          </cell>
          <cell r="K1615">
            <v>23</v>
          </cell>
          <cell r="L1615">
            <v>9.1999999999999998E-2</v>
          </cell>
          <cell r="M1615">
            <v>135</v>
          </cell>
          <cell r="N1615">
            <v>0.54</v>
          </cell>
        </row>
        <row r="1616">
          <cell r="A1616" t="str">
            <v>SHEFFIELD ELEM (CEP NOTE 2)</v>
          </cell>
          <cell r="B1616" t="str">
            <v>115</v>
          </cell>
          <cell r="C1616" t="e">
            <v>#N/A</v>
          </cell>
          <cell r="D1616" t="str">
            <v>0300</v>
          </cell>
          <cell r="E1616" t="str">
            <v>Elementary</v>
          </cell>
          <cell r="F1616" t="str">
            <v>Pre-K</v>
          </cell>
          <cell r="G1616" t="str">
            <v>5</v>
          </cell>
          <cell r="H1616">
            <v>422</v>
          </cell>
          <cell r="I1616">
            <v>391</v>
          </cell>
          <cell r="J1616">
            <v>0.92649999999999999</v>
          </cell>
          <cell r="K1616">
            <v>0</v>
          </cell>
          <cell r="L1616">
            <v>0</v>
          </cell>
          <cell r="M1616">
            <v>391</v>
          </cell>
          <cell r="N1616">
            <v>0.92649999999999999</v>
          </cell>
        </row>
        <row r="1617">
          <cell r="A1617" t="str">
            <v>SHELBURNE MID (CEP NOTE 2)</v>
          </cell>
          <cell r="B1617" t="str">
            <v>126</v>
          </cell>
          <cell r="C1617" t="e">
            <v>#N/A</v>
          </cell>
          <cell r="D1617" t="str">
            <v>0110</v>
          </cell>
          <cell r="E1617" t="str">
            <v>Middle</v>
          </cell>
          <cell r="F1617" t="str">
            <v>6</v>
          </cell>
          <cell r="G1617" t="str">
            <v>8</v>
          </cell>
          <cell r="H1617">
            <v>638</v>
          </cell>
          <cell r="I1617">
            <v>475</v>
          </cell>
          <cell r="J1617">
            <v>0.74450000000000005</v>
          </cell>
          <cell r="K1617">
            <v>0</v>
          </cell>
          <cell r="L1617">
            <v>0</v>
          </cell>
          <cell r="M1617">
            <v>475</v>
          </cell>
          <cell r="N1617">
            <v>0.74450000000000005</v>
          </cell>
        </row>
        <row r="1618">
          <cell r="A1618" t="str">
            <v>SHELTON PARK ELEM</v>
          </cell>
          <cell r="B1618" t="str">
            <v>128</v>
          </cell>
          <cell r="C1618" t="e">
            <v>#N/A</v>
          </cell>
          <cell r="D1618" t="str">
            <v>0300</v>
          </cell>
          <cell r="E1618" t="str">
            <v>Elementary</v>
          </cell>
          <cell r="F1618" t="str">
            <v>Pre-K</v>
          </cell>
          <cell r="G1618" t="str">
            <v>5</v>
          </cell>
          <cell r="H1618">
            <v>425</v>
          </cell>
          <cell r="I1618">
            <v>98</v>
          </cell>
          <cell r="J1618">
            <v>0.2306</v>
          </cell>
          <cell r="K1618">
            <v>93</v>
          </cell>
          <cell r="L1618">
            <v>0.21879999999999999</v>
          </cell>
          <cell r="M1618">
            <v>191</v>
          </cell>
          <cell r="N1618">
            <v>0.44940000000000002</v>
          </cell>
        </row>
        <row r="1619">
          <cell r="A1619" t="str">
            <v>SHENANDOAH ELEM</v>
          </cell>
          <cell r="B1619" t="str">
            <v>069</v>
          </cell>
          <cell r="C1619" t="e">
            <v>#N/A</v>
          </cell>
          <cell r="D1619" t="str">
            <v>0310</v>
          </cell>
          <cell r="E1619" t="str">
            <v>Elementary</v>
          </cell>
          <cell r="F1619" t="str">
            <v>Pre-K</v>
          </cell>
          <cell r="G1619" t="str">
            <v>5</v>
          </cell>
          <cell r="H1619">
            <v>355</v>
          </cell>
          <cell r="I1619">
            <v>166</v>
          </cell>
          <cell r="J1619">
            <v>0.46760000000000002</v>
          </cell>
          <cell r="K1619">
            <v>40</v>
          </cell>
          <cell r="L1619">
            <v>0.11269999999999999</v>
          </cell>
          <cell r="M1619">
            <v>206</v>
          </cell>
          <cell r="N1619">
            <v>0.58030000000000004</v>
          </cell>
        </row>
        <row r="1620">
          <cell r="A1620" t="str">
            <v>SHENANDOAH JUV DET HOME</v>
          </cell>
          <cell r="B1620" t="str">
            <v>917</v>
          </cell>
          <cell r="C1620" t="str">
            <v>Department of Juvenile Justice</v>
          </cell>
          <cell r="D1620" t="str">
            <v>0024</v>
          </cell>
          <cell r="E1620" t="str">
            <v>Combined</v>
          </cell>
          <cell r="F1620" t="str">
            <v>6</v>
          </cell>
          <cell r="G1620" t="str">
            <v>12</v>
          </cell>
          <cell r="H1620">
            <v>37</v>
          </cell>
          <cell r="I1620">
            <v>37</v>
          </cell>
          <cell r="J1620">
            <v>1</v>
          </cell>
          <cell r="K1620">
            <v>0</v>
          </cell>
          <cell r="L1620">
            <v>0</v>
          </cell>
          <cell r="M1620">
            <v>37</v>
          </cell>
          <cell r="N1620">
            <v>1</v>
          </cell>
        </row>
        <row r="1621">
          <cell r="A1621" t="str">
            <v>SHERANDO HIGH</v>
          </cell>
          <cell r="B1621" t="str">
            <v>034</v>
          </cell>
          <cell r="C1621" t="e">
            <v>#N/A</v>
          </cell>
          <cell r="D1621" t="str">
            <v>0581</v>
          </cell>
          <cell r="E1621" t="str">
            <v>High</v>
          </cell>
          <cell r="F1621" t="str">
            <v>9</v>
          </cell>
          <cell r="G1621" t="str">
            <v>12</v>
          </cell>
          <cell r="H1621">
            <v>1470</v>
          </cell>
          <cell r="I1621">
            <v>290</v>
          </cell>
          <cell r="J1621">
            <v>0.1973</v>
          </cell>
          <cell r="K1621">
            <v>90</v>
          </cell>
          <cell r="L1621">
            <v>6.1199999999999997E-2</v>
          </cell>
          <cell r="M1621">
            <v>380</v>
          </cell>
          <cell r="N1621">
            <v>0.25850000000000001</v>
          </cell>
        </row>
        <row r="1622">
          <cell r="A1622" t="str">
            <v>SHERMAN ELEM</v>
          </cell>
          <cell r="B1622" t="str">
            <v>029</v>
          </cell>
          <cell r="C1622" t="e">
            <v>#N/A</v>
          </cell>
          <cell r="D1622" t="str">
            <v>0080</v>
          </cell>
          <cell r="E1622" t="str">
            <v>Elementary</v>
          </cell>
          <cell r="F1622" t="str">
            <v>K</v>
          </cell>
          <cell r="G1622" t="str">
            <v>6</v>
          </cell>
          <cell r="H1622">
            <v>362</v>
          </cell>
          <cell r="I1622">
            <v>9</v>
          </cell>
          <cell r="J1622">
            <v>2.4899999999999999E-2</v>
          </cell>
          <cell r="K1622">
            <v>4</v>
          </cell>
          <cell r="L1622">
            <v>1.0999999999999999E-2</v>
          </cell>
          <cell r="M1622">
            <v>13</v>
          </cell>
          <cell r="N1622">
            <v>3.5900000000000001E-2</v>
          </cell>
        </row>
        <row r="1623">
          <cell r="A1623" t="str">
            <v>SHERWOOD FOREST EL (CEP NOTE 2)</v>
          </cell>
          <cell r="B1623" t="str">
            <v>118</v>
          </cell>
          <cell r="C1623" t="e">
            <v>#N/A</v>
          </cell>
          <cell r="D1623" t="str">
            <v>0650</v>
          </cell>
          <cell r="E1623" t="str">
            <v>Elementary</v>
          </cell>
          <cell r="F1623" t="str">
            <v>Pre-K</v>
          </cell>
          <cell r="G1623" t="str">
            <v>5</v>
          </cell>
          <cell r="H1623">
            <v>526</v>
          </cell>
          <cell r="I1623">
            <v>505</v>
          </cell>
          <cell r="J1623">
            <v>0.96009999999999995</v>
          </cell>
          <cell r="K1623">
            <v>0</v>
          </cell>
          <cell r="L1623">
            <v>0</v>
          </cell>
          <cell r="M1623">
            <v>505</v>
          </cell>
          <cell r="N1623">
            <v>0.96009999999999995</v>
          </cell>
        </row>
        <row r="1624">
          <cell r="A1624" t="str">
            <v>SHIRLEY C. HEIM MIDDLE</v>
          </cell>
          <cell r="B1624" t="str">
            <v>089</v>
          </cell>
          <cell r="C1624" t="e">
            <v>#N/A</v>
          </cell>
          <cell r="D1624" t="str">
            <v>0440</v>
          </cell>
          <cell r="E1624" t="str">
            <v>Middle</v>
          </cell>
          <cell r="F1624" t="str">
            <v>6</v>
          </cell>
          <cell r="G1624" t="str">
            <v>8</v>
          </cell>
          <cell r="H1624">
            <v>979</v>
          </cell>
          <cell r="I1624">
            <v>354</v>
          </cell>
          <cell r="J1624">
            <v>0.36159999999999998</v>
          </cell>
          <cell r="K1624">
            <v>72</v>
          </cell>
          <cell r="L1624">
            <v>7.3499999999999996E-2</v>
          </cell>
          <cell r="M1624">
            <v>426</v>
          </cell>
          <cell r="N1624">
            <v>0.43509999999999999</v>
          </cell>
        </row>
        <row r="1625">
          <cell r="A1625" t="str">
            <v>SHOEMAKER EL (CEP NOTE 2)</v>
          </cell>
          <cell r="B1625" t="str">
            <v>084</v>
          </cell>
          <cell r="C1625" t="e">
            <v>#N/A</v>
          </cell>
          <cell r="D1625" t="str">
            <v>0641</v>
          </cell>
          <cell r="E1625" t="str">
            <v>Elementary</v>
          </cell>
          <cell r="F1625" t="str">
            <v>Pre-K</v>
          </cell>
          <cell r="G1625" t="str">
            <v>6</v>
          </cell>
          <cell r="H1625">
            <v>566</v>
          </cell>
          <cell r="I1625">
            <v>470</v>
          </cell>
          <cell r="J1625">
            <v>0.83040000000000003</v>
          </cell>
          <cell r="K1625">
            <v>0</v>
          </cell>
          <cell r="L1625">
            <v>0</v>
          </cell>
          <cell r="M1625">
            <v>470</v>
          </cell>
          <cell r="N1625">
            <v>0.83040000000000003</v>
          </cell>
        </row>
        <row r="1626">
          <cell r="A1626" t="str">
            <v>SHORT PUMP ELEM</v>
          </cell>
          <cell r="B1626" t="str">
            <v>043</v>
          </cell>
          <cell r="C1626" t="e">
            <v>#N/A</v>
          </cell>
          <cell r="D1626" t="str">
            <v>0060</v>
          </cell>
          <cell r="E1626" t="str">
            <v>Elementary</v>
          </cell>
          <cell r="F1626" t="str">
            <v>K</v>
          </cell>
          <cell r="G1626" t="str">
            <v>5</v>
          </cell>
          <cell r="H1626">
            <v>597</v>
          </cell>
          <cell r="I1626">
            <v>54</v>
          </cell>
          <cell r="J1626">
            <v>9.0499999999999997E-2</v>
          </cell>
          <cell r="K1626">
            <v>13</v>
          </cell>
          <cell r="L1626">
            <v>2.18E-2</v>
          </cell>
          <cell r="M1626">
            <v>67</v>
          </cell>
          <cell r="N1626">
            <v>0.11219999999999999</v>
          </cell>
        </row>
        <row r="1627">
          <cell r="A1627" t="str">
            <v>SHORT PUMP MIDDLE</v>
          </cell>
          <cell r="B1627" t="str">
            <v>043</v>
          </cell>
          <cell r="C1627" t="e">
            <v>#N/A</v>
          </cell>
          <cell r="D1627" t="str">
            <v>0080</v>
          </cell>
          <cell r="E1627" t="str">
            <v>Middle</v>
          </cell>
          <cell r="F1627" t="str">
            <v>6</v>
          </cell>
          <cell r="G1627" t="str">
            <v>8</v>
          </cell>
          <cell r="H1627">
            <v>1070</v>
          </cell>
          <cell r="I1627">
            <v>86</v>
          </cell>
          <cell r="J1627">
            <v>8.0399999999999999E-2</v>
          </cell>
          <cell r="K1627">
            <v>10</v>
          </cell>
          <cell r="L1627">
            <v>9.2999999999999992E-3</v>
          </cell>
          <cell r="M1627">
            <v>96</v>
          </cell>
          <cell r="N1627">
            <v>8.9700000000000002E-2</v>
          </cell>
        </row>
        <row r="1628">
          <cell r="A1628" t="str">
            <v>SHREVEWOOD ELEM</v>
          </cell>
          <cell r="B1628" t="str">
            <v>029</v>
          </cell>
          <cell r="C1628" t="e">
            <v>#N/A</v>
          </cell>
          <cell r="D1628" t="str">
            <v>1660</v>
          </cell>
          <cell r="E1628" t="str">
            <v>Elementary</v>
          </cell>
          <cell r="F1628" t="str">
            <v>K</v>
          </cell>
          <cell r="G1628" t="str">
            <v>6</v>
          </cell>
          <cell r="H1628">
            <v>774</v>
          </cell>
          <cell r="I1628">
            <v>132</v>
          </cell>
          <cell r="J1628">
            <v>0.17050000000000001</v>
          </cell>
          <cell r="K1628">
            <v>48</v>
          </cell>
          <cell r="L1628">
            <v>6.2E-2</v>
          </cell>
          <cell r="M1628">
            <v>180</v>
          </cell>
          <cell r="N1628">
            <v>0.2326</v>
          </cell>
        </row>
        <row r="1629">
          <cell r="A1629" t="str">
            <v>SIGNAL HILL ELEM</v>
          </cell>
          <cell r="B1629" t="str">
            <v>075</v>
          </cell>
          <cell r="C1629" t="e">
            <v>#N/A</v>
          </cell>
          <cell r="D1629" t="str">
            <v>0500</v>
          </cell>
          <cell r="E1629" t="str">
            <v>Elementary</v>
          </cell>
          <cell r="F1629" t="str">
            <v>Pre-K</v>
          </cell>
          <cell r="G1629" t="str">
            <v>5</v>
          </cell>
          <cell r="H1629">
            <v>719</v>
          </cell>
          <cell r="I1629">
            <v>172</v>
          </cell>
          <cell r="J1629">
            <v>0.2392</v>
          </cell>
          <cell r="K1629">
            <v>43</v>
          </cell>
          <cell r="L1629">
            <v>5.9799999999999999E-2</v>
          </cell>
          <cell r="M1629">
            <v>215</v>
          </cell>
          <cell r="N1629">
            <v>0.29899999999999999</v>
          </cell>
        </row>
        <row r="1630">
          <cell r="A1630" t="str">
            <v>SIGNAL KNOB MIDDLE</v>
          </cell>
          <cell r="B1630" t="str">
            <v>085</v>
          </cell>
          <cell r="C1630" t="e">
            <v>#N/A</v>
          </cell>
          <cell r="D1630" t="str">
            <v>0050</v>
          </cell>
          <cell r="E1630" t="str">
            <v>Middle</v>
          </cell>
          <cell r="F1630" t="str">
            <v>6</v>
          </cell>
          <cell r="G1630" t="str">
            <v>8</v>
          </cell>
          <cell r="H1630">
            <v>456</v>
          </cell>
          <cell r="I1630">
            <v>164</v>
          </cell>
          <cell r="J1630">
            <v>0.35959999999999998</v>
          </cell>
          <cell r="K1630">
            <v>30</v>
          </cell>
          <cell r="L1630">
            <v>6.5799999999999997E-2</v>
          </cell>
          <cell r="M1630">
            <v>194</v>
          </cell>
          <cell r="N1630">
            <v>0.4254</v>
          </cell>
        </row>
        <row r="1631">
          <cell r="A1631" t="str">
            <v>SILVERBROOK ELEM</v>
          </cell>
          <cell r="B1631" t="str">
            <v>029</v>
          </cell>
          <cell r="C1631" t="e">
            <v>#N/A</v>
          </cell>
          <cell r="D1631" t="str">
            <v>1680</v>
          </cell>
          <cell r="E1631" t="str">
            <v>Elementary</v>
          </cell>
          <cell r="F1631" t="str">
            <v>K</v>
          </cell>
          <cell r="G1631" t="str">
            <v>6</v>
          </cell>
          <cell r="H1631">
            <v>828</v>
          </cell>
          <cell r="I1631">
            <v>52</v>
          </cell>
          <cell r="J1631">
            <v>6.2799999999999995E-2</v>
          </cell>
          <cell r="K1631">
            <v>16</v>
          </cell>
          <cell r="L1631">
            <v>1.9300000000000001E-2</v>
          </cell>
          <cell r="M1631">
            <v>68</v>
          </cell>
          <cell r="N1631">
            <v>8.2100000000000006E-2</v>
          </cell>
        </row>
        <row r="1632">
          <cell r="A1632" t="str">
            <v>SIMONSDALE ELEM</v>
          </cell>
          <cell r="B1632" t="str">
            <v>121</v>
          </cell>
          <cell r="C1632" t="e">
            <v>#N/A</v>
          </cell>
          <cell r="D1632" t="str">
            <v>0290</v>
          </cell>
          <cell r="E1632" t="str">
            <v>Elementary</v>
          </cell>
          <cell r="F1632" t="str">
            <v>K</v>
          </cell>
          <cell r="G1632" t="str">
            <v>6</v>
          </cell>
          <cell r="H1632">
            <v>678</v>
          </cell>
          <cell r="I1632">
            <v>339</v>
          </cell>
          <cell r="J1632">
            <v>0.5</v>
          </cell>
          <cell r="K1632">
            <v>33</v>
          </cell>
          <cell r="L1632">
            <v>4.87E-2</v>
          </cell>
          <cell r="M1632">
            <v>372</v>
          </cell>
          <cell r="N1632">
            <v>0.54869999999999997</v>
          </cell>
        </row>
        <row r="1633">
          <cell r="A1633" t="str">
            <v>SINAI ELEM (CEP NOTE 2)</v>
          </cell>
          <cell r="B1633" t="str">
            <v>041</v>
          </cell>
          <cell r="C1633" t="e">
            <v>#N/A</v>
          </cell>
          <cell r="D1633" t="str">
            <v>1521</v>
          </cell>
          <cell r="E1633" t="str">
            <v>Elementary</v>
          </cell>
          <cell r="F1633" t="str">
            <v>Pre-K</v>
          </cell>
          <cell r="G1633" t="str">
            <v>5</v>
          </cell>
          <cell r="H1633">
            <v>197</v>
          </cell>
          <cell r="I1633">
            <v>167</v>
          </cell>
          <cell r="J1633">
            <v>0.84770000000000001</v>
          </cell>
          <cell r="K1633">
            <v>0</v>
          </cell>
          <cell r="L1633">
            <v>0</v>
          </cell>
          <cell r="M1633">
            <v>167</v>
          </cell>
          <cell r="N1633">
            <v>0.84770000000000001</v>
          </cell>
        </row>
        <row r="1634">
          <cell r="A1634" t="str">
            <v>SKIPWITH ELEM</v>
          </cell>
          <cell r="B1634" t="str">
            <v>043</v>
          </cell>
          <cell r="C1634" t="e">
            <v>#N/A</v>
          </cell>
          <cell r="D1634" t="str">
            <v>0480</v>
          </cell>
          <cell r="E1634" t="str">
            <v>Elementary</v>
          </cell>
          <cell r="F1634" t="str">
            <v>H</v>
          </cell>
          <cell r="G1634" t="str">
            <v>5</v>
          </cell>
          <cell r="H1634">
            <v>547</v>
          </cell>
          <cell r="I1634">
            <v>268</v>
          </cell>
          <cell r="J1634">
            <v>0.4899</v>
          </cell>
          <cell r="K1634">
            <v>44</v>
          </cell>
          <cell r="L1634">
            <v>8.0399999999999999E-2</v>
          </cell>
          <cell r="M1634">
            <v>312</v>
          </cell>
          <cell r="N1634">
            <v>0.57040000000000002</v>
          </cell>
        </row>
        <row r="1635">
          <cell r="A1635" t="str">
            <v>SKYLINE HIGH</v>
          </cell>
          <cell r="B1635" t="str">
            <v>093</v>
          </cell>
          <cell r="C1635" t="e">
            <v>#N/A</v>
          </cell>
          <cell r="D1635" t="str">
            <v>0250</v>
          </cell>
          <cell r="E1635" t="str">
            <v>High</v>
          </cell>
          <cell r="F1635" t="str">
            <v>Pre-K</v>
          </cell>
          <cell r="G1635" t="str">
            <v>12</v>
          </cell>
          <cell r="H1635">
            <v>886</v>
          </cell>
          <cell r="I1635">
            <v>285</v>
          </cell>
          <cell r="J1635">
            <v>0.32169999999999999</v>
          </cell>
          <cell r="K1635">
            <v>48</v>
          </cell>
          <cell r="L1635">
            <v>5.4199999999999998E-2</v>
          </cell>
          <cell r="M1635">
            <v>333</v>
          </cell>
          <cell r="N1635">
            <v>0.37580000000000002</v>
          </cell>
        </row>
        <row r="1636">
          <cell r="A1636" t="str">
            <v>SKYLINE MID (CEP NOTE 2)</v>
          </cell>
          <cell r="B1636" t="str">
            <v>113</v>
          </cell>
          <cell r="C1636" t="e">
            <v>#N/A</v>
          </cell>
          <cell r="D1636" t="str">
            <v>0111</v>
          </cell>
          <cell r="E1636" t="str">
            <v>Middle</v>
          </cell>
          <cell r="F1636" t="str">
            <v>6</v>
          </cell>
          <cell r="G1636" t="str">
            <v>8</v>
          </cell>
          <cell r="H1636">
            <v>729</v>
          </cell>
          <cell r="I1636">
            <v>610</v>
          </cell>
          <cell r="J1636">
            <v>0.83679999999999999</v>
          </cell>
          <cell r="K1636">
            <v>0</v>
          </cell>
          <cell r="L1636">
            <v>0</v>
          </cell>
          <cell r="M1636">
            <v>610</v>
          </cell>
          <cell r="N1636">
            <v>0.83679999999999999</v>
          </cell>
        </row>
        <row r="1637">
          <cell r="A1637" t="str">
            <v>SKYLINE MIDDLE SCHOOL</v>
          </cell>
          <cell r="B1637" t="str">
            <v>093</v>
          </cell>
          <cell r="C1637" t="e">
            <v>#N/A</v>
          </cell>
          <cell r="D1637" t="str">
            <v>0260</v>
          </cell>
          <cell r="E1637" t="str">
            <v>Middle</v>
          </cell>
          <cell r="F1637" t="str">
            <v>6</v>
          </cell>
          <cell r="G1637" t="str">
            <v>8</v>
          </cell>
          <cell r="H1637">
            <v>660</v>
          </cell>
          <cell r="I1637">
            <v>286</v>
          </cell>
          <cell r="J1637">
            <v>0.43330000000000002</v>
          </cell>
          <cell r="K1637">
            <v>44</v>
          </cell>
          <cell r="L1637">
            <v>6.6699999999999995E-2</v>
          </cell>
          <cell r="M1637">
            <v>330</v>
          </cell>
          <cell r="N1637">
            <v>0.5</v>
          </cell>
        </row>
        <row r="1638">
          <cell r="A1638" t="str">
            <v>SLEEPY HILL</v>
          </cell>
          <cell r="B1638" t="str">
            <v>5789</v>
          </cell>
          <cell r="C1638" t="str">
            <v>Grafton/GIHN SNP</v>
          </cell>
          <cell r="D1638" t="str">
            <v>0035</v>
          </cell>
          <cell r="E1638" t="str">
            <v>Combined</v>
          </cell>
          <cell r="F1638" t="str">
            <v>1</v>
          </cell>
          <cell r="G1638" t="str">
            <v>12</v>
          </cell>
          <cell r="H1638">
            <v>5</v>
          </cell>
          <cell r="I1638">
            <v>5</v>
          </cell>
          <cell r="J1638">
            <v>1</v>
          </cell>
          <cell r="K1638">
            <v>0</v>
          </cell>
          <cell r="L1638">
            <v>0</v>
          </cell>
          <cell r="M1638">
            <v>5</v>
          </cell>
          <cell r="N1638">
            <v>1</v>
          </cell>
        </row>
        <row r="1639">
          <cell r="A1639" t="str">
            <v>SLEEPY HOLLOW ELEM</v>
          </cell>
          <cell r="B1639" t="str">
            <v>029</v>
          </cell>
          <cell r="C1639" t="e">
            <v>#N/A</v>
          </cell>
          <cell r="D1639" t="str">
            <v>0710</v>
          </cell>
          <cell r="E1639" t="str">
            <v>Elementary</v>
          </cell>
          <cell r="F1639" t="str">
            <v>K</v>
          </cell>
          <cell r="G1639" t="str">
            <v>5</v>
          </cell>
          <cell r="H1639">
            <v>428</v>
          </cell>
          <cell r="I1639">
            <v>210</v>
          </cell>
          <cell r="J1639">
            <v>0.49070000000000003</v>
          </cell>
          <cell r="K1639">
            <v>50</v>
          </cell>
          <cell r="L1639">
            <v>0.1168</v>
          </cell>
          <cell r="M1639">
            <v>260</v>
          </cell>
          <cell r="N1639">
            <v>0.60750000000000004</v>
          </cell>
        </row>
        <row r="1640">
          <cell r="A1640" t="str">
            <v>SMART'S MILL MIDDLE</v>
          </cell>
          <cell r="B1640" t="str">
            <v>053</v>
          </cell>
          <cell r="C1640" t="e">
            <v>#N/A</v>
          </cell>
          <cell r="D1640" t="str">
            <v>0090</v>
          </cell>
          <cell r="E1640" t="str">
            <v>Middle</v>
          </cell>
          <cell r="F1640" t="str">
            <v>6</v>
          </cell>
          <cell r="G1640" t="str">
            <v>8</v>
          </cell>
          <cell r="H1640">
            <v>1072</v>
          </cell>
          <cell r="I1640">
            <v>246</v>
          </cell>
          <cell r="J1640">
            <v>0.22950000000000001</v>
          </cell>
          <cell r="K1640">
            <v>53</v>
          </cell>
          <cell r="L1640">
            <v>4.9399999999999999E-2</v>
          </cell>
          <cell r="M1640">
            <v>299</v>
          </cell>
          <cell r="N1640">
            <v>0.27889999999999998</v>
          </cell>
        </row>
        <row r="1641">
          <cell r="A1641" t="str">
            <v>SMITH STATION ELEM</v>
          </cell>
          <cell r="B1641" t="str">
            <v>088</v>
          </cell>
          <cell r="C1641" t="e">
            <v>#N/A</v>
          </cell>
          <cell r="D1641" t="str">
            <v>0390</v>
          </cell>
          <cell r="E1641" t="str">
            <v>Elementary</v>
          </cell>
          <cell r="F1641" t="str">
            <v>K</v>
          </cell>
          <cell r="G1641" t="str">
            <v>5</v>
          </cell>
          <cell r="H1641">
            <v>693</v>
          </cell>
          <cell r="I1641">
            <v>237</v>
          </cell>
          <cell r="J1641">
            <v>0.34200000000000003</v>
          </cell>
          <cell r="K1641">
            <v>47</v>
          </cell>
          <cell r="L1641">
            <v>6.7799999999999999E-2</v>
          </cell>
          <cell r="M1641">
            <v>284</v>
          </cell>
          <cell r="N1641">
            <v>0.4098</v>
          </cell>
        </row>
        <row r="1642">
          <cell r="A1642" t="str">
            <v>SMITHFIELD HIGH</v>
          </cell>
          <cell r="B1642" t="str">
            <v>046</v>
          </cell>
          <cell r="C1642" t="e">
            <v>#N/A</v>
          </cell>
          <cell r="D1642" t="str">
            <v>0040</v>
          </cell>
          <cell r="E1642" t="str">
            <v>High</v>
          </cell>
          <cell r="F1642" t="str">
            <v>9</v>
          </cell>
          <cell r="G1642" t="str">
            <v>12</v>
          </cell>
          <cell r="H1642">
            <v>1275</v>
          </cell>
          <cell r="I1642">
            <v>324</v>
          </cell>
          <cell r="J1642">
            <v>0.25409999999999999</v>
          </cell>
          <cell r="K1642">
            <v>47</v>
          </cell>
          <cell r="L1642">
            <v>3.6900000000000002E-2</v>
          </cell>
          <cell r="M1642">
            <v>371</v>
          </cell>
          <cell r="N1642">
            <v>0.29099999999999998</v>
          </cell>
        </row>
        <row r="1643">
          <cell r="A1643" t="str">
            <v>SMITHFIELD MIDDLE</v>
          </cell>
          <cell r="B1643" t="str">
            <v>046</v>
          </cell>
          <cell r="C1643" t="e">
            <v>#N/A</v>
          </cell>
          <cell r="D1643" t="str">
            <v>0050</v>
          </cell>
          <cell r="E1643" t="str">
            <v>Middle</v>
          </cell>
          <cell r="F1643" t="str">
            <v>7</v>
          </cell>
          <cell r="G1643" t="str">
            <v>8</v>
          </cell>
          <cell r="H1643">
            <v>601</v>
          </cell>
          <cell r="I1643">
            <v>179</v>
          </cell>
          <cell r="J1643">
            <v>0.29780000000000001</v>
          </cell>
          <cell r="K1643">
            <v>20</v>
          </cell>
          <cell r="L1643">
            <v>3.3300000000000003E-2</v>
          </cell>
          <cell r="M1643">
            <v>199</v>
          </cell>
          <cell r="N1643">
            <v>0.33110000000000001</v>
          </cell>
        </row>
        <row r="1644">
          <cell r="A1644" t="str">
            <v>SMITHLAND EL (CEP NOTE 2)</v>
          </cell>
          <cell r="B1644" t="str">
            <v>113</v>
          </cell>
          <cell r="C1644" t="e">
            <v>#N/A</v>
          </cell>
          <cell r="D1644" t="str">
            <v>0110</v>
          </cell>
          <cell r="E1644" t="str">
            <v>Elementary</v>
          </cell>
          <cell r="F1644" t="str">
            <v>Pre-K</v>
          </cell>
          <cell r="G1644" t="str">
            <v>5</v>
          </cell>
          <cell r="H1644">
            <v>673</v>
          </cell>
          <cell r="I1644">
            <v>564</v>
          </cell>
          <cell r="J1644">
            <v>0.83799999999999997</v>
          </cell>
          <cell r="K1644">
            <v>0</v>
          </cell>
          <cell r="L1644">
            <v>0</v>
          </cell>
          <cell r="M1644">
            <v>564</v>
          </cell>
          <cell r="N1644">
            <v>0.83799999999999997</v>
          </cell>
        </row>
        <row r="1645">
          <cell r="A1645" t="str">
            <v>SNOW CREEK ELEM</v>
          </cell>
          <cell r="B1645" t="str">
            <v>033</v>
          </cell>
          <cell r="C1645" t="e">
            <v>#N/A</v>
          </cell>
          <cell r="D1645" t="str">
            <v>1170</v>
          </cell>
          <cell r="E1645" t="str">
            <v>Elementary</v>
          </cell>
          <cell r="F1645" t="str">
            <v>Pre-K</v>
          </cell>
          <cell r="G1645" t="str">
            <v>5</v>
          </cell>
          <cell r="H1645">
            <v>230</v>
          </cell>
          <cell r="I1645">
            <v>116</v>
          </cell>
          <cell r="J1645">
            <v>0.50429999999999997</v>
          </cell>
          <cell r="K1645">
            <v>29</v>
          </cell>
          <cell r="L1645">
            <v>0.12609999999999999</v>
          </cell>
          <cell r="M1645">
            <v>145</v>
          </cell>
          <cell r="N1645">
            <v>0.63039999999999996</v>
          </cell>
        </row>
        <row r="1646">
          <cell r="A1646" t="str">
            <v>SNOWVILLE ELEM (CEP NOTE 2)</v>
          </cell>
          <cell r="B1646" t="str">
            <v>077</v>
          </cell>
          <cell r="C1646" t="e">
            <v>#N/A</v>
          </cell>
          <cell r="D1646" t="str">
            <v>0430</v>
          </cell>
          <cell r="E1646" t="str">
            <v>Elementary</v>
          </cell>
          <cell r="F1646" t="str">
            <v>Pre-K</v>
          </cell>
          <cell r="G1646" t="str">
            <v>5</v>
          </cell>
          <cell r="H1646">
            <v>149</v>
          </cell>
          <cell r="I1646">
            <v>118</v>
          </cell>
          <cell r="J1646">
            <v>0.79190000000000005</v>
          </cell>
          <cell r="K1646">
            <v>0</v>
          </cell>
          <cell r="L1646">
            <v>0</v>
          </cell>
          <cell r="M1646">
            <v>118</v>
          </cell>
          <cell r="N1646">
            <v>0.79190000000000005</v>
          </cell>
        </row>
        <row r="1647">
          <cell r="A1647" t="str">
            <v>SOMERSET RCCI</v>
          </cell>
          <cell r="B1647" t="str">
            <v>5789</v>
          </cell>
          <cell r="C1647" t="str">
            <v>Grafton/GIHN SNP</v>
          </cell>
          <cell r="D1647" t="str">
            <v>0016</v>
          </cell>
          <cell r="E1647" t="str">
            <v>Combined</v>
          </cell>
          <cell r="F1647" t="str">
            <v>K</v>
          </cell>
          <cell r="G1647" t="str">
            <v>12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</row>
        <row r="1648">
          <cell r="A1648" t="str">
            <v>SONNIE PENN ELEM</v>
          </cell>
          <cell r="B1648" t="str">
            <v>075</v>
          </cell>
          <cell r="C1648" t="e">
            <v>#N/A</v>
          </cell>
          <cell r="D1648" t="str">
            <v>0850</v>
          </cell>
          <cell r="E1648" t="str">
            <v>Elementary</v>
          </cell>
          <cell r="F1648" t="str">
            <v>Pre-K</v>
          </cell>
          <cell r="G1648" t="str">
            <v>5</v>
          </cell>
          <cell r="H1648">
            <v>664</v>
          </cell>
          <cell r="I1648">
            <v>164</v>
          </cell>
          <cell r="J1648">
            <v>0.247</v>
          </cell>
          <cell r="K1648">
            <v>37</v>
          </cell>
          <cell r="L1648">
            <v>5.57E-2</v>
          </cell>
          <cell r="M1648">
            <v>201</v>
          </cell>
          <cell r="N1648">
            <v>0.30270000000000002</v>
          </cell>
        </row>
        <row r="1649">
          <cell r="A1649" t="str">
            <v>SONTAG ELEM (CEP NOTE 2)</v>
          </cell>
          <cell r="B1649" t="str">
            <v>033</v>
          </cell>
          <cell r="C1649" t="e">
            <v>#N/A</v>
          </cell>
          <cell r="D1649" t="str">
            <v>0960</v>
          </cell>
          <cell r="E1649" t="str">
            <v>Elementary</v>
          </cell>
          <cell r="F1649" t="str">
            <v>H</v>
          </cell>
          <cell r="G1649" t="str">
            <v>5</v>
          </cell>
          <cell r="H1649">
            <v>271</v>
          </cell>
          <cell r="I1649">
            <v>230</v>
          </cell>
          <cell r="J1649">
            <v>0.84870000000000001</v>
          </cell>
          <cell r="K1649">
            <v>0</v>
          </cell>
          <cell r="L1649">
            <v>0</v>
          </cell>
          <cell r="M1649">
            <v>230</v>
          </cell>
          <cell r="N1649">
            <v>0.84870000000000001</v>
          </cell>
        </row>
        <row r="1650">
          <cell r="A1650" t="str">
            <v>SOUTH ANNA ELEM</v>
          </cell>
          <cell r="B1650" t="str">
            <v>042</v>
          </cell>
          <cell r="C1650" t="e">
            <v>#N/A</v>
          </cell>
          <cell r="D1650" t="str">
            <v>0040</v>
          </cell>
          <cell r="E1650" t="str">
            <v>Elementary</v>
          </cell>
          <cell r="F1650" t="str">
            <v>K</v>
          </cell>
          <cell r="G1650" t="str">
            <v>5</v>
          </cell>
          <cell r="H1650">
            <v>526</v>
          </cell>
          <cell r="I1650">
            <v>107</v>
          </cell>
          <cell r="J1650">
            <v>0.2034</v>
          </cell>
          <cell r="K1650">
            <v>8</v>
          </cell>
          <cell r="L1650">
            <v>1.52E-2</v>
          </cell>
          <cell r="M1650">
            <v>115</v>
          </cell>
          <cell r="N1650">
            <v>0.21859999999999999</v>
          </cell>
        </row>
        <row r="1651">
          <cell r="A1651" t="str">
            <v>SOUTH BOSTON EL (CEP NOTE 2)</v>
          </cell>
          <cell r="B1651" t="str">
            <v>041</v>
          </cell>
          <cell r="C1651" t="e">
            <v>#N/A</v>
          </cell>
          <cell r="D1651" t="str">
            <v>0030</v>
          </cell>
          <cell r="E1651" t="str">
            <v>Elementary</v>
          </cell>
          <cell r="F1651" t="str">
            <v>K</v>
          </cell>
          <cell r="G1651" t="str">
            <v>5</v>
          </cell>
          <cell r="H1651">
            <v>631</v>
          </cell>
          <cell r="I1651">
            <v>533</v>
          </cell>
          <cell r="J1651">
            <v>0.84470000000000001</v>
          </cell>
          <cell r="K1651">
            <v>0</v>
          </cell>
          <cell r="L1651">
            <v>0</v>
          </cell>
          <cell r="M1651">
            <v>533</v>
          </cell>
          <cell r="N1651">
            <v>0.84470000000000001</v>
          </cell>
        </row>
        <row r="1652">
          <cell r="A1652" t="str">
            <v>SOUTH COUNTY HIGH</v>
          </cell>
          <cell r="B1652" t="str">
            <v>029</v>
          </cell>
          <cell r="C1652" t="e">
            <v>#N/A</v>
          </cell>
          <cell r="D1652" t="str">
            <v>2241</v>
          </cell>
          <cell r="E1652" t="str">
            <v>High</v>
          </cell>
          <cell r="F1652" t="str">
            <v>9</v>
          </cell>
          <cell r="G1652" t="str">
            <v>12</v>
          </cell>
          <cell r="H1652">
            <v>2218</v>
          </cell>
          <cell r="I1652">
            <v>334</v>
          </cell>
          <cell r="J1652">
            <v>0.15060000000000001</v>
          </cell>
          <cell r="K1652">
            <v>125</v>
          </cell>
          <cell r="L1652">
            <v>5.6399999999999999E-2</v>
          </cell>
          <cell r="M1652">
            <v>459</v>
          </cell>
          <cell r="N1652">
            <v>0.2069</v>
          </cell>
        </row>
        <row r="1653">
          <cell r="A1653" t="str">
            <v>SOUTH COUNTY MIDDLE</v>
          </cell>
          <cell r="B1653" t="str">
            <v>029</v>
          </cell>
          <cell r="C1653" t="e">
            <v>#N/A</v>
          </cell>
          <cell r="D1653" t="str">
            <v>2420</v>
          </cell>
          <cell r="E1653" t="str">
            <v>Middle</v>
          </cell>
          <cell r="F1653" t="str">
            <v>7</v>
          </cell>
          <cell r="G1653" t="str">
            <v>8</v>
          </cell>
          <cell r="H1653">
            <v>1052</v>
          </cell>
          <cell r="I1653">
            <v>178</v>
          </cell>
          <cell r="J1653">
            <v>0.16919999999999999</v>
          </cell>
          <cell r="K1653">
            <v>63</v>
          </cell>
          <cell r="L1653">
            <v>5.9900000000000002E-2</v>
          </cell>
          <cell r="M1653">
            <v>241</v>
          </cell>
          <cell r="N1653">
            <v>0.2291</v>
          </cell>
        </row>
        <row r="1654">
          <cell r="A1654" t="str">
            <v>SOUTH ELEM</v>
          </cell>
          <cell r="B1654" t="str">
            <v>074</v>
          </cell>
          <cell r="C1654" t="e">
            <v>#N/A</v>
          </cell>
          <cell r="D1654" t="str">
            <v>0300</v>
          </cell>
          <cell r="E1654" t="str">
            <v>Elementary</v>
          </cell>
          <cell r="F1654" t="str">
            <v>Pre-K</v>
          </cell>
          <cell r="G1654" t="str">
            <v>5</v>
          </cell>
          <cell r="H1654">
            <v>503</v>
          </cell>
          <cell r="I1654">
            <v>124</v>
          </cell>
          <cell r="J1654">
            <v>0.2465</v>
          </cell>
          <cell r="K1654">
            <v>68</v>
          </cell>
          <cell r="L1654">
            <v>0.13519999999999999</v>
          </cell>
          <cell r="M1654">
            <v>192</v>
          </cell>
          <cell r="N1654">
            <v>0.38169999999999998</v>
          </cell>
        </row>
        <row r="1655">
          <cell r="A1655" t="str">
            <v>SOUTH HILL ELEM (CEP NOTE 2)</v>
          </cell>
          <cell r="B1655" t="str">
            <v>058</v>
          </cell>
          <cell r="C1655" t="e">
            <v>#N/A</v>
          </cell>
          <cell r="D1655" t="str">
            <v>0190</v>
          </cell>
          <cell r="E1655" t="str">
            <v>Elementary</v>
          </cell>
          <cell r="F1655" t="str">
            <v>Pre-K</v>
          </cell>
          <cell r="G1655" t="str">
            <v>5</v>
          </cell>
          <cell r="H1655">
            <v>727</v>
          </cell>
          <cell r="I1655">
            <v>612</v>
          </cell>
          <cell r="J1655">
            <v>0.84179999999999999</v>
          </cell>
          <cell r="K1655">
            <v>0</v>
          </cell>
          <cell r="L1655">
            <v>0</v>
          </cell>
          <cell r="M1655">
            <v>612</v>
          </cell>
          <cell r="N1655">
            <v>0.84179999999999999</v>
          </cell>
        </row>
        <row r="1656">
          <cell r="A1656" t="str">
            <v>SOUTH LAKES HIGH</v>
          </cell>
          <cell r="B1656" t="str">
            <v>029</v>
          </cell>
          <cell r="C1656" t="e">
            <v>#N/A</v>
          </cell>
          <cell r="D1656" t="str">
            <v>1990</v>
          </cell>
          <cell r="E1656" t="str">
            <v>High</v>
          </cell>
          <cell r="F1656" t="str">
            <v>9</v>
          </cell>
          <cell r="G1656" t="str">
            <v>12</v>
          </cell>
          <cell r="H1656">
            <v>2481</v>
          </cell>
          <cell r="I1656">
            <v>553</v>
          </cell>
          <cell r="J1656">
            <v>0.22289999999999999</v>
          </cell>
          <cell r="K1656">
            <v>153</v>
          </cell>
          <cell r="L1656">
            <v>6.1699999999999998E-2</v>
          </cell>
          <cell r="M1656">
            <v>706</v>
          </cell>
          <cell r="N1656">
            <v>0.28460000000000002</v>
          </cell>
        </row>
        <row r="1657">
          <cell r="A1657" t="str">
            <v>SOUTH RIVER ELEM</v>
          </cell>
          <cell r="B1657" t="str">
            <v>082</v>
          </cell>
          <cell r="C1657" t="e">
            <v>#N/A</v>
          </cell>
          <cell r="D1657" t="str">
            <v>0830</v>
          </cell>
          <cell r="E1657" t="str">
            <v>Elementary</v>
          </cell>
          <cell r="F1657" t="str">
            <v>Pre-K</v>
          </cell>
          <cell r="G1657" t="str">
            <v>5</v>
          </cell>
          <cell r="H1657">
            <v>296</v>
          </cell>
          <cell r="I1657">
            <v>93</v>
          </cell>
          <cell r="J1657">
            <v>0.31419999999999998</v>
          </cell>
          <cell r="K1657">
            <v>27</v>
          </cell>
          <cell r="L1657">
            <v>9.1200000000000003E-2</v>
          </cell>
          <cell r="M1657">
            <v>120</v>
          </cell>
          <cell r="N1657">
            <v>0.40539999999999998</v>
          </cell>
        </row>
        <row r="1658">
          <cell r="A1658" t="str">
            <v>SOUTH SALEM ELEM</v>
          </cell>
          <cell r="B1658" t="str">
            <v>139</v>
          </cell>
          <cell r="C1658" t="e">
            <v>#N/A</v>
          </cell>
          <cell r="D1658" t="str">
            <v>0580</v>
          </cell>
          <cell r="E1658" t="str">
            <v>Elementary</v>
          </cell>
          <cell r="F1658" t="str">
            <v>K</v>
          </cell>
          <cell r="G1658" t="str">
            <v>5</v>
          </cell>
          <cell r="H1658">
            <v>400</v>
          </cell>
          <cell r="I1658">
            <v>103</v>
          </cell>
          <cell r="J1658">
            <v>0.25750000000000001</v>
          </cell>
          <cell r="K1658">
            <v>22</v>
          </cell>
          <cell r="L1658">
            <v>5.5E-2</v>
          </cell>
          <cell r="M1658">
            <v>125</v>
          </cell>
          <cell r="N1658">
            <v>0.3125</v>
          </cell>
        </row>
        <row r="1659">
          <cell r="A1659" t="str">
            <v>SOUTHAMPTON EL (CEP NOTE 2)</v>
          </cell>
          <cell r="B1659" t="str">
            <v>123</v>
          </cell>
          <cell r="C1659" t="e">
            <v>#N/A</v>
          </cell>
          <cell r="D1659" t="str">
            <v>1480</v>
          </cell>
          <cell r="E1659" t="str">
            <v>Elementary</v>
          </cell>
          <cell r="F1659" t="str">
            <v>Pre-K</v>
          </cell>
          <cell r="G1659" t="str">
            <v>5</v>
          </cell>
          <cell r="H1659">
            <v>418</v>
          </cell>
          <cell r="I1659">
            <v>418</v>
          </cell>
          <cell r="J1659">
            <v>1</v>
          </cell>
          <cell r="K1659">
            <v>0</v>
          </cell>
          <cell r="L1659">
            <v>0</v>
          </cell>
          <cell r="M1659">
            <v>418</v>
          </cell>
          <cell r="N1659">
            <v>1</v>
          </cell>
        </row>
        <row r="1660">
          <cell r="A1660" t="str">
            <v>SOUTHAMPTON HIGH</v>
          </cell>
          <cell r="B1660" t="str">
            <v>087</v>
          </cell>
          <cell r="C1660" t="e">
            <v>#N/A</v>
          </cell>
          <cell r="D1660" t="str">
            <v>0690</v>
          </cell>
          <cell r="E1660" t="str">
            <v>High</v>
          </cell>
          <cell r="F1660" t="str">
            <v>9</v>
          </cell>
          <cell r="G1660" t="str">
            <v>12</v>
          </cell>
          <cell r="H1660">
            <v>789</v>
          </cell>
          <cell r="I1660">
            <v>262</v>
          </cell>
          <cell r="J1660">
            <v>0.33210000000000001</v>
          </cell>
          <cell r="K1660">
            <v>19</v>
          </cell>
          <cell r="L1660">
            <v>2.41E-2</v>
          </cell>
          <cell r="M1660">
            <v>281</v>
          </cell>
          <cell r="N1660">
            <v>0.35610000000000003</v>
          </cell>
        </row>
        <row r="1661">
          <cell r="A1661" t="str">
            <v>SOUTHAMPTON MIDDLE</v>
          </cell>
          <cell r="B1661" t="str">
            <v>087</v>
          </cell>
          <cell r="C1661" t="e">
            <v>#N/A</v>
          </cell>
          <cell r="D1661" t="str">
            <v>0700</v>
          </cell>
          <cell r="E1661" t="str">
            <v>Middle</v>
          </cell>
          <cell r="F1661" t="str">
            <v>6</v>
          </cell>
          <cell r="G1661" t="str">
            <v>8</v>
          </cell>
          <cell r="H1661">
            <v>650</v>
          </cell>
          <cell r="I1661">
            <v>291</v>
          </cell>
          <cell r="J1661">
            <v>0.44769999999999999</v>
          </cell>
          <cell r="K1661">
            <v>27</v>
          </cell>
          <cell r="L1661">
            <v>4.1500000000000002E-2</v>
          </cell>
          <cell r="M1661">
            <v>318</v>
          </cell>
          <cell r="N1661">
            <v>0.48920000000000002</v>
          </cell>
        </row>
        <row r="1662">
          <cell r="A1662" t="str">
            <v>SOUTHEASTERN ELEM</v>
          </cell>
          <cell r="B1662" t="str">
            <v>136</v>
          </cell>
          <cell r="C1662" t="e">
            <v>#N/A</v>
          </cell>
          <cell r="D1662" t="str">
            <v>0620</v>
          </cell>
          <cell r="E1662" t="str">
            <v>Elementary</v>
          </cell>
          <cell r="F1662" t="str">
            <v>Pre-K</v>
          </cell>
          <cell r="G1662" t="str">
            <v>5</v>
          </cell>
          <cell r="H1662">
            <v>683</v>
          </cell>
          <cell r="I1662">
            <v>83</v>
          </cell>
          <cell r="J1662">
            <v>0.1215</v>
          </cell>
          <cell r="K1662">
            <v>22</v>
          </cell>
          <cell r="L1662">
            <v>3.2199999999999999E-2</v>
          </cell>
          <cell r="M1662">
            <v>105</v>
          </cell>
          <cell r="N1662">
            <v>0.1537</v>
          </cell>
        </row>
        <row r="1663">
          <cell r="A1663" t="str">
            <v>SOUTHSIDE ELEM</v>
          </cell>
          <cell r="B1663" t="str">
            <v>027</v>
          </cell>
          <cell r="C1663" t="e">
            <v>#N/A</v>
          </cell>
          <cell r="D1663" t="str">
            <v>0010</v>
          </cell>
          <cell r="E1663" t="str">
            <v>Elementary</v>
          </cell>
          <cell r="F1663" t="str">
            <v>Pre-K</v>
          </cell>
          <cell r="G1663" t="str">
            <v>5</v>
          </cell>
          <cell r="H1663">
            <v>505</v>
          </cell>
          <cell r="I1663">
            <v>322</v>
          </cell>
          <cell r="J1663">
            <v>0.63759999999999994</v>
          </cell>
          <cell r="K1663">
            <v>44</v>
          </cell>
          <cell r="L1663">
            <v>8.7099999999999997E-2</v>
          </cell>
          <cell r="M1663">
            <v>366</v>
          </cell>
          <cell r="N1663">
            <v>0.7248</v>
          </cell>
        </row>
        <row r="1664">
          <cell r="A1664" t="str">
            <v>SOUTHSIDE ELEM</v>
          </cell>
          <cell r="B1664" t="str">
            <v>071</v>
          </cell>
          <cell r="C1664" t="e">
            <v>#N/A</v>
          </cell>
          <cell r="D1664" t="str">
            <v>1460</v>
          </cell>
          <cell r="E1664" t="str">
            <v>Elementary</v>
          </cell>
          <cell r="F1664" t="str">
            <v>Pre-K</v>
          </cell>
          <cell r="G1664" t="str">
            <v>5</v>
          </cell>
          <cell r="H1664">
            <v>444</v>
          </cell>
          <cell r="I1664">
            <v>241</v>
          </cell>
          <cell r="J1664">
            <v>0.54279999999999995</v>
          </cell>
          <cell r="K1664">
            <v>38</v>
          </cell>
          <cell r="L1664">
            <v>8.5599999999999996E-2</v>
          </cell>
          <cell r="M1664">
            <v>279</v>
          </cell>
          <cell r="N1664">
            <v>0.62839999999999996</v>
          </cell>
        </row>
        <row r="1665">
          <cell r="A1665" t="str">
            <v>SOUTHSIDE STEM CAMP. (CEP NOTE 2)</v>
          </cell>
          <cell r="B1665" t="str">
            <v>118</v>
          </cell>
          <cell r="C1665" t="e">
            <v>#N/A</v>
          </cell>
          <cell r="D1665" t="str">
            <v>0770</v>
          </cell>
          <cell r="E1665" t="str">
            <v>Combined</v>
          </cell>
          <cell r="F1665" t="str">
            <v>K</v>
          </cell>
          <cell r="G1665" t="str">
            <v>8</v>
          </cell>
          <cell r="H1665">
            <v>747</v>
          </cell>
          <cell r="I1665">
            <v>717</v>
          </cell>
          <cell r="J1665">
            <v>0.95979999999999999</v>
          </cell>
          <cell r="K1665">
            <v>0</v>
          </cell>
          <cell r="L1665">
            <v>0</v>
          </cell>
          <cell r="M1665">
            <v>717</v>
          </cell>
          <cell r="N1665">
            <v>0.95979999999999999</v>
          </cell>
        </row>
        <row r="1666">
          <cell r="A1666" t="str">
            <v>SOUTHWESTERN ELEM</v>
          </cell>
          <cell r="B1666" t="str">
            <v>136</v>
          </cell>
          <cell r="C1666" t="e">
            <v>#N/A</v>
          </cell>
          <cell r="D1666" t="str">
            <v>0600</v>
          </cell>
          <cell r="E1666" t="str">
            <v>Elementary</v>
          </cell>
          <cell r="F1666" t="str">
            <v>Pre-K</v>
          </cell>
          <cell r="G1666" t="str">
            <v>5</v>
          </cell>
          <cell r="H1666">
            <v>544</v>
          </cell>
          <cell r="I1666">
            <v>272</v>
          </cell>
          <cell r="J1666">
            <v>0.5</v>
          </cell>
          <cell r="K1666">
            <v>54</v>
          </cell>
          <cell r="L1666">
            <v>9.9299999999999999E-2</v>
          </cell>
          <cell r="M1666">
            <v>326</v>
          </cell>
          <cell r="N1666">
            <v>0.59930000000000005</v>
          </cell>
        </row>
        <row r="1667">
          <cell r="A1667" t="str">
            <v>SPARROW ROAD INTERMEDIATE</v>
          </cell>
          <cell r="B1667" t="str">
            <v>136</v>
          </cell>
          <cell r="C1667" t="e">
            <v>#N/A</v>
          </cell>
          <cell r="D1667" t="str">
            <v>0750</v>
          </cell>
          <cell r="E1667" t="str">
            <v>Elementary</v>
          </cell>
          <cell r="F1667" t="str">
            <v>3</v>
          </cell>
          <cell r="G1667" t="str">
            <v>5</v>
          </cell>
          <cell r="H1667">
            <v>493</v>
          </cell>
          <cell r="I1667">
            <v>257</v>
          </cell>
          <cell r="J1667">
            <v>0.52129999999999999</v>
          </cell>
          <cell r="K1667">
            <v>43</v>
          </cell>
          <cell r="L1667">
            <v>8.72E-2</v>
          </cell>
          <cell r="M1667">
            <v>300</v>
          </cell>
          <cell r="N1667">
            <v>0.60850000000000004</v>
          </cell>
        </row>
        <row r="1668">
          <cell r="A1668" t="str">
            <v>SPEEDWELL ELEM</v>
          </cell>
          <cell r="B1668" t="str">
            <v>097</v>
          </cell>
          <cell r="C1668" t="e">
            <v>#N/A</v>
          </cell>
          <cell r="D1668" t="str">
            <v>0440</v>
          </cell>
          <cell r="E1668" t="str">
            <v>Elementary</v>
          </cell>
          <cell r="F1668" t="str">
            <v>Pre-K</v>
          </cell>
          <cell r="G1668" t="str">
            <v>5</v>
          </cell>
          <cell r="H1668">
            <v>147</v>
          </cell>
          <cell r="I1668">
            <v>79</v>
          </cell>
          <cell r="J1668">
            <v>0.53739999999999999</v>
          </cell>
          <cell r="K1668">
            <v>11</v>
          </cell>
          <cell r="L1668">
            <v>7.4800000000000005E-2</v>
          </cell>
          <cell r="M1668">
            <v>90</v>
          </cell>
          <cell r="N1668">
            <v>0.61219999999999997</v>
          </cell>
        </row>
        <row r="1669">
          <cell r="A1669" t="str">
            <v>SPILLER ELEM</v>
          </cell>
          <cell r="B1669" t="str">
            <v>097</v>
          </cell>
          <cell r="C1669" t="e">
            <v>#N/A</v>
          </cell>
          <cell r="D1669" t="str">
            <v>0190</v>
          </cell>
          <cell r="E1669" t="str">
            <v>Elementary</v>
          </cell>
          <cell r="F1669" t="str">
            <v>Pre-K</v>
          </cell>
          <cell r="G1669" t="str">
            <v>5</v>
          </cell>
          <cell r="H1669">
            <v>616</v>
          </cell>
          <cell r="I1669">
            <v>297</v>
          </cell>
          <cell r="J1669">
            <v>0.48209999999999997</v>
          </cell>
          <cell r="K1669">
            <v>43</v>
          </cell>
          <cell r="L1669">
            <v>6.9800000000000001E-2</v>
          </cell>
          <cell r="M1669">
            <v>340</v>
          </cell>
          <cell r="N1669">
            <v>0.55189999999999995</v>
          </cell>
        </row>
        <row r="1670">
          <cell r="A1670" t="str">
            <v>SPOTSWOOD EL (CEP NOTE 2)</v>
          </cell>
          <cell r="B1670" t="str">
            <v>113</v>
          </cell>
          <cell r="C1670" t="e">
            <v>#N/A</v>
          </cell>
          <cell r="D1670" t="str">
            <v>0060</v>
          </cell>
          <cell r="E1670" t="str">
            <v>Elementary</v>
          </cell>
          <cell r="F1670" t="str">
            <v>K</v>
          </cell>
          <cell r="G1670" t="str">
            <v>5</v>
          </cell>
          <cell r="H1670">
            <v>412</v>
          </cell>
          <cell r="I1670">
            <v>345</v>
          </cell>
          <cell r="J1670">
            <v>0.83740000000000003</v>
          </cell>
          <cell r="K1670">
            <v>0</v>
          </cell>
          <cell r="L1670">
            <v>0</v>
          </cell>
          <cell r="M1670">
            <v>345</v>
          </cell>
          <cell r="N1670">
            <v>0.83740000000000003</v>
          </cell>
        </row>
        <row r="1671">
          <cell r="A1671" t="str">
            <v>SPOTSWOOD ELEM</v>
          </cell>
          <cell r="B1671" t="str">
            <v>088</v>
          </cell>
          <cell r="C1671" t="e">
            <v>#N/A</v>
          </cell>
          <cell r="D1671" t="str">
            <v>0360</v>
          </cell>
          <cell r="E1671" t="str">
            <v>Elementary</v>
          </cell>
          <cell r="F1671" t="str">
            <v>K</v>
          </cell>
          <cell r="G1671" t="str">
            <v>5</v>
          </cell>
          <cell r="H1671">
            <v>585</v>
          </cell>
          <cell r="I1671">
            <v>282</v>
          </cell>
          <cell r="J1671">
            <v>0.48209999999999997</v>
          </cell>
          <cell r="K1671">
            <v>31</v>
          </cell>
          <cell r="L1671">
            <v>5.2999999999999999E-2</v>
          </cell>
          <cell r="M1671">
            <v>313</v>
          </cell>
          <cell r="N1671">
            <v>0.53500000000000003</v>
          </cell>
        </row>
        <row r="1672">
          <cell r="A1672" t="str">
            <v>SPOTSWOOD HIGH</v>
          </cell>
          <cell r="B1672" t="str">
            <v>082</v>
          </cell>
          <cell r="C1672" t="e">
            <v>#N/A</v>
          </cell>
          <cell r="D1672" t="str">
            <v>0020</v>
          </cell>
          <cell r="E1672" t="str">
            <v>High</v>
          </cell>
          <cell r="F1672" t="str">
            <v>9</v>
          </cell>
          <cell r="G1672" t="str">
            <v>12</v>
          </cell>
          <cell r="H1672">
            <v>984</v>
          </cell>
          <cell r="I1672">
            <v>278</v>
          </cell>
          <cell r="J1672">
            <v>0.28249999999999997</v>
          </cell>
          <cell r="K1672">
            <v>59</v>
          </cell>
          <cell r="L1672">
            <v>0.06</v>
          </cell>
          <cell r="M1672">
            <v>337</v>
          </cell>
          <cell r="N1672">
            <v>0.34250000000000003</v>
          </cell>
        </row>
        <row r="1673">
          <cell r="A1673" t="str">
            <v>SPOTSYLVANIA HIGH</v>
          </cell>
          <cell r="B1673" t="str">
            <v>088</v>
          </cell>
          <cell r="C1673" t="e">
            <v>#N/A</v>
          </cell>
          <cell r="D1673" t="str">
            <v>0370</v>
          </cell>
          <cell r="E1673" t="str">
            <v>High</v>
          </cell>
          <cell r="F1673" t="str">
            <v>9</v>
          </cell>
          <cell r="G1673" t="str">
            <v>12</v>
          </cell>
          <cell r="H1673">
            <v>1326</v>
          </cell>
          <cell r="I1673">
            <v>379</v>
          </cell>
          <cell r="J1673">
            <v>0.2858</v>
          </cell>
          <cell r="K1673">
            <v>69</v>
          </cell>
          <cell r="L1673">
            <v>5.1999999999999998E-2</v>
          </cell>
          <cell r="M1673">
            <v>448</v>
          </cell>
          <cell r="N1673">
            <v>0.33789999999999998</v>
          </cell>
        </row>
        <row r="1674">
          <cell r="A1674" t="str">
            <v>SPOTSYLVANIA MIDDLE</v>
          </cell>
          <cell r="B1674" t="str">
            <v>088</v>
          </cell>
          <cell r="C1674" t="e">
            <v>#N/A</v>
          </cell>
          <cell r="D1674" t="str">
            <v>0330</v>
          </cell>
          <cell r="E1674" t="str">
            <v>Middle</v>
          </cell>
          <cell r="F1674" t="str">
            <v>6</v>
          </cell>
          <cell r="G1674" t="str">
            <v>8</v>
          </cell>
          <cell r="H1674">
            <v>966</v>
          </cell>
          <cell r="I1674">
            <v>229</v>
          </cell>
          <cell r="J1674">
            <v>0.23710000000000001</v>
          </cell>
          <cell r="K1674">
            <v>56</v>
          </cell>
          <cell r="L1674">
            <v>5.8000000000000003E-2</v>
          </cell>
          <cell r="M1674">
            <v>285</v>
          </cell>
          <cell r="N1674">
            <v>0.29499999999999998</v>
          </cell>
        </row>
        <row r="1675">
          <cell r="A1675" t="str">
            <v>SPRATLEY GIFTED CENTER</v>
          </cell>
          <cell r="B1675" t="str">
            <v>112</v>
          </cell>
          <cell r="C1675" t="e">
            <v>#N/A</v>
          </cell>
          <cell r="D1675" t="str">
            <v>0624</v>
          </cell>
          <cell r="E1675" t="str">
            <v>Cell Left Blank</v>
          </cell>
          <cell r="F1675" t="str">
            <v>3</v>
          </cell>
          <cell r="G1675" t="str">
            <v>8</v>
          </cell>
          <cell r="H1675">
            <v>868</v>
          </cell>
          <cell r="I1675">
            <v>240</v>
          </cell>
          <cell r="J1675">
            <v>0.27650000000000002</v>
          </cell>
          <cell r="K1675">
            <v>45</v>
          </cell>
          <cell r="L1675">
            <v>5.1799999999999999E-2</v>
          </cell>
          <cell r="M1675">
            <v>285</v>
          </cell>
          <cell r="N1675">
            <v>0.32829999999999998</v>
          </cell>
        </row>
        <row r="1676">
          <cell r="A1676" t="str">
            <v>SPRING HILL ELEM</v>
          </cell>
          <cell r="B1676" t="str">
            <v>029</v>
          </cell>
          <cell r="C1676" t="e">
            <v>#N/A</v>
          </cell>
          <cell r="D1676" t="str">
            <v>1620</v>
          </cell>
          <cell r="E1676" t="str">
            <v>Elementary</v>
          </cell>
          <cell r="F1676" t="str">
            <v>K</v>
          </cell>
          <cell r="G1676" t="str">
            <v>6</v>
          </cell>
          <cell r="H1676">
            <v>1012</v>
          </cell>
          <cell r="I1676">
            <v>38</v>
          </cell>
          <cell r="J1676">
            <v>3.7499999999999999E-2</v>
          </cell>
          <cell r="K1676">
            <v>4</v>
          </cell>
          <cell r="L1676">
            <v>4.0000000000000001E-3</v>
          </cell>
          <cell r="M1676">
            <v>42</v>
          </cell>
          <cell r="N1676">
            <v>4.1500000000000002E-2</v>
          </cell>
        </row>
        <row r="1677">
          <cell r="A1677" t="str">
            <v>SPRING RUN ELEM</v>
          </cell>
          <cell r="B1677" t="str">
            <v>021</v>
          </cell>
          <cell r="C1677" t="e">
            <v>#N/A</v>
          </cell>
          <cell r="D1677" t="str">
            <v>0800</v>
          </cell>
          <cell r="E1677" t="str">
            <v>Elementary</v>
          </cell>
          <cell r="F1677" t="str">
            <v>K</v>
          </cell>
          <cell r="G1677" t="str">
            <v>5</v>
          </cell>
          <cell r="H1677">
            <v>940</v>
          </cell>
          <cell r="I1677">
            <v>139</v>
          </cell>
          <cell r="J1677">
            <v>0.1479</v>
          </cell>
          <cell r="K1677">
            <v>20</v>
          </cell>
          <cell r="L1677">
            <v>2.1299999999999999E-2</v>
          </cell>
          <cell r="M1677">
            <v>159</v>
          </cell>
          <cell r="N1677">
            <v>0.1691</v>
          </cell>
        </row>
        <row r="1678">
          <cell r="A1678" t="str">
            <v>SPRINGFIELD ELEM</v>
          </cell>
          <cell r="B1678" t="str">
            <v>069</v>
          </cell>
          <cell r="C1678" t="e">
            <v>#N/A</v>
          </cell>
          <cell r="D1678" t="str">
            <v>0050</v>
          </cell>
          <cell r="E1678" t="str">
            <v>Elementary</v>
          </cell>
          <cell r="F1678" t="str">
            <v>Pre-K</v>
          </cell>
          <cell r="G1678" t="str">
            <v>5</v>
          </cell>
          <cell r="H1678">
            <v>243</v>
          </cell>
          <cell r="I1678">
            <v>106</v>
          </cell>
          <cell r="J1678">
            <v>0.43619999999999998</v>
          </cell>
          <cell r="K1678">
            <v>24</v>
          </cell>
          <cell r="L1678">
            <v>9.8799999999999999E-2</v>
          </cell>
          <cell r="M1678">
            <v>130</v>
          </cell>
          <cell r="N1678">
            <v>0.53500000000000003</v>
          </cell>
        </row>
        <row r="1679">
          <cell r="A1679" t="str">
            <v>SPRINGFIELD ESTATES ELEM</v>
          </cell>
          <cell r="B1679" t="str">
            <v>029</v>
          </cell>
          <cell r="C1679" t="e">
            <v>#N/A</v>
          </cell>
          <cell r="D1679" t="str">
            <v>0960</v>
          </cell>
          <cell r="E1679" t="str">
            <v>Elementary</v>
          </cell>
          <cell r="F1679" t="str">
            <v>K</v>
          </cell>
          <cell r="G1679" t="str">
            <v>6</v>
          </cell>
          <cell r="H1679">
            <v>765</v>
          </cell>
          <cell r="I1679">
            <v>184</v>
          </cell>
          <cell r="J1679">
            <v>0.24049999999999999</v>
          </cell>
          <cell r="K1679">
            <v>53</v>
          </cell>
          <cell r="L1679">
            <v>6.93E-2</v>
          </cell>
          <cell r="M1679">
            <v>237</v>
          </cell>
          <cell r="N1679">
            <v>0.30980000000000002</v>
          </cell>
        </row>
        <row r="1680">
          <cell r="A1680" t="str">
            <v>SPRINGFIELD PARK ELEM</v>
          </cell>
          <cell r="B1680" t="str">
            <v>043</v>
          </cell>
          <cell r="C1680" t="e">
            <v>#N/A</v>
          </cell>
          <cell r="D1680" t="str">
            <v>0230</v>
          </cell>
          <cell r="E1680" t="str">
            <v>Elementary</v>
          </cell>
          <cell r="F1680" t="str">
            <v>K</v>
          </cell>
          <cell r="G1680" t="str">
            <v>5</v>
          </cell>
          <cell r="H1680">
            <v>642</v>
          </cell>
          <cell r="I1680">
            <v>156</v>
          </cell>
          <cell r="J1680">
            <v>0.24299999999999999</v>
          </cell>
          <cell r="K1680">
            <v>22</v>
          </cell>
          <cell r="L1680">
            <v>3.4299999999999997E-2</v>
          </cell>
          <cell r="M1680">
            <v>178</v>
          </cell>
          <cell r="N1680">
            <v>0.27729999999999999</v>
          </cell>
        </row>
        <row r="1681">
          <cell r="A1681" t="str">
            <v>SPRINGWOODS ELEM</v>
          </cell>
          <cell r="B1681" t="str">
            <v>075</v>
          </cell>
          <cell r="C1681" t="e">
            <v>#N/A</v>
          </cell>
          <cell r="D1681" t="str">
            <v>0320</v>
          </cell>
          <cell r="E1681" t="str">
            <v>Elementary</v>
          </cell>
          <cell r="F1681" t="str">
            <v>K</v>
          </cell>
          <cell r="G1681" t="str">
            <v>5</v>
          </cell>
          <cell r="H1681">
            <v>798</v>
          </cell>
          <cell r="I1681">
            <v>242</v>
          </cell>
          <cell r="J1681">
            <v>0.30330000000000001</v>
          </cell>
          <cell r="K1681">
            <v>55</v>
          </cell>
          <cell r="L1681">
            <v>6.8900000000000003E-2</v>
          </cell>
          <cell r="M1681">
            <v>297</v>
          </cell>
          <cell r="N1681">
            <v>0.37219999999999998</v>
          </cell>
        </row>
        <row r="1682">
          <cell r="A1682" t="str">
            <v>ST PAUL</v>
          </cell>
          <cell r="B1682" t="str">
            <v>018</v>
          </cell>
          <cell r="C1682" t="e">
            <v>#N/A</v>
          </cell>
          <cell r="D1682" t="str">
            <v>1110</v>
          </cell>
          <cell r="E1682" t="str">
            <v>Elementary</v>
          </cell>
          <cell r="F1682" t="str">
            <v>Pre-K</v>
          </cell>
          <cell r="G1682" t="str">
            <v>7</v>
          </cell>
          <cell r="H1682">
            <v>345</v>
          </cell>
          <cell r="I1682">
            <v>236</v>
          </cell>
          <cell r="J1682">
            <v>0.68410000000000004</v>
          </cell>
          <cell r="K1682">
            <v>18</v>
          </cell>
          <cell r="L1682">
            <v>5.2200000000000003E-2</v>
          </cell>
          <cell r="M1682">
            <v>254</v>
          </cell>
          <cell r="N1682">
            <v>0.73619999999999997</v>
          </cell>
        </row>
        <row r="1683">
          <cell r="A1683" t="str">
            <v>ST. ANDREWS EL (CEP NOTE 2)</v>
          </cell>
          <cell r="B1683" t="str">
            <v>5235</v>
          </cell>
          <cell r="C1683" t="str">
            <v>St. Andrews School</v>
          </cell>
          <cell r="D1683" t="str">
            <v>5235</v>
          </cell>
          <cell r="E1683" t="str">
            <v>Elementary</v>
          </cell>
          <cell r="F1683" t="str">
            <v>K</v>
          </cell>
          <cell r="G1683" t="str">
            <v>5</v>
          </cell>
          <cell r="H1683">
            <v>92</v>
          </cell>
          <cell r="I1683">
            <v>92</v>
          </cell>
          <cell r="J1683">
            <v>1</v>
          </cell>
          <cell r="K1683">
            <v>0</v>
          </cell>
          <cell r="L1683">
            <v>0</v>
          </cell>
          <cell r="M1683">
            <v>92</v>
          </cell>
          <cell r="N1683">
            <v>1</v>
          </cell>
        </row>
        <row r="1684">
          <cell r="A1684" t="str">
            <v>ST. BERNADETTE CATHOLIC SCHOOL</v>
          </cell>
          <cell r="B1684" t="str">
            <v>5782</v>
          </cell>
          <cell r="C1684" t="str">
            <v>St. Bernadette Catholic School</v>
          </cell>
          <cell r="D1684" t="str">
            <v>5782</v>
          </cell>
          <cell r="E1684" t="str">
            <v>Combined</v>
          </cell>
          <cell r="F1684" t="str">
            <v>K</v>
          </cell>
          <cell r="G1684" t="str">
            <v>8</v>
          </cell>
          <cell r="H1684">
            <v>426</v>
          </cell>
          <cell r="I1684">
            <v>19</v>
          </cell>
          <cell r="J1684">
            <v>4.4600000000000001E-2</v>
          </cell>
          <cell r="K1684">
            <v>7</v>
          </cell>
          <cell r="L1684">
            <v>1.6400000000000001E-2</v>
          </cell>
          <cell r="M1684">
            <v>26</v>
          </cell>
          <cell r="N1684">
            <v>6.0999999999999999E-2</v>
          </cell>
        </row>
        <row r="1685">
          <cell r="A1685" t="str">
            <v>ST. CHARLES ELEM (CEP NOTE 2)</v>
          </cell>
          <cell r="B1685" t="str">
            <v>052</v>
          </cell>
          <cell r="C1685" t="e">
            <v>#N/A</v>
          </cell>
          <cell r="D1685" t="str">
            <v>0200</v>
          </cell>
          <cell r="E1685" t="str">
            <v>Elementary</v>
          </cell>
          <cell r="F1685" t="str">
            <v>H</v>
          </cell>
          <cell r="G1685" t="str">
            <v>4</v>
          </cell>
          <cell r="H1685">
            <v>121</v>
          </cell>
          <cell r="I1685">
            <v>114</v>
          </cell>
          <cell r="J1685">
            <v>0.94210000000000005</v>
          </cell>
          <cell r="K1685">
            <v>0</v>
          </cell>
          <cell r="L1685">
            <v>0</v>
          </cell>
          <cell r="M1685">
            <v>114</v>
          </cell>
          <cell r="N1685">
            <v>0.94210000000000005</v>
          </cell>
        </row>
        <row r="1686">
          <cell r="A1686" t="str">
            <v>ST. CLARE WALKER MIDDLE</v>
          </cell>
          <cell r="B1686" t="str">
            <v>059</v>
          </cell>
          <cell r="C1686" t="e">
            <v>#N/A</v>
          </cell>
          <cell r="D1686" t="str">
            <v>0140</v>
          </cell>
          <cell r="E1686" t="str">
            <v>Middle</v>
          </cell>
          <cell r="F1686" t="str">
            <v>6</v>
          </cell>
          <cell r="G1686" t="str">
            <v>8</v>
          </cell>
          <cell r="H1686">
            <v>258</v>
          </cell>
          <cell r="I1686">
            <v>114</v>
          </cell>
          <cell r="J1686">
            <v>0.44190000000000002</v>
          </cell>
          <cell r="K1686">
            <v>14</v>
          </cell>
          <cell r="L1686">
            <v>5.4300000000000001E-2</v>
          </cell>
          <cell r="M1686">
            <v>128</v>
          </cell>
          <cell r="N1686">
            <v>0.49609999999999999</v>
          </cell>
        </row>
        <row r="1687">
          <cell r="A1687" t="str">
            <v>ST. HELENA ELEM (CEP NOTE 2)</v>
          </cell>
          <cell r="B1687" t="str">
            <v>118</v>
          </cell>
          <cell r="C1687" t="e">
            <v>#N/A</v>
          </cell>
          <cell r="D1687" t="str">
            <v>0820</v>
          </cell>
          <cell r="E1687" t="str">
            <v>Elementary</v>
          </cell>
          <cell r="F1687" t="str">
            <v>Pre-K</v>
          </cell>
          <cell r="G1687" t="str">
            <v>5</v>
          </cell>
          <cell r="H1687">
            <v>270</v>
          </cell>
          <cell r="I1687">
            <v>259</v>
          </cell>
          <cell r="J1687">
            <v>0.95930000000000004</v>
          </cell>
          <cell r="K1687">
            <v>0</v>
          </cell>
          <cell r="L1687">
            <v>0</v>
          </cell>
          <cell r="M1687">
            <v>259</v>
          </cell>
          <cell r="N1687">
            <v>0.95930000000000004</v>
          </cell>
        </row>
        <row r="1688">
          <cell r="A1688" t="str">
            <v>ST. MARYS HOME</v>
          </cell>
          <cell r="B1688" t="str">
            <v>5795</v>
          </cell>
          <cell r="C1688" t="str">
            <v>St. Mary's Home</v>
          </cell>
          <cell r="D1688" t="str">
            <v>5795</v>
          </cell>
          <cell r="E1688" t="str">
            <v>Combined</v>
          </cell>
          <cell r="F1688" t="str">
            <v>Pre-K</v>
          </cell>
          <cell r="G1688" t="str">
            <v>12</v>
          </cell>
          <cell r="H1688">
            <v>88</v>
          </cell>
          <cell r="I1688">
            <v>88</v>
          </cell>
          <cell r="J1688">
            <v>1</v>
          </cell>
          <cell r="K1688">
            <v>0</v>
          </cell>
          <cell r="L1688"/>
          <cell r="M1688">
            <v>88</v>
          </cell>
          <cell r="N1688">
            <v>1</v>
          </cell>
        </row>
        <row r="1689">
          <cell r="A1689" t="str">
            <v>ST. PAUL ELEM (CEP NOTE 2)</v>
          </cell>
          <cell r="B1689" t="str">
            <v>096</v>
          </cell>
          <cell r="C1689" t="e">
            <v>#N/A</v>
          </cell>
          <cell r="D1689" t="str">
            <v>0871</v>
          </cell>
          <cell r="E1689" t="str">
            <v>Combined</v>
          </cell>
          <cell r="F1689" t="str">
            <v>Pre-K</v>
          </cell>
          <cell r="G1689" t="str">
            <v>8</v>
          </cell>
          <cell r="H1689">
            <v>292</v>
          </cell>
          <cell r="I1689">
            <v>256</v>
          </cell>
          <cell r="J1689">
            <v>0.87670000000000003</v>
          </cell>
          <cell r="K1689">
            <v>0</v>
          </cell>
          <cell r="L1689">
            <v>0</v>
          </cell>
          <cell r="M1689">
            <v>256</v>
          </cell>
          <cell r="N1689">
            <v>0.87670000000000003</v>
          </cell>
        </row>
        <row r="1690">
          <cell r="A1690" t="str">
            <v>STAFFORD ELEM</v>
          </cell>
          <cell r="B1690" t="str">
            <v>089</v>
          </cell>
          <cell r="C1690" t="e">
            <v>#N/A</v>
          </cell>
          <cell r="D1690" t="str">
            <v>0111</v>
          </cell>
          <cell r="E1690" t="str">
            <v>Elementary</v>
          </cell>
          <cell r="F1690" t="str">
            <v>K</v>
          </cell>
          <cell r="G1690" t="str">
            <v>5</v>
          </cell>
          <cell r="H1690">
            <v>719</v>
          </cell>
          <cell r="I1690">
            <v>151</v>
          </cell>
          <cell r="J1690">
            <v>0.21</v>
          </cell>
          <cell r="K1690">
            <v>31</v>
          </cell>
          <cell r="L1690">
            <v>4.3099999999999999E-2</v>
          </cell>
          <cell r="M1690">
            <v>182</v>
          </cell>
          <cell r="N1690">
            <v>0.25309999999999999</v>
          </cell>
        </row>
        <row r="1691">
          <cell r="A1691" t="str">
            <v>STAFFORD MIDDLE</v>
          </cell>
          <cell r="B1691" t="str">
            <v>089</v>
          </cell>
          <cell r="C1691" t="e">
            <v>#N/A</v>
          </cell>
          <cell r="D1691" t="str">
            <v>0112</v>
          </cell>
          <cell r="E1691" t="str">
            <v>Middle</v>
          </cell>
          <cell r="F1691" t="str">
            <v>6</v>
          </cell>
          <cell r="G1691" t="str">
            <v>8</v>
          </cell>
          <cell r="H1691">
            <v>979</v>
          </cell>
          <cell r="I1691">
            <v>344</v>
          </cell>
          <cell r="J1691">
            <v>0.35139999999999999</v>
          </cell>
          <cell r="K1691">
            <v>87</v>
          </cell>
          <cell r="L1691">
            <v>8.8900000000000007E-2</v>
          </cell>
          <cell r="M1691">
            <v>431</v>
          </cell>
          <cell r="N1691">
            <v>0.44019999999999998</v>
          </cell>
        </row>
        <row r="1692">
          <cell r="A1692" t="str">
            <v>STAFFORD SR. HIGH</v>
          </cell>
          <cell r="B1692" t="str">
            <v>089</v>
          </cell>
          <cell r="C1692" t="e">
            <v>#N/A</v>
          </cell>
          <cell r="D1692" t="str">
            <v>0020</v>
          </cell>
          <cell r="E1692" t="str">
            <v>High</v>
          </cell>
          <cell r="F1692" t="str">
            <v>9</v>
          </cell>
          <cell r="G1692" t="str">
            <v>12</v>
          </cell>
          <cell r="H1692">
            <v>1951</v>
          </cell>
          <cell r="I1692">
            <v>501</v>
          </cell>
          <cell r="J1692">
            <v>0.25679999999999997</v>
          </cell>
          <cell r="K1692">
            <v>76</v>
          </cell>
          <cell r="L1692">
            <v>3.9E-2</v>
          </cell>
          <cell r="M1692">
            <v>577</v>
          </cell>
          <cell r="N1692">
            <v>0.29570000000000002</v>
          </cell>
        </row>
        <row r="1693">
          <cell r="A1693" t="str">
            <v>STANLEY ELEM</v>
          </cell>
          <cell r="B1693" t="str">
            <v>069</v>
          </cell>
          <cell r="C1693" t="e">
            <v>#N/A</v>
          </cell>
          <cell r="D1693" t="str">
            <v>0210</v>
          </cell>
          <cell r="E1693" t="str">
            <v>Elementary</v>
          </cell>
          <cell r="F1693" t="str">
            <v>Pre-K</v>
          </cell>
          <cell r="G1693" t="str">
            <v>5</v>
          </cell>
          <cell r="H1693">
            <v>421</v>
          </cell>
          <cell r="I1693">
            <v>231</v>
          </cell>
          <cell r="J1693">
            <v>0.54869999999999997</v>
          </cell>
          <cell r="K1693">
            <v>35</v>
          </cell>
          <cell r="L1693">
            <v>8.3099999999999993E-2</v>
          </cell>
          <cell r="M1693">
            <v>266</v>
          </cell>
          <cell r="N1693">
            <v>0.63180000000000003</v>
          </cell>
        </row>
        <row r="1694">
          <cell r="A1694" t="str">
            <v>STANLEYTOWN EL (CEP NOTE 2)</v>
          </cell>
          <cell r="B1694" t="str">
            <v>044</v>
          </cell>
          <cell r="C1694" t="e">
            <v>#N/A</v>
          </cell>
          <cell r="D1694" t="str">
            <v>0760</v>
          </cell>
          <cell r="E1694" t="str">
            <v>Elementary</v>
          </cell>
          <cell r="F1694" t="str">
            <v>Pre-K</v>
          </cell>
          <cell r="G1694" t="str">
            <v>5</v>
          </cell>
          <cell r="H1694">
            <v>289</v>
          </cell>
          <cell r="I1694">
            <v>256</v>
          </cell>
          <cell r="J1694">
            <v>0.88580000000000003</v>
          </cell>
          <cell r="K1694">
            <v>0</v>
          </cell>
          <cell r="L1694">
            <v>0</v>
          </cell>
          <cell r="M1694">
            <v>256</v>
          </cell>
          <cell r="N1694">
            <v>0.88580000000000003</v>
          </cell>
        </row>
        <row r="1695">
          <cell r="A1695" t="str">
            <v>STAUNTON HIGH</v>
          </cell>
          <cell r="B1695" t="str">
            <v>126</v>
          </cell>
          <cell r="C1695" t="e">
            <v>#N/A</v>
          </cell>
          <cell r="D1695" t="str">
            <v>0030</v>
          </cell>
          <cell r="E1695" t="str">
            <v>High</v>
          </cell>
          <cell r="F1695" t="str">
            <v>9</v>
          </cell>
          <cell r="G1695" t="str">
            <v>12</v>
          </cell>
          <cell r="H1695">
            <v>790</v>
          </cell>
          <cell r="I1695">
            <v>265</v>
          </cell>
          <cell r="J1695">
            <v>0.33539999999999998</v>
          </cell>
          <cell r="K1695">
            <v>35</v>
          </cell>
          <cell r="L1695">
            <v>4.4299999999999999E-2</v>
          </cell>
          <cell r="M1695">
            <v>300</v>
          </cell>
          <cell r="N1695">
            <v>0.37969999999999998</v>
          </cell>
        </row>
        <row r="1696">
          <cell r="A1696" t="str">
            <v>STAUNTON PS PROG (CEP NOTE 2)</v>
          </cell>
          <cell r="B1696" t="str">
            <v>126</v>
          </cell>
          <cell r="C1696" t="e">
            <v>#N/A</v>
          </cell>
          <cell r="D1696" t="str">
            <v>0041</v>
          </cell>
          <cell r="E1696" t="str">
            <v>Elementary</v>
          </cell>
          <cell r="F1696" t="str">
            <v>H</v>
          </cell>
          <cell r="G1696" t="str">
            <v>Pre-K</v>
          </cell>
          <cell r="H1696">
            <v>93</v>
          </cell>
          <cell r="I1696">
            <v>69</v>
          </cell>
          <cell r="J1696">
            <v>0.7419</v>
          </cell>
          <cell r="K1696">
            <v>0</v>
          </cell>
          <cell r="L1696">
            <v>0</v>
          </cell>
          <cell r="M1696">
            <v>69</v>
          </cell>
          <cell r="N1696">
            <v>0.7419</v>
          </cell>
        </row>
        <row r="1697">
          <cell r="A1697" t="str">
            <v>STAUNTON RIVER HIGH</v>
          </cell>
          <cell r="B1697" t="str">
            <v>010</v>
          </cell>
          <cell r="C1697" t="e">
            <v>#N/A</v>
          </cell>
          <cell r="D1697" t="str">
            <v>1190</v>
          </cell>
          <cell r="E1697" t="str">
            <v>High</v>
          </cell>
          <cell r="F1697" t="str">
            <v>9</v>
          </cell>
          <cell r="G1697" t="str">
            <v>12</v>
          </cell>
          <cell r="H1697">
            <v>938</v>
          </cell>
          <cell r="I1697">
            <v>384</v>
          </cell>
          <cell r="J1697">
            <v>0.40939999999999999</v>
          </cell>
          <cell r="K1697">
            <v>76</v>
          </cell>
          <cell r="L1697">
            <v>8.1000000000000003E-2</v>
          </cell>
          <cell r="M1697">
            <v>460</v>
          </cell>
          <cell r="N1697">
            <v>0.4904</v>
          </cell>
        </row>
        <row r="1698">
          <cell r="A1698" t="str">
            <v>STAUNTON RIVER MIDDLE</v>
          </cell>
          <cell r="B1698" t="str">
            <v>010</v>
          </cell>
          <cell r="C1698" t="e">
            <v>#N/A</v>
          </cell>
          <cell r="D1698" t="str">
            <v>1191</v>
          </cell>
          <cell r="E1698" t="str">
            <v>Middle</v>
          </cell>
          <cell r="F1698" t="str">
            <v>6</v>
          </cell>
          <cell r="G1698" t="str">
            <v>8</v>
          </cell>
          <cell r="H1698">
            <v>674</v>
          </cell>
          <cell r="I1698">
            <v>296</v>
          </cell>
          <cell r="J1698">
            <v>0.43919999999999998</v>
          </cell>
          <cell r="K1698">
            <v>62</v>
          </cell>
          <cell r="L1698">
            <v>9.1999999999999998E-2</v>
          </cell>
          <cell r="M1698">
            <v>358</v>
          </cell>
          <cell r="N1698">
            <v>0.53120000000000001</v>
          </cell>
        </row>
        <row r="1699">
          <cell r="A1699" t="str">
            <v>STENWOOD ELEM</v>
          </cell>
          <cell r="B1699" t="str">
            <v>029</v>
          </cell>
          <cell r="C1699" t="e">
            <v>#N/A</v>
          </cell>
          <cell r="D1699" t="str">
            <v>1380</v>
          </cell>
          <cell r="E1699" t="str">
            <v>Elementary</v>
          </cell>
          <cell r="F1699" t="str">
            <v>K</v>
          </cell>
          <cell r="G1699" t="str">
            <v>6</v>
          </cell>
          <cell r="H1699">
            <v>564</v>
          </cell>
          <cell r="I1699">
            <v>45</v>
          </cell>
          <cell r="J1699">
            <v>7.9799999999999996E-2</v>
          </cell>
          <cell r="K1699">
            <v>7</v>
          </cell>
          <cell r="L1699">
            <v>1.24E-2</v>
          </cell>
          <cell r="M1699">
            <v>52</v>
          </cell>
          <cell r="N1699">
            <v>9.2200000000000004E-2</v>
          </cell>
        </row>
        <row r="1700">
          <cell r="A1700" t="str">
            <v>STEP INC. (CEP NOTE 2)</v>
          </cell>
          <cell r="B1700" t="str">
            <v>5806</v>
          </cell>
          <cell r="C1700" t="str">
            <v>STEP Inc</v>
          </cell>
          <cell r="D1700" t="str">
            <v>5806</v>
          </cell>
          <cell r="E1700" t="str">
            <v>Combined</v>
          </cell>
          <cell r="F1700" t="str">
            <v>K</v>
          </cell>
          <cell r="G1700" t="str">
            <v>12</v>
          </cell>
          <cell r="H1700">
            <v>15</v>
          </cell>
          <cell r="I1700">
            <v>11</v>
          </cell>
          <cell r="J1700">
            <v>0.73329999999999995</v>
          </cell>
          <cell r="K1700">
            <v>0</v>
          </cell>
          <cell r="L1700">
            <v>0</v>
          </cell>
          <cell r="M1700">
            <v>11</v>
          </cell>
          <cell r="N1700">
            <v>0.73329999999999995</v>
          </cell>
        </row>
        <row r="1701">
          <cell r="A1701" t="str">
            <v>STERLING ELEM</v>
          </cell>
          <cell r="B1701" t="str">
            <v>053</v>
          </cell>
          <cell r="C1701" t="e">
            <v>#N/A</v>
          </cell>
          <cell r="D1701" t="str">
            <v>0690</v>
          </cell>
          <cell r="E1701" t="str">
            <v>Elementary</v>
          </cell>
          <cell r="F1701" t="str">
            <v>K</v>
          </cell>
          <cell r="G1701" t="str">
            <v>5</v>
          </cell>
          <cell r="H1701">
            <v>464</v>
          </cell>
          <cell r="I1701">
            <v>254</v>
          </cell>
          <cell r="J1701">
            <v>0.5474</v>
          </cell>
          <cell r="K1701">
            <v>33</v>
          </cell>
          <cell r="L1701">
            <v>7.1099999999999997E-2</v>
          </cell>
          <cell r="M1701">
            <v>287</v>
          </cell>
          <cell r="N1701">
            <v>0.61850000000000005</v>
          </cell>
        </row>
        <row r="1702">
          <cell r="A1702" t="str">
            <v>STERLING MIDDLE</v>
          </cell>
          <cell r="B1702" t="str">
            <v>053</v>
          </cell>
          <cell r="C1702" t="e">
            <v>#N/A</v>
          </cell>
          <cell r="D1702" t="str">
            <v>0760</v>
          </cell>
          <cell r="E1702" t="str">
            <v>Middle</v>
          </cell>
          <cell r="F1702" t="str">
            <v>6</v>
          </cell>
          <cell r="G1702" t="str">
            <v>8</v>
          </cell>
          <cell r="H1702">
            <v>1104</v>
          </cell>
          <cell r="I1702">
            <v>676</v>
          </cell>
          <cell r="J1702">
            <v>0.61229999999999996</v>
          </cell>
          <cell r="K1702">
            <v>117</v>
          </cell>
          <cell r="L1702">
            <v>0.106</v>
          </cell>
          <cell r="M1702">
            <v>793</v>
          </cell>
          <cell r="N1702">
            <v>0.71830000000000005</v>
          </cell>
        </row>
        <row r="1703">
          <cell r="A1703" t="str">
            <v>STEUART W. WELLER ELEM</v>
          </cell>
          <cell r="B1703" t="str">
            <v>053</v>
          </cell>
          <cell r="C1703" t="e">
            <v>#N/A</v>
          </cell>
          <cell r="D1703" t="str">
            <v>0350</v>
          </cell>
          <cell r="E1703" t="str">
            <v>Elementary</v>
          </cell>
          <cell r="F1703" t="str">
            <v>K</v>
          </cell>
          <cell r="G1703" t="str">
            <v>5</v>
          </cell>
          <cell r="H1703">
            <v>776</v>
          </cell>
          <cell r="I1703">
            <v>128</v>
          </cell>
          <cell r="J1703">
            <v>0.16489999999999999</v>
          </cell>
          <cell r="K1703">
            <v>44</v>
          </cell>
          <cell r="L1703">
            <v>5.67E-2</v>
          </cell>
          <cell r="M1703">
            <v>172</v>
          </cell>
          <cell r="N1703">
            <v>0.22159999999999999</v>
          </cell>
        </row>
        <row r="1704">
          <cell r="A1704" t="str">
            <v>STEWARTSVILLE ELEM</v>
          </cell>
          <cell r="B1704" t="str">
            <v>010</v>
          </cell>
          <cell r="C1704" t="e">
            <v>#N/A</v>
          </cell>
          <cell r="D1704" t="str">
            <v>0640</v>
          </cell>
          <cell r="E1704" t="str">
            <v>Elementary</v>
          </cell>
          <cell r="F1704" t="str">
            <v>Pre-K</v>
          </cell>
          <cell r="G1704" t="str">
            <v>5</v>
          </cell>
          <cell r="H1704">
            <v>347</v>
          </cell>
          <cell r="I1704">
            <v>175</v>
          </cell>
          <cell r="J1704">
            <v>0.50429999999999997</v>
          </cell>
          <cell r="K1704">
            <v>48</v>
          </cell>
          <cell r="L1704">
            <v>0.13830000000000001</v>
          </cell>
          <cell r="M1704">
            <v>223</v>
          </cell>
          <cell r="N1704">
            <v>0.64270000000000005</v>
          </cell>
        </row>
        <row r="1705">
          <cell r="A1705" t="str">
            <v>STONE BRIDGE HIGH</v>
          </cell>
          <cell r="B1705" t="str">
            <v>053</v>
          </cell>
          <cell r="C1705" t="e">
            <v>#N/A</v>
          </cell>
          <cell r="D1705" t="str">
            <v>0850</v>
          </cell>
          <cell r="E1705" t="str">
            <v>High</v>
          </cell>
          <cell r="F1705" t="str">
            <v>9</v>
          </cell>
          <cell r="G1705" t="str">
            <v>12</v>
          </cell>
          <cell r="H1705">
            <v>1780</v>
          </cell>
          <cell r="I1705">
            <v>140</v>
          </cell>
          <cell r="J1705">
            <v>7.8700000000000006E-2</v>
          </cell>
          <cell r="K1705">
            <v>45</v>
          </cell>
          <cell r="L1705">
            <v>2.53E-2</v>
          </cell>
          <cell r="M1705">
            <v>185</v>
          </cell>
          <cell r="N1705">
            <v>0.10390000000000001</v>
          </cell>
        </row>
        <row r="1706">
          <cell r="A1706" t="str">
            <v>STONE HILL MIDDLE</v>
          </cell>
          <cell r="B1706" t="str">
            <v>053</v>
          </cell>
          <cell r="C1706" t="e">
            <v>#N/A</v>
          </cell>
          <cell r="D1706" t="str">
            <v>0570</v>
          </cell>
          <cell r="E1706" t="str">
            <v>Middle</v>
          </cell>
          <cell r="F1706" t="str">
            <v>6</v>
          </cell>
          <cell r="G1706" t="str">
            <v>8</v>
          </cell>
          <cell r="H1706">
            <v>1056</v>
          </cell>
          <cell r="I1706">
            <v>91</v>
          </cell>
          <cell r="J1706">
            <v>8.6199999999999999E-2</v>
          </cell>
          <cell r="K1706">
            <v>32</v>
          </cell>
          <cell r="L1706">
            <v>3.0300000000000001E-2</v>
          </cell>
          <cell r="M1706">
            <v>123</v>
          </cell>
          <cell r="N1706">
            <v>0.11650000000000001</v>
          </cell>
        </row>
        <row r="1707">
          <cell r="A1707" t="str">
            <v>STONE MIDDLE</v>
          </cell>
          <cell r="B1707" t="str">
            <v>029</v>
          </cell>
          <cell r="C1707" t="e">
            <v>#N/A</v>
          </cell>
          <cell r="D1707" t="str">
            <v>2070</v>
          </cell>
          <cell r="E1707" t="str">
            <v>Middle</v>
          </cell>
          <cell r="F1707" t="str">
            <v>7</v>
          </cell>
          <cell r="G1707" t="str">
            <v>8</v>
          </cell>
          <cell r="H1707">
            <v>767</v>
          </cell>
          <cell r="I1707">
            <v>184</v>
          </cell>
          <cell r="J1707">
            <v>0.2399</v>
          </cell>
          <cell r="K1707">
            <v>59</v>
          </cell>
          <cell r="L1707">
            <v>7.6899999999999996E-2</v>
          </cell>
          <cell r="M1707">
            <v>243</v>
          </cell>
          <cell r="N1707">
            <v>0.31680000000000003</v>
          </cell>
        </row>
        <row r="1708">
          <cell r="A1708" t="str">
            <v>STONE ROBINSON ELEM</v>
          </cell>
          <cell r="B1708" t="str">
            <v>002</v>
          </cell>
          <cell r="C1708" t="str">
            <v>Albemarle County Public Schools</v>
          </cell>
          <cell r="D1708" t="str">
            <v>0920</v>
          </cell>
          <cell r="E1708" t="str">
            <v>Elementary</v>
          </cell>
          <cell r="F1708" t="str">
            <v>Pre-K</v>
          </cell>
          <cell r="G1708" t="str">
            <v>5</v>
          </cell>
          <cell r="H1708">
            <v>503</v>
          </cell>
          <cell r="I1708">
            <v>112</v>
          </cell>
          <cell r="J1708">
            <v>0.22270000000000001</v>
          </cell>
          <cell r="K1708">
            <v>23</v>
          </cell>
          <cell r="L1708">
            <v>4.5699999999999998E-2</v>
          </cell>
          <cell r="M1708">
            <v>135</v>
          </cell>
          <cell r="N1708">
            <v>0.26840000000000003</v>
          </cell>
        </row>
        <row r="1709">
          <cell r="A1709" t="str">
            <v>STONE SPRING EL (CEP NOTE 2)</v>
          </cell>
          <cell r="B1709" t="str">
            <v>113</v>
          </cell>
          <cell r="C1709" t="e">
            <v>#N/A</v>
          </cell>
          <cell r="D1709" t="str">
            <v>0191</v>
          </cell>
          <cell r="E1709" t="str">
            <v>Elementary</v>
          </cell>
          <cell r="F1709" t="str">
            <v>H</v>
          </cell>
          <cell r="G1709" t="str">
            <v>5</v>
          </cell>
          <cell r="H1709">
            <v>539</v>
          </cell>
          <cell r="I1709">
            <v>451</v>
          </cell>
          <cell r="J1709">
            <v>0.8367</v>
          </cell>
          <cell r="K1709">
            <v>0</v>
          </cell>
          <cell r="L1709">
            <v>0</v>
          </cell>
          <cell r="M1709">
            <v>451</v>
          </cell>
          <cell r="N1709">
            <v>0.8367</v>
          </cell>
        </row>
        <row r="1710">
          <cell r="A1710" t="str">
            <v>STONEHOUSE ELEM</v>
          </cell>
          <cell r="B1710" t="str">
            <v>131</v>
          </cell>
          <cell r="C1710" t="e">
            <v>#N/A</v>
          </cell>
          <cell r="D1710" t="str">
            <v>0203</v>
          </cell>
          <cell r="E1710" t="str">
            <v>Elementary</v>
          </cell>
          <cell r="F1710" t="str">
            <v>K</v>
          </cell>
          <cell r="G1710" t="str">
            <v>5</v>
          </cell>
          <cell r="H1710">
            <v>773</v>
          </cell>
          <cell r="I1710">
            <v>148</v>
          </cell>
          <cell r="J1710">
            <v>0.1915</v>
          </cell>
          <cell r="K1710">
            <v>34</v>
          </cell>
          <cell r="L1710">
            <v>4.3999999999999997E-2</v>
          </cell>
          <cell r="M1710">
            <v>182</v>
          </cell>
          <cell r="N1710">
            <v>0.2354</v>
          </cell>
        </row>
        <row r="1711">
          <cell r="A1711" t="str">
            <v>STONEWALL ELEM</v>
          </cell>
          <cell r="B1711" t="str">
            <v>034</v>
          </cell>
          <cell r="C1711" t="e">
            <v>#N/A</v>
          </cell>
          <cell r="D1711" t="str">
            <v>0410</v>
          </cell>
          <cell r="E1711" t="str">
            <v>Elementary</v>
          </cell>
          <cell r="F1711" t="str">
            <v>K</v>
          </cell>
          <cell r="G1711" t="str">
            <v>5</v>
          </cell>
          <cell r="H1711">
            <v>700</v>
          </cell>
          <cell r="I1711">
            <v>253</v>
          </cell>
          <cell r="J1711">
            <v>0.3614</v>
          </cell>
          <cell r="K1711">
            <v>39</v>
          </cell>
          <cell r="L1711">
            <v>5.57E-2</v>
          </cell>
          <cell r="M1711">
            <v>292</v>
          </cell>
          <cell r="N1711">
            <v>0.41710000000000003</v>
          </cell>
        </row>
        <row r="1712">
          <cell r="A1712" t="str">
            <v>STONEWALL JACKSON EL (CEP NOTE 2)</v>
          </cell>
          <cell r="B1712" t="str">
            <v>102</v>
          </cell>
          <cell r="C1712" t="e">
            <v>#N/A</v>
          </cell>
          <cell r="D1712" t="str">
            <v>0070</v>
          </cell>
          <cell r="E1712" t="str">
            <v>Elementary</v>
          </cell>
          <cell r="F1712" t="str">
            <v>Pre-K</v>
          </cell>
          <cell r="G1712" t="str">
            <v>5</v>
          </cell>
          <cell r="H1712">
            <v>261</v>
          </cell>
          <cell r="I1712">
            <v>245</v>
          </cell>
          <cell r="J1712">
            <v>0.93869999999999998</v>
          </cell>
          <cell r="K1712">
            <v>0</v>
          </cell>
          <cell r="L1712">
            <v>0</v>
          </cell>
          <cell r="M1712">
            <v>245</v>
          </cell>
          <cell r="N1712">
            <v>0.93869999999999998</v>
          </cell>
        </row>
        <row r="1713">
          <cell r="A1713" t="str">
            <v>STONEWALL JACKSON HIGH</v>
          </cell>
          <cell r="B1713" t="str">
            <v>075</v>
          </cell>
          <cell r="C1713" t="e">
            <v>#N/A</v>
          </cell>
          <cell r="D1713" t="str">
            <v>0680</v>
          </cell>
          <cell r="E1713" t="str">
            <v>High</v>
          </cell>
          <cell r="F1713" t="str">
            <v>9</v>
          </cell>
          <cell r="G1713" t="str">
            <v>12</v>
          </cell>
          <cell r="H1713">
            <v>2579</v>
          </cell>
          <cell r="I1713">
            <v>1298</v>
          </cell>
          <cell r="J1713">
            <v>0.50329999999999997</v>
          </cell>
          <cell r="K1713">
            <v>267</v>
          </cell>
          <cell r="L1713">
            <v>0.10349999999999999</v>
          </cell>
          <cell r="M1713">
            <v>1565</v>
          </cell>
          <cell r="N1713">
            <v>0.60680000000000001</v>
          </cell>
        </row>
        <row r="1714">
          <cell r="A1714" t="str">
            <v>STONEWALL JACKSON HIGH</v>
          </cell>
          <cell r="B1714" t="str">
            <v>085</v>
          </cell>
          <cell r="C1714" t="e">
            <v>#N/A</v>
          </cell>
          <cell r="D1714" t="str">
            <v>0790</v>
          </cell>
          <cell r="E1714" t="str">
            <v>High</v>
          </cell>
          <cell r="F1714" t="str">
            <v>8</v>
          </cell>
          <cell r="G1714" t="str">
            <v>12</v>
          </cell>
          <cell r="H1714">
            <v>633</v>
          </cell>
          <cell r="I1714">
            <v>239</v>
          </cell>
          <cell r="J1714">
            <v>0.37759999999999999</v>
          </cell>
          <cell r="K1714">
            <v>40</v>
          </cell>
          <cell r="L1714">
            <v>6.3200000000000006E-2</v>
          </cell>
          <cell r="M1714">
            <v>279</v>
          </cell>
          <cell r="N1714">
            <v>0.44080000000000003</v>
          </cell>
        </row>
        <row r="1715">
          <cell r="A1715" t="str">
            <v>STONEWALL JACKSON MIDDLE</v>
          </cell>
          <cell r="B1715" t="str">
            <v>042</v>
          </cell>
          <cell r="C1715" t="e">
            <v>#N/A</v>
          </cell>
          <cell r="D1715" t="str">
            <v>0440</v>
          </cell>
          <cell r="E1715" t="str">
            <v>Middle</v>
          </cell>
          <cell r="F1715" t="str">
            <v>6</v>
          </cell>
          <cell r="G1715" t="str">
            <v>8</v>
          </cell>
          <cell r="H1715">
            <v>1074</v>
          </cell>
          <cell r="I1715">
            <v>264</v>
          </cell>
          <cell r="J1715">
            <v>0.24579999999999999</v>
          </cell>
          <cell r="K1715">
            <v>54</v>
          </cell>
          <cell r="L1715">
            <v>5.0299999999999997E-2</v>
          </cell>
          <cell r="M1715">
            <v>318</v>
          </cell>
          <cell r="N1715">
            <v>0.29609999999999997</v>
          </cell>
        </row>
        <row r="1716">
          <cell r="A1716" t="str">
            <v>STONEWALL MIDDLE</v>
          </cell>
          <cell r="B1716" t="str">
            <v>075</v>
          </cell>
          <cell r="C1716" t="e">
            <v>#N/A</v>
          </cell>
          <cell r="D1716" t="str">
            <v>0480</v>
          </cell>
          <cell r="E1716" t="str">
            <v>Middle</v>
          </cell>
          <cell r="F1716" t="str">
            <v>6</v>
          </cell>
          <cell r="G1716" t="str">
            <v>8</v>
          </cell>
          <cell r="H1716">
            <v>1146</v>
          </cell>
          <cell r="I1716">
            <v>694</v>
          </cell>
          <cell r="J1716">
            <v>0.60560000000000003</v>
          </cell>
          <cell r="K1716">
            <v>155</v>
          </cell>
          <cell r="L1716">
            <v>0.1353</v>
          </cell>
          <cell r="M1716">
            <v>849</v>
          </cell>
          <cell r="N1716">
            <v>0.74080000000000001</v>
          </cell>
        </row>
        <row r="1717">
          <cell r="A1717" t="str">
            <v>STONY MILL ELEM</v>
          </cell>
          <cell r="B1717" t="str">
            <v>071</v>
          </cell>
          <cell r="C1717" t="e">
            <v>#N/A</v>
          </cell>
          <cell r="D1717" t="str">
            <v>1710</v>
          </cell>
          <cell r="E1717" t="str">
            <v>Elementary</v>
          </cell>
          <cell r="F1717" t="str">
            <v>Pre-K</v>
          </cell>
          <cell r="G1717" t="str">
            <v>5</v>
          </cell>
          <cell r="H1717">
            <v>420</v>
          </cell>
          <cell r="I1717">
            <v>217</v>
          </cell>
          <cell r="J1717">
            <v>0.51670000000000005</v>
          </cell>
          <cell r="K1717">
            <v>31</v>
          </cell>
          <cell r="L1717">
            <v>7.3800000000000004E-2</v>
          </cell>
          <cell r="M1717">
            <v>248</v>
          </cell>
          <cell r="N1717">
            <v>0.59050000000000002</v>
          </cell>
        </row>
        <row r="1718">
          <cell r="A1718" t="str">
            <v>STONY POINT ELEM</v>
          </cell>
          <cell r="B1718" t="str">
            <v>002</v>
          </cell>
          <cell r="C1718" t="str">
            <v>Albemarle County Public Schools</v>
          </cell>
          <cell r="D1718" t="str">
            <v>0240</v>
          </cell>
          <cell r="E1718" t="str">
            <v>Elementary</v>
          </cell>
          <cell r="F1718" t="str">
            <v>K</v>
          </cell>
          <cell r="G1718" t="str">
            <v>5</v>
          </cell>
          <cell r="H1718">
            <v>235</v>
          </cell>
          <cell r="I1718">
            <v>64</v>
          </cell>
          <cell r="J1718">
            <v>0.27229999999999999</v>
          </cell>
          <cell r="K1718">
            <v>12</v>
          </cell>
          <cell r="L1718">
            <v>5.11E-2</v>
          </cell>
          <cell r="M1718">
            <v>76</v>
          </cell>
          <cell r="N1718">
            <v>0.32340000000000002</v>
          </cell>
        </row>
        <row r="1719">
          <cell r="A1719" t="str">
            <v>STRASBURG HIGH</v>
          </cell>
          <cell r="B1719" t="str">
            <v>085</v>
          </cell>
          <cell r="C1719" t="e">
            <v>#N/A</v>
          </cell>
          <cell r="D1719" t="str">
            <v>0770</v>
          </cell>
          <cell r="E1719" t="str">
            <v>High</v>
          </cell>
          <cell r="F1719" t="str">
            <v>9</v>
          </cell>
          <cell r="G1719" t="str">
            <v>12</v>
          </cell>
          <cell r="H1719">
            <v>603</v>
          </cell>
          <cell r="I1719">
            <v>149</v>
          </cell>
          <cell r="J1719">
            <v>0.24709999999999999</v>
          </cell>
          <cell r="K1719">
            <v>20</v>
          </cell>
          <cell r="L1719">
            <v>3.32E-2</v>
          </cell>
          <cell r="M1719">
            <v>169</v>
          </cell>
          <cell r="N1719">
            <v>0.28029999999999999</v>
          </cell>
        </row>
        <row r="1720">
          <cell r="A1720" t="str">
            <v>STRATFORD LANDING ELEM</v>
          </cell>
          <cell r="B1720" t="str">
            <v>029</v>
          </cell>
          <cell r="C1720" t="e">
            <v>#N/A</v>
          </cell>
          <cell r="D1720" t="str">
            <v>1350</v>
          </cell>
          <cell r="E1720" t="str">
            <v>Elementary</v>
          </cell>
          <cell r="F1720" t="str">
            <v>K</v>
          </cell>
          <cell r="G1720" t="str">
            <v>6</v>
          </cell>
          <cell r="H1720">
            <v>787</v>
          </cell>
          <cell r="I1720">
            <v>147</v>
          </cell>
          <cell r="J1720">
            <v>0.18679999999999999</v>
          </cell>
          <cell r="K1720">
            <v>36</v>
          </cell>
          <cell r="L1720">
            <v>4.5699999999999998E-2</v>
          </cell>
          <cell r="M1720">
            <v>183</v>
          </cell>
          <cell r="N1720">
            <v>0.23250000000000001</v>
          </cell>
        </row>
        <row r="1721">
          <cell r="A1721" t="str">
            <v>STRAWBRIDGE ELEM</v>
          </cell>
          <cell r="B1721" t="str">
            <v>128</v>
          </cell>
          <cell r="C1721" t="e">
            <v>#N/A</v>
          </cell>
          <cell r="D1721" t="str">
            <v>0940</v>
          </cell>
          <cell r="E1721" t="str">
            <v>Elementary</v>
          </cell>
          <cell r="F1721" t="str">
            <v>K</v>
          </cell>
          <cell r="G1721" t="str">
            <v>5</v>
          </cell>
          <cell r="H1721">
            <v>680</v>
          </cell>
          <cell r="I1721">
            <v>88</v>
          </cell>
          <cell r="J1721">
            <v>0.12939999999999999</v>
          </cell>
          <cell r="K1721">
            <v>40</v>
          </cell>
          <cell r="L1721">
            <v>5.8799999999999998E-2</v>
          </cell>
          <cell r="M1721">
            <v>128</v>
          </cell>
          <cell r="N1721">
            <v>0.18820000000000001</v>
          </cell>
        </row>
        <row r="1722">
          <cell r="A1722" t="str">
            <v>STRUCTURES YOUTH HOME</v>
          </cell>
          <cell r="B1722" t="str">
            <v>5796</v>
          </cell>
          <cell r="C1722" t="str">
            <v>Restorative Youth Services</v>
          </cell>
          <cell r="D1722" t="str">
            <v>0001</v>
          </cell>
          <cell r="E1722" t="str">
            <v>Combined</v>
          </cell>
          <cell r="F1722" t="str">
            <v>U</v>
          </cell>
          <cell r="G1722" t="str">
            <v>U</v>
          </cell>
          <cell r="H1722">
            <v>5</v>
          </cell>
          <cell r="I1722">
            <v>5</v>
          </cell>
          <cell r="J1722">
            <v>1</v>
          </cell>
          <cell r="K1722">
            <v>0</v>
          </cell>
          <cell r="L1722">
            <v>0</v>
          </cell>
          <cell r="M1722">
            <v>5</v>
          </cell>
          <cell r="N1722">
            <v>1</v>
          </cell>
        </row>
        <row r="1723">
          <cell r="A1723" t="str">
            <v>STRUCTURES YOUTH HOME BOY</v>
          </cell>
          <cell r="B1723" t="str">
            <v>5796</v>
          </cell>
          <cell r="C1723" t="str">
            <v>Restorative Youth Services</v>
          </cell>
          <cell r="D1723" t="str">
            <v>0002</v>
          </cell>
          <cell r="E1723" t="str">
            <v>Combined</v>
          </cell>
          <cell r="F1723" t="str">
            <v>U</v>
          </cell>
          <cell r="G1723" t="str">
            <v>U</v>
          </cell>
          <cell r="H1723">
            <v>9</v>
          </cell>
          <cell r="I1723">
            <v>9</v>
          </cell>
          <cell r="J1723">
            <v>1</v>
          </cell>
          <cell r="K1723">
            <v>0</v>
          </cell>
          <cell r="L1723">
            <v>0</v>
          </cell>
          <cell r="M1723">
            <v>9</v>
          </cell>
          <cell r="N1723">
            <v>1</v>
          </cell>
        </row>
        <row r="1724">
          <cell r="A1724" t="str">
            <v>STUART ELEM (CEP NOTE 2)</v>
          </cell>
          <cell r="B1724" t="str">
            <v>070</v>
          </cell>
          <cell r="C1724" t="e">
            <v>#N/A</v>
          </cell>
          <cell r="D1724" t="str">
            <v>0320</v>
          </cell>
          <cell r="E1724" t="str">
            <v>Elementary</v>
          </cell>
          <cell r="F1724" t="str">
            <v>Pre-K</v>
          </cell>
          <cell r="G1724" t="str">
            <v>7</v>
          </cell>
          <cell r="H1724">
            <v>387</v>
          </cell>
          <cell r="I1724">
            <v>267</v>
          </cell>
          <cell r="J1724">
            <v>0.68989999999999996</v>
          </cell>
          <cell r="K1724">
            <v>0</v>
          </cell>
          <cell r="L1724">
            <v>0</v>
          </cell>
          <cell r="M1724">
            <v>267</v>
          </cell>
          <cell r="N1724">
            <v>0.68989999999999996</v>
          </cell>
        </row>
        <row r="1725">
          <cell r="A1725" t="str">
            <v>STUART M. BEVILLE MIDDLE</v>
          </cell>
          <cell r="B1725" t="str">
            <v>075</v>
          </cell>
          <cell r="C1725" t="e">
            <v>#N/A</v>
          </cell>
          <cell r="D1725" t="str">
            <v>0780</v>
          </cell>
          <cell r="E1725" t="str">
            <v>Middle</v>
          </cell>
          <cell r="F1725" t="str">
            <v>6</v>
          </cell>
          <cell r="G1725" t="str">
            <v>8</v>
          </cell>
          <cell r="H1725">
            <v>1075</v>
          </cell>
          <cell r="I1725">
            <v>519</v>
          </cell>
          <cell r="J1725">
            <v>0.48280000000000001</v>
          </cell>
          <cell r="K1725">
            <v>120</v>
          </cell>
          <cell r="L1725">
            <v>0.1116</v>
          </cell>
          <cell r="M1725">
            <v>639</v>
          </cell>
          <cell r="N1725">
            <v>0.59440000000000004</v>
          </cell>
        </row>
        <row r="1726">
          <cell r="A1726" t="str">
            <v>STUARTS DRAFT ELEM</v>
          </cell>
          <cell r="B1726" t="str">
            <v>008</v>
          </cell>
          <cell r="C1726" t="e">
            <v>#N/A</v>
          </cell>
          <cell r="D1726" t="str">
            <v>0440</v>
          </cell>
          <cell r="E1726" t="str">
            <v>Elementary</v>
          </cell>
          <cell r="F1726" t="str">
            <v>Pre-K</v>
          </cell>
          <cell r="G1726" t="str">
            <v>5</v>
          </cell>
          <cell r="H1726">
            <v>596</v>
          </cell>
          <cell r="I1726">
            <v>223</v>
          </cell>
          <cell r="J1726">
            <v>0.37419999999999998</v>
          </cell>
          <cell r="K1726">
            <v>40</v>
          </cell>
          <cell r="L1726">
            <v>6.7100000000000007E-2</v>
          </cell>
          <cell r="M1726">
            <v>263</v>
          </cell>
          <cell r="N1726">
            <v>0.44130000000000003</v>
          </cell>
        </row>
        <row r="1727">
          <cell r="A1727" t="str">
            <v>STUARTS DRAFT HIGH</v>
          </cell>
          <cell r="B1727" t="str">
            <v>008</v>
          </cell>
          <cell r="C1727" t="e">
            <v>#N/A</v>
          </cell>
          <cell r="D1727" t="str">
            <v>0730</v>
          </cell>
          <cell r="E1727" t="str">
            <v>High</v>
          </cell>
          <cell r="F1727" t="str">
            <v>9</v>
          </cell>
          <cell r="G1727" t="str">
            <v>12</v>
          </cell>
          <cell r="H1727">
            <v>705</v>
          </cell>
          <cell r="I1727">
            <v>177</v>
          </cell>
          <cell r="J1727">
            <v>0.25109999999999999</v>
          </cell>
          <cell r="K1727">
            <v>49</v>
          </cell>
          <cell r="L1727">
            <v>6.9500000000000006E-2</v>
          </cell>
          <cell r="M1727">
            <v>226</v>
          </cell>
          <cell r="N1727">
            <v>0.3206</v>
          </cell>
        </row>
        <row r="1728">
          <cell r="A1728" t="str">
            <v>STUARTS DRAFT MIDDLE</v>
          </cell>
          <cell r="B1728" t="str">
            <v>008</v>
          </cell>
          <cell r="C1728" t="e">
            <v>#N/A</v>
          </cell>
          <cell r="D1728" t="str">
            <v>0060</v>
          </cell>
          <cell r="E1728" t="str">
            <v>Middle</v>
          </cell>
          <cell r="F1728" t="str">
            <v>6</v>
          </cell>
          <cell r="G1728" t="str">
            <v>8</v>
          </cell>
          <cell r="H1728">
            <v>555</v>
          </cell>
          <cell r="I1728">
            <v>178</v>
          </cell>
          <cell r="J1728">
            <v>0.32069999999999999</v>
          </cell>
          <cell r="K1728">
            <v>43</v>
          </cell>
          <cell r="L1728">
            <v>7.7499999999999999E-2</v>
          </cell>
          <cell r="M1728">
            <v>221</v>
          </cell>
          <cell r="N1728">
            <v>0.3982</v>
          </cell>
        </row>
        <row r="1729">
          <cell r="A1729" t="str">
            <v>SUBURBAN PARK EL (CEP NOTE 2)</v>
          </cell>
          <cell r="B1729" t="str">
            <v>118</v>
          </cell>
          <cell r="C1729" t="e">
            <v>#N/A</v>
          </cell>
          <cell r="D1729" t="str">
            <v>0500</v>
          </cell>
          <cell r="E1729" t="str">
            <v>Elementary</v>
          </cell>
          <cell r="F1729" t="str">
            <v>Pre-K</v>
          </cell>
          <cell r="G1729" t="str">
            <v>5</v>
          </cell>
          <cell r="H1729">
            <v>466</v>
          </cell>
          <cell r="I1729">
            <v>447</v>
          </cell>
          <cell r="J1729">
            <v>0.95920000000000005</v>
          </cell>
          <cell r="K1729">
            <v>0</v>
          </cell>
          <cell r="L1729">
            <v>0</v>
          </cell>
          <cell r="M1729">
            <v>447</v>
          </cell>
          <cell r="N1729">
            <v>0.95920000000000005</v>
          </cell>
        </row>
        <row r="1730">
          <cell r="A1730" t="str">
            <v>SUDLEY ELEM</v>
          </cell>
          <cell r="B1730" t="str">
            <v>075</v>
          </cell>
          <cell r="C1730" t="e">
            <v>#N/A</v>
          </cell>
          <cell r="D1730" t="str">
            <v>0020</v>
          </cell>
          <cell r="E1730" t="str">
            <v>Elementary</v>
          </cell>
          <cell r="F1730" t="str">
            <v>K</v>
          </cell>
          <cell r="G1730" t="str">
            <v>5</v>
          </cell>
          <cell r="H1730">
            <v>679</v>
          </cell>
          <cell r="I1730">
            <v>391</v>
          </cell>
          <cell r="J1730">
            <v>0.57579999999999998</v>
          </cell>
          <cell r="K1730">
            <v>60</v>
          </cell>
          <cell r="L1730">
            <v>8.8400000000000006E-2</v>
          </cell>
          <cell r="M1730">
            <v>451</v>
          </cell>
          <cell r="N1730">
            <v>0.66420000000000001</v>
          </cell>
        </row>
        <row r="1731">
          <cell r="A1731" t="str">
            <v>SUELLA G. ELLIS ELEM</v>
          </cell>
          <cell r="B1731" t="str">
            <v>075</v>
          </cell>
          <cell r="C1731" t="e">
            <v>#N/A</v>
          </cell>
          <cell r="D1731" t="str">
            <v>0270</v>
          </cell>
          <cell r="E1731" t="str">
            <v>Elementary</v>
          </cell>
          <cell r="F1731" t="str">
            <v>Pre-K</v>
          </cell>
          <cell r="G1731" t="str">
            <v>5</v>
          </cell>
          <cell r="H1731">
            <v>523</v>
          </cell>
          <cell r="I1731">
            <v>325</v>
          </cell>
          <cell r="J1731">
            <v>0.62139999999999995</v>
          </cell>
          <cell r="K1731">
            <v>71</v>
          </cell>
          <cell r="L1731">
            <v>0.1358</v>
          </cell>
          <cell r="M1731">
            <v>396</v>
          </cell>
          <cell r="N1731">
            <v>0.75719999999999998</v>
          </cell>
        </row>
        <row r="1732">
          <cell r="A1732" t="str">
            <v>SUGAR GROVE EL (CEP NOTE 2)</v>
          </cell>
          <cell r="B1732" t="str">
            <v>086</v>
          </cell>
          <cell r="C1732" t="e">
            <v>#N/A</v>
          </cell>
          <cell r="D1732" t="str">
            <v>0555</v>
          </cell>
          <cell r="E1732" t="str">
            <v>Elementary</v>
          </cell>
          <cell r="F1732" t="str">
            <v>Pre-K</v>
          </cell>
          <cell r="G1732" t="str">
            <v>5</v>
          </cell>
          <cell r="H1732">
            <v>118</v>
          </cell>
          <cell r="I1732">
            <v>92</v>
          </cell>
          <cell r="J1732">
            <v>0.77969999999999995</v>
          </cell>
          <cell r="K1732">
            <v>0</v>
          </cell>
          <cell r="L1732">
            <v>0</v>
          </cell>
          <cell r="M1732">
            <v>92</v>
          </cell>
          <cell r="N1732">
            <v>0.77969999999999995</v>
          </cell>
        </row>
        <row r="1733">
          <cell r="A1733" t="str">
            <v>SUGARLAND ELEM</v>
          </cell>
          <cell r="B1733" t="str">
            <v>053</v>
          </cell>
          <cell r="C1733" t="e">
            <v>#N/A</v>
          </cell>
          <cell r="D1733" t="str">
            <v>0010</v>
          </cell>
          <cell r="E1733" t="str">
            <v>Elementary</v>
          </cell>
          <cell r="F1733" t="str">
            <v>H</v>
          </cell>
          <cell r="G1733" t="str">
            <v>5</v>
          </cell>
          <cell r="H1733">
            <v>569</v>
          </cell>
          <cell r="I1733">
            <v>355</v>
          </cell>
          <cell r="J1733">
            <v>0.62390000000000001</v>
          </cell>
          <cell r="K1733">
            <v>49</v>
          </cell>
          <cell r="L1733">
            <v>8.6099999999999996E-2</v>
          </cell>
          <cell r="M1733">
            <v>404</v>
          </cell>
          <cell r="N1733">
            <v>0.71</v>
          </cell>
        </row>
        <row r="1734">
          <cell r="A1734" t="str">
            <v>SULLY ELEM</v>
          </cell>
          <cell r="B1734" t="str">
            <v>053</v>
          </cell>
          <cell r="C1734" t="e">
            <v>#N/A</v>
          </cell>
          <cell r="D1734" t="str">
            <v>0750</v>
          </cell>
          <cell r="E1734" t="str">
            <v>Elementary</v>
          </cell>
          <cell r="F1734" t="str">
            <v>H</v>
          </cell>
          <cell r="G1734" t="str">
            <v>5</v>
          </cell>
          <cell r="H1734">
            <v>502</v>
          </cell>
          <cell r="I1734">
            <v>387</v>
          </cell>
          <cell r="J1734">
            <v>0.77090000000000003</v>
          </cell>
          <cell r="K1734">
            <v>36</v>
          </cell>
          <cell r="L1734">
            <v>7.17E-2</v>
          </cell>
          <cell r="M1734">
            <v>423</v>
          </cell>
          <cell r="N1734">
            <v>0.84260000000000002</v>
          </cell>
        </row>
        <row r="1735">
          <cell r="A1735" t="str">
            <v>SUMMER HILL PS (CEP NOTE 2)</v>
          </cell>
          <cell r="B1735" t="str">
            <v>123</v>
          </cell>
          <cell r="C1735" t="e">
            <v>#N/A</v>
          </cell>
          <cell r="D1735" t="str">
            <v>0511</v>
          </cell>
          <cell r="E1735" t="str">
            <v>Elementary</v>
          </cell>
          <cell r="F1735" t="str">
            <v>Pre-K</v>
          </cell>
          <cell r="G1735" t="str">
            <v>Pre-K</v>
          </cell>
          <cell r="H1735">
            <v>218</v>
          </cell>
          <cell r="I1735">
            <v>218</v>
          </cell>
          <cell r="J1735">
            <v>1</v>
          </cell>
          <cell r="K1735">
            <v>0</v>
          </cell>
          <cell r="L1735">
            <v>0</v>
          </cell>
          <cell r="M1735">
            <v>218</v>
          </cell>
          <cell r="N1735">
            <v>1</v>
          </cell>
        </row>
        <row r="1736">
          <cell r="A1736" t="str">
            <v>SUNNYSIDE ELEM</v>
          </cell>
          <cell r="B1736" t="str">
            <v>027</v>
          </cell>
          <cell r="C1736" t="e">
            <v>#N/A</v>
          </cell>
          <cell r="D1736" t="str">
            <v>0180</v>
          </cell>
          <cell r="E1736" t="str">
            <v>Elementary</v>
          </cell>
          <cell r="F1736" t="str">
            <v>K</v>
          </cell>
          <cell r="G1736" t="str">
            <v>5</v>
          </cell>
          <cell r="H1736">
            <v>286</v>
          </cell>
          <cell r="I1736">
            <v>150</v>
          </cell>
          <cell r="J1736">
            <v>0.52449999999999997</v>
          </cell>
          <cell r="K1736">
            <v>17</v>
          </cell>
          <cell r="L1736">
            <v>5.9400000000000001E-2</v>
          </cell>
          <cell r="M1736">
            <v>167</v>
          </cell>
          <cell r="N1736">
            <v>0.58389999999999997</v>
          </cell>
        </row>
        <row r="1737">
          <cell r="A1737" t="str">
            <v>SUNRISE VALLEY ELEM</v>
          </cell>
          <cell r="B1737" t="str">
            <v>029</v>
          </cell>
          <cell r="C1737" t="e">
            <v>#N/A</v>
          </cell>
          <cell r="D1737" t="str">
            <v>0280</v>
          </cell>
          <cell r="E1737" t="str">
            <v>Elementary</v>
          </cell>
          <cell r="F1737" t="str">
            <v>K</v>
          </cell>
          <cell r="G1737" t="str">
            <v>6</v>
          </cell>
          <cell r="H1737">
            <v>609</v>
          </cell>
          <cell r="I1737">
            <v>54</v>
          </cell>
          <cell r="J1737">
            <v>8.8700000000000001E-2</v>
          </cell>
          <cell r="K1737">
            <v>15</v>
          </cell>
          <cell r="L1737">
            <v>2.46E-2</v>
          </cell>
          <cell r="M1737">
            <v>69</v>
          </cell>
          <cell r="N1737">
            <v>0.1133</v>
          </cell>
        </row>
        <row r="1738">
          <cell r="A1738" t="str">
            <v>SURRY COUNTY HIGH</v>
          </cell>
          <cell r="B1738" t="str">
            <v>090</v>
          </cell>
          <cell r="C1738" t="e">
            <v>#N/A</v>
          </cell>
          <cell r="D1738" t="str">
            <v>0010</v>
          </cell>
          <cell r="E1738" t="str">
            <v>High</v>
          </cell>
          <cell r="F1738" t="str">
            <v>9</v>
          </cell>
          <cell r="G1738" t="str">
            <v>12</v>
          </cell>
          <cell r="H1738">
            <v>232</v>
          </cell>
          <cell r="I1738">
            <v>102</v>
          </cell>
          <cell r="J1738">
            <v>0.43969999999999998</v>
          </cell>
          <cell r="K1738">
            <v>15</v>
          </cell>
          <cell r="L1738">
            <v>6.4699999999999994E-2</v>
          </cell>
          <cell r="M1738">
            <v>117</v>
          </cell>
          <cell r="N1738">
            <v>0.50429999999999997</v>
          </cell>
        </row>
        <row r="1739">
          <cell r="A1739" t="str">
            <v>SURRY ELEM</v>
          </cell>
          <cell r="B1739" t="str">
            <v>090</v>
          </cell>
          <cell r="C1739" t="e">
            <v>#N/A</v>
          </cell>
          <cell r="D1739" t="str">
            <v>0020</v>
          </cell>
          <cell r="E1739" t="str">
            <v>Elementary</v>
          </cell>
          <cell r="F1739" t="str">
            <v>Pre-K</v>
          </cell>
          <cell r="G1739" t="str">
            <v>4</v>
          </cell>
          <cell r="H1739">
            <v>293</v>
          </cell>
          <cell r="I1739">
            <v>186</v>
          </cell>
          <cell r="J1739">
            <v>0.63480000000000003</v>
          </cell>
          <cell r="K1739">
            <v>16</v>
          </cell>
          <cell r="L1739">
            <v>5.4600000000000003E-2</v>
          </cell>
          <cell r="M1739">
            <v>202</v>
          </cell>
          <cell r="N1739">
            <v>0.68940000000000001</v>
          </cell>
        </row>
        <row r="1740">
          <cell r="A1740" t="str">
            <v>SUSSEX CENTRAL EL (CEP NOTE 2)</v>
          </cell>
          <cell r="B1740" t="str">
            <v>091</v>
          </cell>
          <cell r="C1740" t="e">
            <v>#N/A</v>
          </cell>
          <cell r="D1740" t="str">
            <v>0483</v>
          </cell>
          <cell r="E1740" t="str">
            <v>Elementary</v>
          </cell>
          <cell r="F1740" t="str">
            <v>Pre-K</v>
          </cell>
          <cell r="G1740" t="str">
            <v>5</v>
          </cell>
          <cell r="H1740">
            <v>537</v>
          </cell>
          <cell r="I1740">
            <v>473</v>
          </cell>
          <cell r="J1740">
            <v>0.88080000000000003</v>
          </cell>
          <cell r="K1740">
            <v>0</v>
          </cell>
          <cell r="L1740">
            <v>0</v>
          </cell>
          <cell r="M1740">
            <v>473</v>
          </cell>
          <cell r="N1740">
            <v>0.88080000000000003</v>
          </cell>
        </row>
        <row r="1741">
          <cell r="A1741" t="str">
            <v>SUSSEX CENTRAL HS (CEP NOTE 2)</v>
          </cell>
          <cell r="B1741" t="str">
            <v>091</v>
          </cell>
          <cell r="C1741" t="e">
            <v>#N/A</v>
          </cell>
          <cell r="D1741" t="str">
            <v>0340</v>
          </cell>
          <cell r="E1741" t="str">
            <v>High</v>
          </cell>
          <cell r="F1741" t="str">
            <v>9</v>
          </cell>
          <cell r="G1741" t="str">
            <v>12</v>
          </cell>
          <cell r="H1741">
            <v>323</v>
          </cell>
          <cell r="I1741">
            <v>284</v>
          </cell>
          <cell r="J1741">
            <v>0.87929999999999997</v>
          </cell>
          <cell r="K1741">
            <v>0</v>
          </cell>
          <cell r="L1741">
            <v>0</v>
          </cell>
          <cell r="M1741">
            <v>284</v>
          </cell>
          <cell r="N1741">
            <v>0.87929999999999997</v>
          </cell>
        </row>
        <row r="1742">
          <cell r="A1742" t="str">
            <v>SUSSEX CENTRAL MID (CEP NOTE 2)</v>
          </cell>
          <cell r="B1742" t="str">
            <v>091</v>
          </cell>
          <cell r="C1742" t="e">
            <v>#N/A</v>
          </cell>
          <cell r="D1742" t="str">
            <v>0482</v>
          </cell>
          <cell r="E1742" t="str">
            <v>Middle</v>
          </cell>
          <cell r="F1742" t="str">
            <v>6</v>
          </cell>
          <cell r="G1742" t="str">
            <v>8</v>
          </cell>
          <cell r="H1742">
            <v>243</v>
          </cell>
          <cell r="I1742">
            <v>214</v>
          </cell>
          <cell r="J1742">
            <v>0.88070000000000004</v>
          </cell>
          <cell r="K1742">
            <v>0</v>
          </cell>
          <cell r="L1742">
            <v>0</v>
          </cell>
          <cell r="M1742">
            <v>214</v>
          </cell>
          <cell r="N1742">
            <v>0.88070000000000004</v>
          </cell>
        </row>
        <row r="1743">
          <cell r="A1743" t="str">
            <v>SUTHERLAND ELEM</v>
          </cell>
          <cell r="B1743" t="str">
            <v>027</v>
          </cell>
          <cell r="C1743" t="e">
            <v>#N/A</v>
          </cell>
          <cell r="D1743" t="str">
            <v>0520</v>
          </cell>
          <cell r="E1743" t="str">
            <v>Elementary</v>
          </cell>
          <cell r="F1743" t="str">
            <v>K</v>
          </cell>
          <cell r="G1743" t="str">
            <v>5</v>
          </cell>
          <cell r="H1743">
            <v>531</v>
          </cell>
          <cell r="I1743">
            <v>269</v>
          </cell>
          <cell r="J1743">
            <v>0.50660000000000005</v>
          </cell>
          <cell r="K1743">
            <v>40</v>
          </cell>
          <cell r="L1743">
            <v>7.5300000000000006E-2</v>
          </cell>
          <cell r="M1743">
            <v>309</v>
          </cell>
          <cell r="N1743">
            <v>0.58189999999999997</v>
          </cell>
        </row>
        <row r="1744">
          <cell r="A1744" t="str">
            <v>SUTTERS MILL GROUP HOME</v>
          </cell>
          <cell r="B1744" t="str">
            <v>5789</v>
          </cell>
          <cell r="C1744" t="str">
            <v>Grafton/GIHN SNP</v>
          </cell>
          <cell r="D1744" t="str">
            <v>0002</v>
          </cell>
          <cell r="E1744" t="str">
            <v>Combined</v>
          </cell>
          <cell r="F1744" t="str">
            <v>K</v>
          </cell>
          <cell r="G1744" t="str">
            <v>12</v>
          </cell>
          <cell r="H1744">
            <v>3</v>
          </cell>
          <cell r="I1744">
            <v>3</v>
          </cell>
          <cell r="J1744">
            <v>1</v>
          </cell>
          <cell r="K1744">
            <v>0</v>
          </cell>
          <cell r="L1744">
            <v>0</v>
          </cell>
          <cell r="M1744">
            <v>3</v>
          </cell>
          <cell r="N1744">
            <v>1</v>
          </cell>
        </row>
        <row r="1745">
          <cell r="A1745" t="str">
            <v>SWANS CREEK ELEM</v>
          </cell>
          <cell r="B1745" t="str">
            <v>075</v>
          </cell>
          <cell r="C1745" t="e">
            <v>#N/A</v>
          </cell>
          <cell r="D1745" t="str">
            <v>0890</v>
          </cell>
          <cell r="E1745" t="str">
            <v>Elementary</v>
          </cell>
          <cell r="F1745" t="str">
            <v>Pre-K</v>
          </cell>
          <cell r="G1745" t="str">
            <v>5</v>
          </cell>
          <cell r="H1745">
            <v>647</v>
          </cell>
          <cell r="I1745">
            <v>317</v>
          </cell>
          <cell r="J1745">
            <v>0.49</v>
          </cell>
          <cell r="K1745">
            <v>58</v>
          </cell>
          <cell r="L1745">
            <v>8.9599999999999999E-2</v>
          </cell>
          <cell r="M1745">
            <v>375</v>
          </cell>
          <cell r="N1745">
            <v>0.5796</v>
          </cell>
        </row>
        <row r="1746">
          <cell r="A1746" t="str">
            <v>SWANSBORO ELEM (CEP NOTE 2)</v>
          </cell>
          <cell r="B1746" t="str">
            <v>123</v>
          </cell>
          <cell r="C1746" t="e">
            <v>#N/A</v>
          </cell>
          <cell r="D1746" t="str">
            <v>0210</v>
          </cell>
          <cell r="E1746" t="str">
            <v>Elementary</v>
          </cell>
          <cell r="F1746" t="str">
            <v>Pre-K</v>
          </cell>
          <cell r="G1746" t="str">
            <v>5</v>
          </cell>
          <cell r="H1746">
            <v>195</v>
          </cell>
          <cell r="I1746">
            <v>195</v>
          </cell>
          <cell r="J1746">
            <v>1</v>
          </cell>
          <cell r="K1746">
            <v>0</v>
          </cell>
          <cell r="L1746">
            <v>0</v>
          </cell>
          <cell r="M1746">
            <v>195</v>
          </cell>
          <cell r="N1746">
            <v>1</v>
          </cell>
        </row>
        <row r="1747">
          <cell r="A1747" t="str">
            <v>SWANSON MIDDLE</v>
          </cell>
          <cell r="B1747" t="str">
            <v>007</v>
          </cell>
          <cell r="C1747" t="str">
            <v>Arlington County Public Schools</v>
          </cell>
          <cell r="D1747" t="str">
            <v>0240</v>
          </cell>
          <cell r="E1747" t="str">
            <v>Middle</v>
          </cell>
          <cell r="F1747" t="str">
            <v>6</v>
          </cell>
          <cell r="G1747" t="str">
            <v>8</v>
          </cell>
          <cell r="H1747">
            <v>973</v>
          </cell>
          <cell r="I1747">
            <v>156</v>
          </cell>
          <cell r="J1747">
            <v>0.1603</v>
          </cell>
          <cell r="K1747">
            <v>39</v>
          </cell>
          <cell r="L1747">
            <v>4.0099999999999997E-2</v>
          </cell>
          <cell r="M1747">
            <v>195</v>
          </cell>
          <cell r="N1747">
            <v>0.20039999999999999</v>
          </cell>
        </row>
        <row r="1748">
          <cell r="A1748" t="str">
            <v>SWIFT CREEK ELEM</v>
          </cell>
          <cell r="B1748" t="str">
            <v>021</v>
          </cell>
          <cell r="C1748" t="e">
            <v>#N/A</v>
          </cell>
          <cell r="D1748" t="str">
            <v>0340</v>
          </cell>
          <cell r="E1748" t="str">
            <v>Elementary</v>
          </cell>
          <cell r="F1748" t="str">
            <v>K</v>
          </cell>
          <cell r="G1748" t="str">
            <v>5</v>
          </cell>
          <cell r="H1748">
            <v>677</v>
          </cell>
          <cell r="I1748">
            <v>95</v>
          </cell>
          <cell r="J1748">
            <v>0.14030000000000001</v>
          </cell>
          <cell r="K1748">
            <v>27</v>
          </cell>
          <cell r="L1748">
            <v>3.9899999999999998E-2</v>
          </cell>
          <cell r="M1748">
            <v>122</v>
          </cell>
          <cell r="N1748">
            <v>0.1802</v>
          </cell>
        </row>
        <row r="1749">
          <cell r="A1749" t="str">
            <v>SWIFT CREEK MIDDLE</v>
          </cell>
          <cell r="B1749" t="str">
            <v>021</v>
          </cell>
          <cell r="C1749" t="e">
            <v>#N/A</v>
          </cell>
          <cell r="D1749" t="str">
            <v>0270</v>
          </cell>
          <cell r="E1749" t="str">
            <v>Middle</v>
          </cell>
          <cell r="F1749" t="str">
            <v>6</v>
          </cell>
          <cell r="G1749" t="str">
            <v>8</v>
          </cell>
          <cell r="H1749">
            <v>1120</v>
          </cell>
          <cell r="I1749">
            <v>190</v>
          </cell>
          <cell r="J1749">
            <v>0.1696</v>
          </cell>
          <cell r="K1749">
            <v>35</v>
          </cell>
          <cell r="L1749">
            <v>3.1300000000000001E-2</v>
          </cell>
          <cell r="M1749">
            <v>225</v>
          </cell>
          <cell r="N1749">
            <v>0.2009</v>
          </cell>
        </row>
        <row r="1750">
          <cell r="A1750" t="str">
            <v>SWORDS CREEK ELEM</v>
          </cell>
          <cell r="B1750" t="str">
            <v>083</v>
          </cell>
          <cell r="C1750" t="e">
            <v>#N/A</v>
          </cell>
          <cell r="D1750" t="str">
            <v>0710</v>
          </cell>
          <cell r="E1750" t="str">
            <v>Elementary</v>
          </cell>
          <cell r="F1750" t="str">
            <v>Pre-K</v>
          </cell>
          <cell r="G1750" t="str">
            <v>7</v>
          </cell>
          <cell r="H1750">
            <v>134</v>
          </cell>
          <cell r="I1750">
            <v>86</v>
          </cell>
          <cell r="J1750">
            <v>0.64180000000000004</v>
          </cell>
          <cell r="K1750">
            <v>17</v>
          </cell>
          <cell r="L1750">
            <v>0.12690000000000001</v>
          </cell>
          <cell r="M1750">
            <v>103</v>
          </cell>
          <cell r="N1750">
            <v>0.76870000000000005</v>
          </cell>
        </row>
        <row r="1751">
          <cell r="A1751" t="str">
            <v>SYCAMORE PARK ELEM</v>
          </cell>
          <cell r="B1751" t="str">
            <v>024</v>
          </cell>
          <cell r="C1751" t="e">
            <v>#N/A</v>
          </cell>
          <cell r="D1751" t="str">
            <v>0460</v>
          </cell>
          <cell r="E1751" t="str">
            <v>Elementary</v>
          </cell>
          <cell r="F1751" t="str">
            <v>Pre-K</v>
          </cell>
          <cell r="G1751" t="str">
            <v>5</v>
          </cell>
          <cell r="H1751">
            <v>686</v>
          </cell>
          <cell r="I1751">
            <v>441</v>
          </cell>
          <cell r="J1751">
            <v>0.64290000000000003</v>
          </cell>
          <cell r="K1751">
            <v>58</v>
          </cell>
          <cell r="L1751">
            <v>8.4500000000000006E-2</v>
          </cell>
          <cell r="M1751">
            <v>499</v>
          </cell>
          <cell r="N1751">
            <v>0.72740000000000005</v>
          </cell>
        </row>
        <row r="1752">
          <cell r="A1752" t="str">
            <v>SYCOLIN CREEK ELEM</v>
          </cell>
          <cell r="B1752" t="str">
            <v>053</v>
          </cell>
          <cell r="C1752" t="e">
            <v>#N/A</v>
          </cell>
          <cell r="D1752" t="str">
            <v>0280</v>
          </cell>
          <cell r="E1752" t="str">
            <v>Elementary</v>
          </cell>
          <cell r="F1752" t="str">
            <v>K</v>
          </cell>
          <cell r="G1752" t="str">
            <v>5</v>
          </cell>
          <cell r="H1752">
            <v>664</v>
          </cell>
          <cell r="I1752">
            <v>21</v>
          </cell>
          <cell r="J1752">
            <v>3.1600000000000003E-2</v>
          </cell>
          <cell r="K1752">
            <v>0</v>
          </cell>
          <cell r="L1752">
            <v>0</v>
          </cell>
          <cell r="M1752">
            <v>21</v>
          </cell>
          <cell r="N1752">
            <v>3.1600000000000003E-2</v>
          </cell>
        </row>
        <row r="1753">
          <cell r="A1753" t="str">
            <v>SYDNOR JENNINGS EL (CEP NOTE 2)</v>
          </cell>
          <cell r="B1753" t="str">
            <v>041</v>
          </cell>
          <cell r="C1753" t="e">
            <v>#N/A</v>
          </cell>
          <cell r="D1753" t="str">
            <v>1490</v>
          </cell>
          <cell r="E1753" t="str">
            <v>Elementary</v>
          </cell>
          <cell r="F1753" t="str">
            <v>Pre-K</v>
          </cell>
          <cell r="G1753" t="str">
            <v>5</v>
          </cell>
          <cell r="H1753">
            <v>212</v>
          </cell>
          <cell r="I1753">
            <v>179</v>
          </cell>
          <cell r="J1753">
            <v>0.84430000000000005</v>
          </cell>
          <cell r="K1753">
            <v>0</v>
          </cell>
          <cell r="L1753">
            <v>0</v>
          </cell>
          <cell r="M1753">
            <v>179</v>
          </cell>
          <cell r="N1753">
            <v>0.84430000000000005</v>
          </cell>
        </row>
        <row r="1754">
          <cell r="A1754" t="str">
            <v>T CLAY WOOD ELEM</v>
          </cell>
          <cell r="B1754" t="str">
            <v>075</v>
          </cell>
          <cell r="C1754" t="e">
            <v>#N/A</v>
          </cell>
          <cell r="D1754" t="str">
            <v>0470</v>
          </cell>
          <cell r="E1754" t="str">
            <v>Elementary</v>
          </cell>
          <cell r="F1754" t="str">
            <v>K</v>
          </cell>
          <cell r="G1754" t="str">
            <v>5</v>
          </cell>
          <cell r="H1754">
            <v>914</v>
          </cell>
          <cell r="I1754">
            <v>87</v>
          </cell>
          <cell r="J1754">
            <v>9.5200000000000007E-2</v>
          </cell>
          <cell r="K1754">
            <v>27</v>
          </cell>
          <cell r="L1754">
            <v>2.9499999999999998E-2</v>
          </cell>
          <cell r="M1754">
            <v>114</v>
          </cell>
          <cell r="N1754">
            <v>0.12470000000000001</v>
          </cell>
        </row>
        <row r="1755">
          <cell r="A1755" t="str">
            <v>T. BENTON GAYLE MIDDLE</v>
          </cell>
          <cell r="B1755" t="str">
            <v>089</v>
          </cell>
          <cell r="C1755" t="e">
            <v>#N/A</v>
          </cell>
          <cell r="D1755" t="str">
            <v>0162</v>
          </cell>
          <cell r="E1755" t="str">
            <v>Middle</v>
          </cell>
          <cell r="F1755" t="str">
            <v>6</v>
          </cell>
          <cell r="G1755" t="str">
            <v>8</v>
          </cell>
          <cell r="H1755">
            <v>941</v>
          </cell>
          <cell r="I1755">
            <v>275</v>
          </cell>
          <cell r="J1755">
            <v>0.29220000000000002</v>
          </cell>
          <cell r="K1755">
            <v>38</v>
          </cell>
          <cell r="L1755">
            <v>4.0399999999999998E-2</v>
          </cell>
          <cell r="M1755">
            <v>313</v>
          </cell>
          <cell r="N1755">
            <v>0.33260000000000001</v>
          </cell>
        </row>
        <row r="1756">
          <cell r="A1756" t="str">
            <v>T. RYLAND SANFORD EL (CEP NOTE 2)</v>
          </cell>
          <cell r="B1756" t="str">
            <v>117</v>
          </cell>
          <cell r="C1756" t="e">
            <v>#N/A</v>
          </cell>
          <cell r="D1756" t="str">
            <v>0290</v>
          </cell>
          <cell r="E1756" t="str">
            <v>Elementary</v>
          </cell>
          <cell r="F1756" t="str">
            <v>K</v>
          </cell>
          <cell r="G1756" t="str">
            <v>4</v>
          </cell>
          <cell r="H1756">
            <v>501</v>
          </cell>
          <cell r="I1756">
            <v>383</v>
          </cell>
          <cell r="J1756">
            <v>0.76449999999999996</v>
          </cell>
          <cell r="K1756">
            <v>0</v>
          </cell>
          <cell r="L1756">
            <v>0</v>
          </cell>
          <cell r="M1756">
            <v>383</v>
          </cell>
          <cell r="N1756">
            <v>0.76449999999999996</v>
          </cell>
        </row>
        <row r="1757">
          <cell r="A1757" t="str">
            <v>T.C. MILLER EL (CEP NOTE 2)</v>
          </cell>
          <cell r="B1757" t="str">
            <v>115</v>
          </cell>
          <cell r="C1757" t="e">
            <v>#N/A</v>
          </cell>
          <cell r="D1757" t="str">
            <v>0090</v>
          </cell>
          <cell r="E1757" t="str">
            <v>Elementary</v>
          </cell>
          <cell r="F1757" t="str">
            <v>K</v>
          </cell>
          <cell r="G1757" t="str">
            <v>5</v>
          </cell>
          <cell r="H1757">
            <v>219</v>
          </cell>
          <cell r="I1757">
            <v>203</v>
          </cell>
          <cell r="J1757">
            <v>0.92689999999999995</v>
          </cell>
          <cell r="K1757">
            <v>0</v>
          </cell>
          <cell r="L1757">
            <v>0</v>
          </cell>
          <cell r="M1757">
            <v>203</v>
          </cell>
          <cell r="N1757">
            <v>0.92689999999999995</v>
          </cell>
        </row>
        <row r="1758">
          <cell r="A1758" t="str">
            <v>TABB ELEM</v>
          </cell>
          <cell r="B1758" t="str">
            <v>098</v>
          </cell>
          <cell r="C1758" t="e">
            <v>#N/A</v>
          </cell>
          <cell r="D1758" t="str">
            <v>0050</v>
          </cell>
          <cell r="E1758" t="str">
            <v>Elementary</v>
          </cell>
          <cell r="F1758" t="str">
            <v>K</v>
          </cell>
          <cell r="G1758" t="str">
            <v>5</v>
          </cell>
          <cell r="H1758">
            <v>728</v>
          </cell>
          <cell r="I1758">
            <v>80</v>
          </cell>
          <cell r="J1758">
            <v>0.1099</v>
          </cell>
          <cell r="K1758">
            <v>46</v>
          </cell>
          <cell r="L1758">
            <v>6.3200000000000006E-2</v>
          </cell>
          <cell r="M1758">
            <v>126</v>
          </cell>
          <cell r="N1758">
            <v>0.1731</v>
          </cell>
        </row>
        <row r="1759">
          <cell r="A1759" t="str">
            <v>TABB HIGH</v>
          </cell>
          <cell r="B1759" t="str">
            <v>098</v>
          </cell>
          <cell r="C1759" t="e">
            <v>#N/A</v>
          </cell>
          <cell r="D1759" t="str">
            <v>0230</v>
          </cell>
          <cell r="E1759" t="str">
            <v>High</v>
          </cell>
          <cell r="F1759" t="str">
            <v>9</v>
          </cell>
          <cell r="G1759" t="str">
            <v>12</v>
          </cell>
          <cell r="H1759">
            <v>1120</v>
          </cell>
          <cell r="I1759">
            <v>108</v>
          </cell>
          <cell r="J1759">
            <v>9.64E-2</v>
          </cell>
          <cell r="K1759">
            <v>71</v>
          </cell>
          <cell r="L1759">
            <v>6.3399999999999998E-2</v>
          </cell>
          <cell r="M1759">
            <v>179</v>
          </cell>
          <cell r="N1759">
            <v>0.1598</v>
          </cell>
        </row>
        <row r="1760">
          <cell r="A1760" t="str">
            <v>TABB MIDDLE</v>
          </cell>
          <cell r="B1760" t="str">
            <v>098</v>
          </cell>
          <cell r="C1760" t="e">
            <v>#N/A</v>
          </cell>
          <cell r="D1760" t="str">
            <v>0190</v>
          </cell>
          <cell r="E1760" t="str">
            <v>Middle</v>
          </cell>
          <cell r="F1760" t="str">
            <v>6</v>
          </cell>
          <cell r="G1760" t="str">
            <v>8</v>
          </cell>
          <cell r="H1760">
            <v>900</v>
          </cell>
          <cell r="I1760">
            <v>110</v>
          </cell>
          <cell r="J1760">
            <v>0.1222</v>
          </cell>
          <cell r="K1760">
            <v>120</v>
          </cell>
          <cell r="L1760">
            <v>0.1333</v>
          </cell>
          <cell r="M1760">
            <v>230</v>
          </cell>
          <cell r="N1760">
            <v>0.25559999999999999</v>
          </cell>
        </row>
        <row r="1761">
          <cell r="A1761" t="str">
            <v>TALLWOOD ELEM</v>
          </cell>
          <cell r="B1761" t="str">
            <v>128</v>
          </cell>
          <cell r="C1761" t="e">
            <v>#N/A</v>
          </cell>
          <cell r="D1761" t="str">
            <v>0910</v>
          </cell>
          <cell r="E1761" t="str">
            <v>Elementary</v>
          </cell>
          <cell r="F1761" t="str">
            <v>K</v>
          </cell>
          <cell r="G1761" t="str">
            <v>5</v>
          </cell>
          <cell r="H1761">
            <v>629</v>
          </cell>
          <cell r="I1761">
            <v>187</v>
          </cell>
          <cell r="J1761">
            <v>0.29730000000000001</v>
          </cell>
          <cell r="K1761">
            <v>68</v>
          </cell>
          <cell r="L1761">
            <v>0.1081</v>
          </cell>
          <cell r="M1761">
            <v>255</v>
          </cell>
          <cell r="N1761">
            <v>0.40539999999999998</v>
          </cell>
        </row>
        <row r="1762">
          <cell r="A1762" t="str">
            <v>TALLWOOD HIGH</v>
          </cell>
          <cell r="B1762" t="str">
            <v>128</v>
          </cell>
          <cell r="C1762" t="e">
            <v>#N/A</v>
          </cell>
          <cell r="D1762" t="str">
            <v>0920</v>
          </cell>
          <cell r="E1762" t="str">
            <v>High</v>
          </cell>
          <cell r="F1762" t="str">
            <v>9</v>
          </cell>
          <cell r="G1762" t="str">
            <v>12</v>
          </cell>
          <cell r="H1762">
            <v>1876</v>
          </cell>
          <cell r="I1762">
            <v>561</v>
          </cell>
          <cell r="J1762">
            <v>0.29899999999999999</v>
          </cell>
          <cell r="K1762">
            <v>169</v>
          </cell>
          <cell r="L1762">
            <v>9.01E-2</v>
          </cell>
          <cell r="M1762">
            <v>730</v>
          </cell>
          <cell r="N1762">
            <v>0.3891</v>
          </cell>
        </row>
        <row r="1763">
          <cell r="A1763" t="str">
            <v>TANGIER COMBINED (CEP NOTE 2)</v>
          </cell>
          <cell r="B1763" t="str">
            <v>001</v>
          </cell>
          <cell r="C1763" t="str">
            <v>Accomack County Public Schools</v>
          </cell>
          <cell r="D1763" t="str">
            <v>0530</v>
          </cell>
          <cell r="E1763" t="str">
            <v>Combined</v>
          </cell>
          <cell r="F1763" t="str">
            <v>K</v>
          </cell>
          <cell r="G1763" t="str">
            <v>12</v>
          </cell>
          <cell r="H1763">
            <v>46</v>
          </cell>
          <cell r="I1763">
            <v>42</v>
          </cell>
          <cell r="J1763">
            <v>0.91300000000000003</v>
          </cell>
          <cell r="K1763">
            <v>0</v>
          </cell>
          <cell r="L1763">
            <v>0</v>
          </cell>
          <cell r="M1763">
            <v>42</v>
          </cell>
          <cell r="N1763">
            <v>0.91300000000000003</v>
          </cell>
        </row>
        <row r="1764">
          <cell r="A1764" t="str">
            <v>TANNERS CREEK EL (CEP NOTE 2)</v>
          </cell>
          <cell r="B1764" t="str">
            <v>118</v>
          </cell>
          <cell r="C1764" t="e">
            <v>#N/A</v>
          </cell>
          <cell r="D1764" t="str">
            <v>0100</v>
          </cell>
          <cell r="E1764" t="str">
            <v>Elementary</v>
          </cell>
          <cell r="F1764" t="str">
            <v>Pre-K</v>
          </cell>
          <cell r="G1764" t="str">
            <v>5</v>
          </cell>
          <cell r="H1764">
            <v>643</v>
          </cell>
          <cell r="I1764">
            <v>617</v>
          </cell>
          <cell r="J1764">
            <v>0.95960000000000001</v>
          </cell>
          <cell r="K1764">
            <v>0</v>
          </cell>
          <cell r="L1764">
            <v>0</v>
          </cell>
          <cell r="M1764">
            <v>617</v>
          </cell>
          <cell r="N1764">
            <v>0.95960000000000001</v>
          </cell>
        </row>
        <row r="1765">
          <cell r="A1765" t="str">
            <v>TAPPAHANNOCK EL (CEP NOTE 2)</v>
          </cell>
          <cell r="B1765" t="str">
            <v>028</v>
          </cell>
          <cell r="C1765" t="e">
            <v>#N/A</v>
          </cell>
          <cell r="D1765" t="str">
            <v>0160</v>
          </cell>
          <cell r="E1765" t="str">
            <v>Elementary</v>
          </cell>
          <cell r="F1765" t="str">
            <v>H</v>
          </cell>
          <cell r="G1765" t="str">
            <v>3</v>
          </cell>
          <cell r="H1765">
            <v>387</v>
          </cell>
          <cell r="I1765">
            <v>387</v>
          </cell>
          <cell r="J1765">
            <v>1</v>
          </cell>
          <cell r="K1765">
            <v>0</v>
          </cell>
          <cell r="L1765">
            <v>0</v>
          </cell>
          <cell r="M1765">
            <v>387</v>
          </cell>
          <cell r="N1765">
            <v>1</v>
          </cell>
        </row>
        <row r="1766">
          <cell r="A1766" t="str">
            <v>TARRALLTON ELEM</v>
          </cell>
          <cell r="B1766" t="str">
            <v>118</v>
          </cell>
          <cell r="C1766" t="e">
            <v>#N/A</v>
          </cell>
          <cell r="D1766" t="str">
            <v>0800</v>
          </cell>
          <cell r="E1766" t="str">
            <v>Elementary</v>
          </cell>
          <cell r="F1766" t="str">
            <v>Pre-K</v>
          </cell>
          <cell r="G1766" t="str">
            <v>5</v>
          </cell>
          <cell r="H1766">
            <v>355</v>
          </cell>
          <cell r="I1766">
            <v>110</v>
          </cell>
          <cell r="J1766">
            <v>0.30990000000000001</v>
          </cell>
          <cell r="K1766">
            <v>77</v>
          </cell>
          <cell r="L1766">
            <v>0.21690000000000001</v>
          </cell>
          <cell r="M1766">
            <v>187</v>
          </cell>
          <cell r="N1766">
            <v>0.52680000000000005</v>
          </cell>
        </row>
        <row r="1767">
          <cell r="A1767" t="str">
            <v>TAYLOR ALT. ED (CEP NOTE 2)</v>
          </cell>
          <cell r="B1767" t="str">
            <v>068</v>
          </cell>
          <cell r="C1767" t="e">
            <v>#N/A</v>
          </cell>
          <cell r="D1767" t="str">
            <v>0063</v>
          </cell>
          <cell r="E1767" t="str">
            <v>Cell Left Blank</v>
          </cell>
          <cell r="F1767" t="str">
            <v>H</v>
          </cell>
          <cell r="G1767" t="str">
            <v>12</v>
          </cell>
          <cell r="H1767">
            <v>93</v>
          </cell>
          <cell r="I1767">
            <v>93</v>
          </cell>
          <cell r="J1767">
            <v>1</v>
          </cell>
          <cell r="K1767">
            <v>0</v>
          </cell>
          <cell r="L1767">
            <v>0</v>
          </cell>
          <cell r="M1767">
            <v>93</v>
          </cell>
          <cell r="N1767">
            <v>1</v>
          </cell>
        </row>
        <row r="1768">
          <cell r="A1768" t="str">
            <v>TAYLOR ELEM</v>
          </cell>
          <cell r="B1768" t="str">
            <v>007</v>
          </cell>
          <cell r="C1768" t="str">
            <v>Arlington County Public Schools</v>
          </cell>
          <cell r="D1768" t="str">
            <v>0420</v>
          </cell>
          <cell r="E1768" t="str">
            <v>Elementary</v>
          </cell>
          <cell r="F1768" t="str">
            <v>K</v>
          </cell>
          <cell r="G1768" t="str">
            <v>5</v>
          </cell>
          <cell r="H1768">
            <v>700</v>
          </cell>
          <cell r="I1768">
            <v>26</v>
          </cell>
          <cell r="J1768">
            <v>3.7100000000000001E-2</v>
          </cell>
          <cell r="K1768">
            <v>7</v>
          </cell>
          <cell r="L1768">
            <v>0.01</v>
          </cell>
          <cell r="M1768">
            <v>33</v>
          </cell>
          <cell r="N1768">
            <v>4.7100000000000003E-2</v>
          </cell>
        </row>
        <row r="1769">
          <cell r="A1769" t="str">
            <v>TAZEWELL HIGH</v>
          </cell>
          <cell r="B1769" t="str">
            <v>092</v>
          </cell>
          <cell r="C1769" t="e">
            <v>#N/A</v>
          </cell>
          <cell r="D1769" t="str">
            <v>0890</v>
          </cell>
          <cell r="E1769" t="str">
            <v>High</v>
          </cell>
          <cell r="F1769" t="str">
            <v>U</v>
          </cell>
          <cell r="G1769" t="str">
            <v>12</v>
          </cell>
          <cell r="H1769">
            <v>513</v>
          </cell>
          <cell r="I1769">
            <v>242</v>
          </cell>
          <cell r="J1769">
            <v>0.47170000000000001</v>
          </cell>
          <cell r="K1769">
            <v>31</v>
          </cell>
          <cell r="L1769">
            <v>6.0400000000000002E-2</v>
          </cell>
          <cell r="M1769">
            <v>273</v>
          </cell>
          <cell r="N1769">
            <v>0.53220000000000001</v>
          </cell>
        </row>
        <row r="1770">
          <cell r="A1770" t="str">
            <v>TAZEWELL INT (CEP NOTE 2)</v>
          </cell>
          <cell r="B1770" t="str">
            <v>092</v>
          </cell>
          <cell r="C1770" t="e">
            <v>#N/A</v>
          </cell>
          <cell r="D1770" t="str">
            <v>0450</v>
          </cell>
          <cell r="E1770" t="str">
            <v>Elementary</v>
          </cell>
          <cell r="F1770" t="str">
            <v>U</v>
          </cell>
          <cell r="G1770" t="str">
            <v>5</v>
          </cell>
          <cell r="H1770">
            <v>336</v>
          </cell>
          <cell r="I1770">
            <v>291</v>
          </cell>
          <cell r="J1770">
            <v>0.86609999999999998</v>
          </cell>
          <cell r="K1770">
            <v>0</v>
          </cell>
          <cell r="L1770">
            <v>0</v>
          </cell>
          <cell r="M1770">
            <v>291</v>
          </cell>
          <cell r="N1770">
            <v>0.86609999999999998</v>
          </cell>
        </row>
        <row r="1771">
          <cell r="A1771" t="str">
            <v>TAZEWELL MIDDLE</v>
          </cell>
          <cell r="B1771" t="str">
            <v>092</v>
          </cell>
          <cell r="C1771" t="e">
            <v>#N/A</v>
          </cell>
          <cell r="D1771" t="str">
            <v>0100</v>
          </cell>
          <cell r="E1771" t="str">
            <v>Middle</v>
          </cell>
          <cell r="F1771" t="str">
            <v>6</v>
          </cell>
          <cell r="G1771" t="str">
            <v>8</v>
          </cell>
          <cell r="H1771">
            <v>392</v>
          </cell>
          <cell r="I1771">
            <v>190</v>
          </cell>
          <cell r="J1771">
            <v>0.48470000000000002</v>
          </cell>
          <cell r="K1771">
            <v>32</v>
          </cell>
          <cell r="L1771">
            <v>8.1600000000000006E-2</v>
          </cell>
          <cell r="M1771">
            <v>222</v>
          </cell>
          <cell r="N1771">
            <v>0.56630000000000003</v>
          </cell>
        </row>
        <row r="1772">
          <cell r="A1772" t="str">
            <v>TAZEWELL PRIM (CEP NOTE 2)</v>
          </cell>
          <cell r="B1772" t="str">
            <v>092</v>
          </cell>
          <cell r="C1772" t="e">
            <v>#N/A</v>
          </cell>
          <cell r="D1772" t="str">
            <v>1030</v>
          </cell>
          <cell r="E1772" t="str">
            <v>Elementary</v>
          </cell>
          <cell r="F1772" t="str">
            <v>U</v>
          </cell>
          <cell r="G1772" t="str">
            <v>2</v>
          </cell>
          <cell r="H1772">
            <v>401</v>
          </cell>
          <cell r="I1772">
            <v>348</v>
          </cell>
          <cell r="J1772">
            <v>0.86780000000000002</v>
          </cell>
          <cell r="K1772">
            <v>0</v>
          </cell>
          <cell r="L1772">
            <v>0</v>
          </cell>
          <cell r="M1772">
            <v>348</v>
          </cell>
          <cell r="N1772">
            <v>0.86780000000000002</v>
          </cell>
        </row>
        <row r="1773">
          <cell r="A1773" t="str">
            <v>TC WILLIAMS HIGH</v>
          </cell>
          <cell r="B1773" t="str">
            <v>101</v>
          </cell>
          <cell r="C1773" t="e">
            <v>#N/A</v>
          </cell>
          <cell r="D1773" t="str">
            <v>0210</v>
          </cell>
          <cell r="E1773" t="str">
            <v>High</v>
          </cell>
          <cell r="F1773" t="str">
            <v>10</v>
          </cell>
          <cell r="G1773" t="str">
            <v>12</v>
          </cell>
          <cell r="H1773">
            <v>3195</v>
          </cell>
          <cell r="I1773">
            <v>1578</v>
          </cell>
          <cell r="J1773">
            <v>0.49390000000000001</v>
          </cell>
          <cell r="K1773">
            <v>342</v>
          </cell>
          <cell r="L1773">
            <v>0.107</v>
          </cell>
          <cell r="M1773">
            <v>1920</v>
          </cell>
          <cell r="N1773">
            <v>0.60089999999999999</v>
          </cell>
        </row>
        <row r="1774">
          <cell r="A1774" t="str">
            <v>TEMPERANCE ELEM</v>
          </cell>
          <cell r="B1774" t="str">
            <v>005</v>
          </cell>
          <cell r="C1774" t="str">
            <v>Amherst County Public Schools</v>
          </cell>
          <cell r="D1774" t="str">
            <v>0740</v>
          </cell>
          <cell r="E1774" t="str">
            <v>Elementary</v>
          </cell>
          <cell r="F1774" t="str">
            <v>K</v>
          </cell>
          <cell r="G1774" t="str">
            <v>5</v>
          </cell>
          <cell r="H1774">
            <v>102</v>
          </cell>
          <cell r="I1774">
            <v>40</v>
          </cell>
          <cell r="J1774">
            <v>0.39219999999999999</v>
          </cell>
          <cell r="K1774">
            <v>8</v>
          </cell>
          <cell r="L1774">
            <v>7.8399999999999997E-2</v>
          </cell>
          <cell r="M1774">
            <v>48</v>
          </cell>
          <cell r="N1774">
            <v>0.47060000000000002</v>
          </cell>
        </row>
        <row r="1775">
          <cell r="A1775" t="str">
            <v>TERRA CENTRE ELEM</v>
          </cell>
          <cell r="B1775" t="str">
            <v>029</v>
          </cell>
          <cell r="C1775" t="e">
            <v>#N/A</v>
          </cell>
          <cell r="D1775" t="str">
            <v>0170</v>
          </cell>
          <cell r="E1775" t="str">
            <v>Elementary</v>
          </cell>
          <cell r="F1775" t="str">
            <v>K</v>
          </cell>
          <cell r="G1775" t="str">
            <v>6</v>
          </cell>
          <cell r="H1775">
            <v>642</v>
          </cell>
          <cell r="I1775">
            <v>52</v>
          </cell>
          <cell r="J1775">
            <v>8.1000000000000003E-2</v>
          </cell>
          <cell r="K1775">
            <v>9</v>
          </cell>
          <cell r="L1775">
            <v>1.4E-2</v>
          </cell>
          <cell r="M1775">
            <v>61</v>
          </cell>
          <cell r="N1775">
            <v>9.5000000000000001E-2</v>
          </cell>
        </row>
        <row r="1776">
          <cell r="A1776" t="str">
            <v>TERRASET ELEM</v>
          </cell>
          <cell r="B1776" t="str">
            <v>029</v>
          </cell>
          <cell r="C1776" t="e">
            <v>#N/A</v>
          </cell>
          <cell r="D1776" t="str">
            <v>0250</v>
          </cell>
          <cell r="E1776" t="str">
            <v>Elementary</v>
          </cell>
          <cell r="F1776" t="str">
            <v>K</v>
          </cell>
          <cell r="G1776" t="str">
            <v>6</v>
          </cell>
          <cell r="H1776">
            <v>636</v>
          </cell>
          <cell r="I1776">
            <v>163</v>
          </cell>
          <cell r="J1776">
            <v>0.25629999999999997</v>
          </cell>
          <cell r="K1776">
            <v>40</v>
          </cell>
          <cell r="L1776">
            <v>6.2899999999999998E-2</v>
          </cell>
          <cell r="M1776">
            <v>203</v>
          </cell>
          <cell r="N1776">
            <v>0.31919999999999998</v>
          </cell>
        </row>
        <row r="1777">
          <cell r="A1777" t="str">
            <v>THALIA ELEM</v>
          </cell>
          <cell r="B1777" t="str">
            <v>128</v>
          </cell>
          <cell r="C1777" t="e">
            <v>#N/A</v>
          </cell>
          <cell r="D1777" t="str">
            <v>0350</v>
          </cell>
          <cell r="E1777" t="str">
            <v>Elementary</v>
          </cell>
          <cell r="F1777" t="str">
            <v>K</v>
          </cell>
          <cell r="G1777" t="str">
            <v>5</v>
          </cell>
          <cell r="H1777">
            <v>577</v>
          </cell>
          <cell r="I1777">
            <v>224</v>
          </cell>
          <cell r="J1777">
            <v>0.38819999999999999</v>
          </cell>
          <cell r="K1777">
            <v>69</v>
          </cell>
          <cell r="L1777">
            <v>0.1196</v>
          </cell>
          <cell r="M1777">
            <v>293</v>
          </cell>
          <cell r="N1777">
            <v>0.50780000000000003</v>
          </cell>
        </row>
        <row r="1778">
          <cell r="A1778" t="str">
            <v>THE NOKESVILLE SCHOOL</v>
          </cell>
          <cell r="B1778" t="str">
            <v>075</v>
          </cell>
          <cell r="C1778" t="e">
            <v>#N/A</v>
          </cell>
          <cell r="D1778" t="str">
            <v>0150</v>
          </cell>
          <cell r="E1778" t="str">
            <v>Combined</v>
          </cell>
          <cell r="F1778" t="str">
            <v>K</v>
          </cell>
          <cell r="G1778" t="str">
            <v>8</v>
          </cell>
          <cell r="H1778">
            <v>1057</v>
          </cell>
          <cell r="I1778">
            <v>143</v>
          </cell>
          <cell r="J1778">
            <v>0.1353</v>
          </cell>
          <cell r="K1778">
            <v>45</v>
          </cell>
          <cell r="L1778">
            <v>4.2599999999999999E-2</v>
          </cell>
          <cell r="M1778">
            <v>188</v>
          </cell>
          <cell r="N1778">
            <v>0.1779</v>
          </cell>
        </row>
        <row r="1779">
          <cell r="A1779" t="str">
            <v>THE RENAISSANCE ACADEMY</v>
          </cell>
          <cell r="B1779" t="str">
            <v>128</v>
          </cell>
          <cell r="C1779" t="e">
            <v>#N/A</v>
          </cell>
          <cell r="D1779" t="str">
            <v>1049</v>
          </cell>
          <cell r="E1779" t="str">
            <v>Cell Left Blank</v>
          </cell>
          <cell r="F1779" t="str">
            <v>6</v>
          </cell>
          <cell r="G1779" t="str">
            <v>12</v>
          </cell>
          <cell r="H1779">
            <v>560</v>
          </cell>
          <cell r="I1779">
            <v>340</v>
          </cell>
          <cell r="J1779">
            <v>0.60709999999999997</v>
          </cell>
          <cell r="K1779">
            <v>43</v>
          </cell>
          <cell r="L1779">
            <v>7.6799999999999993E-2</v>
          </cell>
          <cell r="M1779">
            <v>383</v>
          </cell>
          <cell r="N1779">
            <v>0.68389999999999995</v>
          </cell>
        </row>
        <row r="1780">
          <cell r="A1780" t="str">
            <v>THELMA CRENSHAW ELEM</v>
          </cell>
          <cell r="B1780" t="str">
            <v>021</v>
          </cell>
          <cell r="C1780" t="e">
            <v>#N/A</v>
          </cell>
          <cell r="D1780" t="str">
            <v>0410</v>
          </cell>
          <cell r="E1780" t="str">
            <v>Elementary</v>
          </cell>
          <cell r="F1780" t="str">
            <v>Pre-K</v>
          </cell>
          <cell r="G1780" t="str">
            <v>5</v>
          </cell>
          <cell r="H1780">
            <v>659</v>
          </cell>
          <cell r="I1780">
            <v>253</v>
          </cell>
          <cell r="J1780">
            <v>0.38390000000000002</v>
          </cell>
          <cell r="K1780">
            <v>52</v>
          </cell>
          <cell r="L1780">
            <v>7.8899999999999998E-2</v>
          </cell>
          <cell r="M1780">
            <v>305</v>
          </cell>
          <cell r="N1780">
            <v>0.46279999999999999</v>
          </cell>
        </row>
        <row r="1781">
          <cell r="A1781" t="str">
            <v>THOMAS C. MCSWAIN ELEM</v>
          </cell>
          <cell r="B1781" t="str">
            <v>126</v>
          </cell>
          <cell r="C1781" t="e">
            <v>#N/A</v>
          </cell>
          <cell r="D1781" t="str">
            <v>0090</v>
          </cell>
          <cell r="E1781" t="str">
            <v>Elementary</v>
          </cell>
          <cell r="F1781" t="str">
            <v>K</v>
          </cell>
          <cell r="G1781" t="str">
            <v>5</v>
          </cell>
          <cell r="H1781">
            <v>427</v>
          </cell>
          <cell r="I1781">
            <v>135</v>
          </cell>
          <cell r="J1781">
            <v>0.31619999999999998</v>
          </cell>
          <cell r="K1781">
            <v>15</v>
          </cell>
          <cell r="L1781">
            <v>3.5099999999999999E-2</v>
          </cell>
          <cell r="M1781">
            <v>150</v>
          </cell>
          <cell r="N1781">
            <v>0.3513</v>
          </cell>
        </row>
        <row r="1782">
          <cell r="A1782" t="str">
            <v>THOMAS DALE HIGH</v>
          </cell>
          <cell r="B1782" t="str">
            <v>021</v>
          </cell>
          <cell r="C1782" t="e">
            <v>#N/A</v>
          </cell>
          <cell r="D1782" t="str">
            <v>0610</v>
          </cell>
          <cell r="E1782" t="str">
            <v>High</v>
          </cell>
          <cell r="F1782" t="str">
            <v>9</v>
          </cell>
          <cell r="G1782" t="str">
            <v>12</v>
          </cell>
          <cell r="H1782">
            <v>2471</v>
          </cell>
          <cell r="I1782">
            <v>729</v>
          </cell>
          <cell r="J1782">
            <v>0.29499999999999998</v>
          </cell>
          <cell r="K1782">
            <v>124</v>
          </cell>
          <cell r="L1782">
            <v>5.0200000000000002E-2</v>
          </cell>
          <cell r="M1782">
            <v>853</v>
          </cell>
          <cell r="N1782">
            <v>0.34520000000000001</v>
          </cell>
        </row>
        <row r="1783">
          <cell r="A1783" t="str">
            <v>THOMAS EATON MIDDLE</v>
          </cell>
          <cell r="B1783" t="str">
            <v>112</v>
          </cell>
          <cell r="C1783" t="e">
            <v>#N/A</v>
          </cell>
          <cell r="D1783" t="str">
            <v>0380</v>
          </cell>
          <cell r="E1783" t="str">
            <v>Middle</v>
          </cell>
          <cell r="F1783" t="str">
            <v>6</v>
          </cell>
          <cell r="G1783" t="str">
            <v>8</v>
          </cell>
          <cell r="H1783">
            <v>571</v>
          </cell>
          <cell r="I1783">
            <v>267</v>
          </cell>
          <cell r="J1783">
            <v>0.46760000000000002</v>
          </cell>
          <cell r="K1783">
            <v>37</v>
          </cell>
          <cell r="L1783">
            <v>6.4799999999999996E-2</v>
          </cell>
          <cell r="M1783">
            <v>304</v>
          </cell>
          <cell r="N1783">
            <v>0.53239999999999998</v>
          </cell>
        </row>
        <row r="1784">
          <cell r="A1784" t="str">
            <v>THOMAS HARRISON MIDDLE</v>
          </cell>
          <cell r="B1784" t="str">
            <v>113</v>
          </cell>
          <cell r="C1784" t="e">
            <v>#N/A</v>
          </cell>
          <cell r="D1784" t="str">
            <v>0080</v>
          </cell>
          <cell r="E1784" t="str">
            <v>Middle</v>
          </cell>
          <cell r="F1784" t="str">
            <v>6</v>
          </cell>
          <cell r="G1784" t="str">
            <v>8</v>
          </cell>
          <cell r="H1784">
            <v>713</v>
          </cell>
          <cell r="I1784">
            <v>402</v>
          </cell>
          <cell r="J1784">
            <v>0.56379999999999997</v>
          </cell>
          <cell r="K1784">
            <v>70</v>
          </cell>
          <cell r="L1784">
            <v>9.8199999999999996E-2</v>
          </cell>
          <cell r="M1784">
            <v>472</v>
          </cell>
          <cell r="N1784">
            <v>0.66200000000000003</v>
          </cell>
        </row>
        <row r="1785">
          <cell r="A1785" t="str">
            <v>THOMAS HUNTER MIDDLE</v>
          </cell>
          <cell r="B1785" t="str">
            <v>057</v>
          </cell>
          <cell r="C1785" t="e">
            <v>#N/A</v>
          </cell>
          <cell r="D1785" t="str">
            <v>0100</v>
          </cell>
          <cell r="E1785" t="str">
            <v>Combined</v>
          </cell>
          <cell r="F1785" t="str">
            <v>5</v>
          </cell>
          <cell r="G1785" t="str">
            <v>8</v>
          </cell>
          <cell r="H1785">
            <v>321</v>
          </cell>
          <cell r="I1785">
            <v>121</v>
          </cell>
          <cell r="J1785">
            <v>0.37690000000000001</v>
          </cell>
          <cell r="K1785">
            <v>24</v>
          </cell>
          <cell r="L1785">
            <v>7.4800000000000005E-2</v>
          </cell>
          <cell r="M1785">
            <v>145</v>
          </cell>
          <cell r="N1785">
            <v>0.45169999999999999</v>
          </cell>
        </row>
        <row r="1786">
          <cell r="A1786" t="str">
            <v>THOMAS JEFFERSON ELEM</v>
          </cell>
          <cell r="B1786" t="str">
            <v>010</v>
          </cell>
          <cell r="C1786" t="e">
            <v>#N/A</v>
          </cell>
          <cell r="D1786" t="str">
            <v>1213</v>
          </cell>
          <cell r="E1786" t="str">
            <v>Elementary</v>
          </cell>
          <cell r="F1786" t="str">
            <v>Pre-K</v>
          </cell>
          <cell r="G1786" t="str">
            <v>5</v>
          </cell>
          <cell r="H1786">
            <v>578</v>
          </cell>
          <cell r="I1786">
            <v>98</v>
          </cell>
          <cell r="J1786">
            <v>0.1696</v>
          </cell>
          <cell r="K1786">
            <v>27</v>
          </cell>
          <cell r="L1786">
            <v>4.6699999999999998E-2</v>
          </cell>
          <cell r="M1786">
            <v>125</v>
          </cell>
          <cell r="N1786">
            <v>0.21629999999999999</v>
          </cell>
        </row>
        <row r="1787">
          <cell r="A1787" t="str">
            <v>THOMAS JEFFERSON ELEM1</v>
          </cell>
          <cell r="B1787" t="str">
            <v>054</v>
          </cell>
          <cell r="C1787" t="e">
            <v>#N/A</v>
          </cell>
          <cell r="D1787" t="str">
            <v>0610</v>
          </cell>
          <cell r="E1787" t="str">
            <v>Elementary</v>
          </cell>
          <cell r="F1787" t="str">
            <v>Pre-K</v>
          </cell>
          <cell r="G1787" t="str">
            <v>5</v>
          </cell>
          <cell r="H1787">
            <v>608</v>
          </cell>
          <cell r="I1787">
            <v>304</v>
          </cell>
          <cell r="J1787">
            <v>0.5</v>
          </cell>
          <cell r="K1787">
            <v>48</v>
          </cell>
          <cell r="L1787">
            <v>7.8899999999999998E-2</v>
          </cell>
          <cell r="M1787">
            <v>352</v>
          </cell>
          <cell r="N1787">
            <v>0.57889999999999997</v>
          </cell>
        </row>
        <row r="1788">
          <cell r="A1788" t="str">
            <v>THOMAS JEFFERSON ELEM</v>
          </cell>
          <cell r="B1788" t="str">
            <v>109</v>
          </cell>
          <cell r="C1788" t="e">
            <v>#N/A</v>
          </cell>
          <cell r="D1788" t="str">
            <v>0260</v>
          </cell>
          <cell r="E1788" t="str">
            <v>Elementary</v>
          </cell>
          <cell r="F1788" t="str">
            <v>3</v>
          </cell>
          <cell r="G1788" t="str">
            <v>5</v>
          </cell>
          <cell r="H1788">
            <v>550</v>
          </cell>
          <cell r="I1788">
            <v>30</v>
          </cell>
          <cell r="J1788">
            <v>5.45E-2</v>
          </cell>
          <cell r="K1788">
            <v>7</v>
          </cell>
          <cell r="L1788">
            <v>1.2699999999999999E-2</v>
          </cell>
          <cell r="M1788">
            <v>37</v>
          </cell>
          <cell r="N1788">
            <v>6.7299999999999999E-2</v>
          </cell>
        </row>
        <row r="1789">
          <cell r="A1789" t="str">
            <v>THOMAS JEFFERSON HIGH</v>
          </cell>
          <cell r="B1789" t="str">
            <v>029</v>
          </cell>
          <cell r="C1789" t="e">
            <v>#N/A</v>
          </cell>
          <cell r="D1789" t="str">
            <v>1371</v>
          </cell>
          <cell r="E1789" t="str">
            <v>High</v>
          </cell>
          <cell r="F1789" t="str">
            <v>9</v>
          </cell>
          <cell r="G1789" t="str">
            <v>12</v>
          </cell>
          <cell r="H1789">
            <v>1809</v>
          </cell>
          <cell r="I1789">
            <v>25</v>
          </cell>
          <cell r="J1789">
            <v>1.38E-2</v>
          </cell>
          <cell r="K1789">
            <v>8</v>
          </cell>
          <cell r="L1789">
            <v>4.4000000000000003E-3</v>
          </cell>
          <cell r="M1789">
            <v>33</v>
          </cell>
          <cell r="N1789">
            <v>1.8200000000000001E-2</v>
          </cell>
        </row>
        <row r="1790">
          <cell r="A1790" t="str">
            <v>THOMAS JEFFERSON HS (CEP NOTE 2)</v>
          </cell>
          <cell r="B1790" t="str">
            <v>123</v>
          </cell>
          <cell r="C1790" t="e">
            <v>#N/A</v>
          </cell>
          <cell r="D1790" t="str">
            <v>0020</v>
          </cell>
          <cell r="E1790" t="str">
            <v>High</v>
          </cell>
          <cell r="F1790" t="str">
            <v>9</v>
          </cell>
          <cell r="G1790" t="str">
            <v>12</v>
          </cell>
          <cell r="H1790">
            <v>682</v>
          </cell>
          <cell r="I1790">
            <v>682</v>
          </cell>
          <cell r="J1790">
            <v>1</v>
          </cell>
          <cell r="K1790">
            <v>0</v>
          </cell>
          <cell r="L1790">
            <v>0</v>
          </cell>
          <cell r="M1790">
            <v>682</v>
          </cell>
          <cell r="N1790">
            <v>1</v>
          </cell>
        </row>
        <row r="1791">
          <cell r="A1791" t="str">
            <v>THOMAS WALKER HS (CEP NOTE 2)</v>
          </cell>
          <cell r="B1791" t="str">
            <v>052</v>
          </cell>
          <cell r="C1791" t="e">
            <v>#N/A</v>
          </cell>
          <cell r="D1791" t="str">
            <v>0880</v>
          </cell>
          <cell r="E1791" t="str">
            <v>High</v>
          </cell>
          <cell r="F1791" t="str">
            <v>8</v>
          </cell>
          <cell r="G1791" t="str">
            <v>12</v>
          </cell>
          <cell r="H1791">
            <v>309</v>
          </cell>
          <cell r="I1791">
            <v>292</v>
          </cell>
          <cell r="J1791">
            <v>0.94499999999999995</v>
          </cell>
          <cell r="K1791">
            <v>0</v>
          </cell>
          <cell r="L1791">
            <v>0</v>
          </cell>
          <cell r="M1791">
            <v>292</v>
          </cell>
          <cell r="N1791">
            <v>0.94499999999999995</v>
          </cell>
        </row>
        <row r="1792">
          <cell r="A1792" t="str">
            <v>THOREAU MIDDLE</v>
          </cell>
          <cell r="B1792" t="str">
            <v>029</v>
          </cell>
          <cell r="C1792" t="e">
            <v>#N/A</v>
          </cell>
          <cell r="D1792" t="str">
            <v>1140</v>
          </cell>
          <cell r="E1792" t="str">
            <v>Middle</v>
          </cell>
          <cell r="F1792" t="str">
            <v>7</v>
          </cell>
          <cell r="G1792" t="str">
            <v>8</v>
          </cell>
          <cell r="H1792">
            <v>1319</v>
          </cell>
          <cell r="I1792">
            <v>173</v>
          </cell>
          <cell r="J1792">
            <v>0.13120000000000001</v>
          </cell>
          <cell r="K1792">
            <v>31</v>
          </cell>
          <cell r="L1792">
            <v>2.35E-2</v>
          </cell>
          <cell r="M1792">
            <v>204</v>
          </cell>
          <cell r="N1792">
            <v>0.1547</v>
          </cell>
        </row>
        <row r="1793">
          <cell r="A1793" t="str">
            <v>THORNBURG MIDDLE</v>
          </cell>
          <cell r="B1793" t="str">
            <v>088</v>
          </cell>
          <cell r="C1793" t="e">
            <v>#N/A</v>
          </cell>
          <cell r="D1793" t="str">
            <v>0502</v>
          </cell>
          <cell r="E1793" t="str">
            <v>Middle</v>
          </cell>
          <cell r="F1793" t="str">
            <v>6</v>
          </cell>
          <cell r="G1793" t="str">
            <v>8</v>
          </cell>
          <cell r="H1793">
            <v>762</v>
          </cell>
          <cell r="I1793">
            <v>252</v>
          </cell>
          <cell r="J1793">
            <v>0.33069999999999999</v>
          </cell>
          <cell r="K1793">
            <v>29</v>
          </cell>
          <cell r="L1793">
            <v>3.8100000000000002E-2</v>
          </cell>
          <cell r="M1793">
            <v>281</v>
          </cell>
          <cell r="N1793">
            <v>0.36880000000000002</v>
          </cell>
        </row>
        <row r="1794">
          <cell r="A1794" t="str">
            <v>THOROUGHGOOD ELEM</v>
          </cell>
          <cell r="B1794" t="str">
            <v>128</v>
          </cell>
          <cell r="C1794" t="e">
            <v>#N/A</v>
          </cell>
          <cell r="D1794" t="str">
            <v>0400</v>
          </cell>
          <cell r="E1794" t="str">
            <v>Elementary</v>
          </cell>
          <cell r="F1794" t="str">
            <v>K</v>
          </cell>
          <cell r="G1794" t="str">
            <v>5</v>
          </cell>
          <cell r="H1794">
            <v>681</v>
          </cell>
          <cell r="I1794">
            <v>82</v>
          </cell>
          <cell r="J1794">
            <v>0.12039999999999999</v>
          </cell>
          <cell r="K1794">
            <v>39</v>
          </cell>
          <cell r="L1794">
            <v>5.7299999999999997E-2</v>
          </cell>
          <cell r="M1794">
            <v>121</v>
          </cell>
          <cell r="N1794">
            <v>0.1777</v>
          </cell>
        </row>
        <row r="1795">
          <cell r="A1795" t="str">
            <v>THREE CHOPT ELEM</v>
          </cell>
          <cell r="B1795" t="str">
            <v>043</v>
          </cell>
          <cell r="C1795" t="e">
            <v>#N/A</v>
          </cell>
          <cell r="D1795" t="str">
            <v>0010</v>
          </cell>
          <cell r="E1795" t="str">
            <v>Elementary</v>
          </cell>
          <cell r="F1795" t="str">
            <v>K</v>
          </cell>
          <cell r="G1795" t="str">
            <v>5</v>
          </cell>
          <cell r="H1795">
            <v>317</v>
          </cell>
          <cell r="I1795">
            <v>119</v>
          </cell>
          <cell r="J1795">
            <v>0.37540000000000001</v>
          </cell>
          <cell r="K1795">
            <v>13</v>
          </cell>
          <cell r="L1795">
            <v>4.1000000000000002E-2</v>
          </cell>
          <cell r="M1795">
            <v>132</v>
          </cell>
          <cell r="N1795">
            <v>0.41639999999999999</v>
          </cell>
        </row>
        <row r="1796">
          <cell r="A1796" t="str">
            <v>THREE OAKS ELEM</v>
          </cell>
          <cell r="B1796" t="str">
            <v>128</v>
          </cell>
          <cell r="C1796" t="e">
            <v>#N/A</v>
          </cell>
          <cell r="D1796" t="str">
            <v>0100</v>
          </cell>
          <cell r="E1796" t="str">
            <v>Elementary</v>
          </cell>
          <cell r="F1796" t="str">
            <v>K</v>
          </cell>
          <cell r="G1796" t="str">
            <v>5</v>
          </cell>
          <cell r="H1796">
            <v>717</v>
          </cell>
          <cell r="I1796">
            <v>80</v>
          </cell>
          <cell r="J1796">
            <v>0.1116</v>
          </cell>
          <cell r="K1796">
            <v>29</v>
          </cell>
          <cell r="L1796">
            <v>4.0399999999999998E-2</v>
          </cell>
          <cell r="M1796">
            <v>109</v>
          </cell>
          <cell r="N1796">
            <v>0.152</v>
          </cell>
        </row>
        <row r="1797">
          <cell r="A1797" t="str">
            <v>THURGOOD MARSHALL (CEP NOTE 2)</v>
          </cell>
          <cell r="B1797" t="str">
            <v>136</v>
          </cell>
          <cell r="C1797" t="e">
            <v>#N/A</v>
          </cell>
          <cell r="D1797" t="str">
            <v>0040</v>
          </cell>
          <cell r="E1797" t="str">
            <v>Elementary</v>
          </cell>
          <cell r="F1797" t="str">
            <v>Pre-K</v>
          </cell>
          <cell r="G1797" t="str">
            <v>5</v>
          </cell>
          <cell r="H1797">
            <v>492</v>
          </cell>
          <cell r="I1797">
            <v>477</v>
          </cell>
          <cell r="J1797">
            <v>0.96950000000000003</v>
          </cell>
          <cell r="K1797">
            <v>0</v>
          </cell>
          <cell r="L1797">
            <v>0</v>
          </cell>
          <cell r="M1797">
            <v>477</v>
          </cell>
          <cell r="N1797">
            <v>0.96950000000000003</v>
          </cell>
        </row>
        <row r="1798">
          <cell r="A1798" t="str">
            <v>THURGOOD MARSHALL ELEM</v>
          </cell>
          <cell r="B1798" t="str">
            <v>075</v>
          </cell>
          <cell r="C1798" t="e">
            <v>#N/A</v>
          </cell>
          <cell r="D1798" t="str">
            <v>0790</v>
          </cell>
          <cell r="E1798" t="str">
            <v>Elementary</v>
          </cell>
          <cell r="F1798" t="str">
            <v>K</v>
          </cell>
          <cell r="G1798" t="str">
            <v>5</v>
          </cell>
          <cell r="H1798">
            <v>705</v>
          </cell>
          <cell r="I1798">
            <v>75</v>
          </cell>
          <cell r="J1798">
            <v>0.10639999999999999</v>
          </cell>
          <cell r="K1798">
            <v>27</v>
          </cell>
          <cell r="L1798">
            <v>3.8300000000000001E-2</v>
          </cell>
          <cell r="M1798">
            <v>102</v>
          </cell>
          <cell r="N1798">
            <v>0.1447</v>
          </cell>
        </row>
        <row r="1799">
          <cell r="A1799" t="str">
            <v>TIDEWATER  JUV DET HOME</v>
          </cell>
          <cell r="B1799" t="str">
            <v>917</v>
          </cell>
          <cell r="C1799" t="str">
            <v>Department of Juvenile Justice</v>
          </cell>
          <cell r="D1799" t="str">
            <v>0004</v>
          </cell>
          <cell r="E1799" t="str">
            <v>Combined</v>
          </cell>
          <cell r="F1799" t="str">
            <v>6</v>
          </cell>
          <cell r="G1799" t="str">
            <v>12</v>
          </cell>
          <cell r="H1799">
            <v>44</v>
          </cell>
          <cell r="I1799">
            <v>44</v>
          </cell>
          <cell r="J1799">
            <v>1</v>
          </cell>
          <cell r="K1799">
            <v>0</v>
          </cell>
          <cell r="L1799">
            <v>0</v>
          </cell>
          <cell r="M1799">
            <v>44</v>
          </cell>
          <cell r="N1799">
            <v>1</v>
          </cell>
        </row>
        <row r="1800">
          <cell r="A1800" t="str">
            <v>TIDEWATER PARK EL (CEP NOTE 2)</v>
          </cell>
          <cell r="B1800" t="str">
            <v>118</v>
          </cell>
          <cell r="C1800" t="e">
            <v>#N/A</v>
          </cell>
          <cell r="D1800" t="str">
            <v>0780</v>
          </cell>
          <cell r="E1800" t="str">
            <v>Elementary</v>
          </cell>
          <cell r="F1800" t="str">
            <v>3</v>
          </cell>
          <cell r="G1800" t="str">
            <v>5</v>
          </cell>
          <cell r="H1800">
            <v>259</v>
          </cell>
          <cell r="I1800">
            <v>249</v>
          </cell>
          <cell r="J1800">
            <v>0.96140000000000003</v>
          </cell>
          <cell r="K1800">
            <v>0</v>
          </cell>
          <cell r="L1800">
            <v>0</v>
          </cell>
          <cell r="M1800">
            <v>249</v>
          </cell>
          <cell r="N1800">
            <v>0.96140000000000003</v>
          </cell>
        </row>
        <row r="1801">
          <cell r="A1801" t="str">
            <v>TIMBER LANE ELEM</v>
          </cell>
          <cell r="B1801" t="str">
            <v>029</v>
          </cell>
          <cell r="C1801" t="e">
            <v>#N/A</v>
          </cell>
          <cell r="D1801" t="str">
            <v>0830</v>
          </cell>
          <cell r="E1801" t="str">
            <v>Elementary</v>
          </cell>
          <cell r="F1801" t="str">
            <v>K</v>
          </cell>
          <cell r="G1801" t="str">
            <v>6</v>
          </cell>
          <cell r="H1801">
            <v>656</v>
          </cell>
          <cell r="I1801">
            <v>323</v>
          </cell>
          <cell r="J1801">
            <v>0.4924</v>
          </cell>
          <cell r="K1801">
            <v>67</v>
          </cell>
          <cell r="L1801">
            <v>0.1021</v>
          </cell>
          <cell r="M1801">
            <v>390</v>
          </cell>
          <cell r="N1801">
            <v>0.59450000000000003</v>
          </cell>
        </row>
        <row r="1802">
          <cell r="A1802" t="str">
            <v>TOANO MIDDLE</v>
          </cell>
          <cell r="B1802" t="str">
            <v>131</v>
          </cell>
          <cell r="C1802" t="e">
            <v>#N/A</v>
          </cell>
          <cell r="D1802" t="str">
            <v>0100</v>
          </cell>
          <cell r="E1802" t="str">
            <v>Middle</v>
          </cell>
          <cell r="F1802" t="str">
            <v>6</v>
          </cell>
          <cell r="G1802" t="str">
            <v>8</v>
          </cell>
          <cell r="H1802">
            <v>687</v>
          </cell>
          <cell r="I1802">
            <v>165</v>
          </cell>
          <cell r="J1802">
            <v>0.2402</v>
          </cell>
          <cell r="K1802">
            <v>35</v>
          </cell>
          <cell r="L1802">
            <v>5.0900000000000001E-2</v>
          </cell>
          <cell r="M1802">
            <v>200</v>
          </cell>
          <cell r="N1802">
            <v>0.29110000000000003</v>
          </cell>
        </row>
        <row r="1803">
          <cell r="A1803" t="str">
            <v>TOMAHAWK CREEK MIDDLE</v>
          </cell>
          <cell r="B1803" t="str">
            <v>021</v>
          </cell>
          <cell r="C1803" t="e">
            <v>#N/A</v>
          </cell>
          <cell r="D1803" t="str">
            <v>0880</v>
          </cell>
          <cell r="E1803" t="str">
            <v>Middle</v>
          </cell>
          <cell r="F1803" t="str">
            <v>6</v>
          </cell>
          <cell r="G1803" t="str">
            <v>8</v>
          </cell>
          <cell r="H1803">
            <v>1565</v>
          </cell>
          <cell r="I1803">
            <v>137</v>
          </cell>
          <cell r="J1803">
            <v>8.7499999999999994E-2</v>
          </cell>
          <cell r="K1803">
            <v>35</v>
          </cell>
          <cell r="L1803">
            <v>2.24E-2</v>
          </cell>
          <cell r="M1803">
            <v>172</v>
          </cell>
          <cell r="N1803">
            <v>0.1099</v>
          </cell>
        </row>
        <row r="1804">
          <cell r="A1804" t="str">
            <v>TOMAHAWK ELEM</v>
          </cell>
          <cell r="B1804" t="str">
            <v>016</v>
          </cell>
          <cell r="C1804" t="e">
            <v>#N/A</v>
          </cell>
          <cell r="D1804" t="str">
            <v>0060</v>
          </cell>
          <cell r="E1804" t="str">
            <v>Elementary</v>
          </cell>
          <cell r="F1804" t="str">
            <v>Pre-K</v>
          </cell>
          <cell r="G1804" t="str">
            <v>5</v>
          </cell>
          <cell r="H1804">
            <v>709</v>
          </cell>
          <cell r="I1804">
            <v>248</v>
          </cell>
          <cell r="J1804">
            <v>0.3498</v>
          </cell>
          <cell r="K1804">
            <v>56</v>
          </cell>
          <cell r="L1804">
            <v>7.9000000000000001E-2</v>
          </cell>
          <cell r="M1804">
            <v>304</v>
          </cell>
          <cell r="N1804">
            <v>0.42880000000000001</v>
          </cell>
        </row>
        <row r="1805">
          <cell r="A1805" t="str">
            <v>TOTARO ELEM (CEP NOTE 2)</v>
          </cell>
          <cell r="B1805" t="str">
            <v>013</v>
          </cell>
          <cell r="C1805" t="e">
            <v>#N/A</v>
          </cell>
          <cell r="D1805" t="str">
            <v>0720</v>
          </cell>
          <cell r="E1805" t="str">
            <v>Elementary</v>
          </cell>
          <cell r="F1805" t="str">
            <v>Pre-K</v>
          </cell>
          <cell r="G1805" t="str">
            <v>5</v>
          </cell>
          <cell r="H1805">
            <v>303</v>
          </cell>
          <cell r="I1805">
            <v>296</v>
          </cell>
          <cell r="J1805">
            <v>0.97689999999999999</v>
          </cell>
          <cell r="K1805">
            <v>0</v>
          </cell>
          <cell r="L1805">
            <v>0</v>
          </cell>
          <cell r="M1805">
            <v>296</v>
          </cell>
          <cell r="N1805">
            <v>0.97689999999999999</v>
          </cell>
        </row>
        <row r="1806">
          <cell r="A1806" t="str">
            <v>TRAILSIDE MIDDLE</v>
          </cell>
          <cell r="B1806" t="str">
            <v>053</v>
          </cell>
          <cell r="C1806" t="e">
            <v>#N/A</v>
          </cell>
          <cell r="D1806" t="str">
            <v>1040</v>
          </cell>
          <cell r="E1806" t="str">
            <v>Middle</v>
          </cell>
          <cell r="F1806" t="str">
            <v>6</v>
          </cell>
          <cell r="G1806" t="str">
            <v>8</v>
          </cell>
          <cell r="H1806">
            <v>1273</v>
          </cell>
          <cell r="I1806">
            <v>113</v>
          </cell>
          <cell r="J1806">
            <v>8.8800000000000004E-2</v>
          </cell>
          <cell r="K1806">
            <v>35</v>
          </cell>
          <cell r="L1806">
            <v>2.75E-2</v>
          </cell>
          <cell r="M1806">
            <v>148</v>
          </cell>
          <cell r="N1806">
            <v>0.1163</v>
          </cell>
        </row>
        <row r="1807">
          <cell r="A1807" t="str">
            <v>TRANTWOOD ELEM</v>
          </cell>
          <cell r="B1807" t="str">
            <v>128</v>
          </cell>
          <cell r="C1807" t="e">
            <v>#N/A</v>
          </cell>
          <cell r="D1807" t="str">
            <v>0510</v>
          </cell>
          <cell r="E1807" t="str">
            <v>Elementary</v>
          </cell>
          <cell r="F1807" t="str">
            <v>Pre-K</v>
          </cell>
          <cell r="G1807" t="str">
            <v>5</v>
          </cell>
          <cell r="H1807">
            <v>520</v>
          </cell>
          <cell r="I1807">
            <v>89</v>
          </cell>
          <cell r="J1807">
            <v>0.17119999999999999</v>
          </cell>
          <cell r="K1807">
            <v>24</v>
          </cell>
          <cell r="L1807">
            <v>4.6199999999999998E-2</v>
          </cell>
          <cell r="M1807">
            <v>113</v>
          </cell>
          <cell r="N1807">
            <v>0.21729999999999999</v>
          </cell>
        </row>
        <row r="1808">
          <cell r="A1808" t="str">
            <v>TREVILIANS ELEM</v>
          </cell>
          <cell r="B1808" t="str">
            <v>054</v>
          </cell>
          <cell r="C1808" t="e">
            <v>#N/A</v>
          </cell>
          <cell r="D1808" t="str">
            <v>0641</v>
          </cell>
          <cell r="E1808" t="str">
            <v>Elementary</v>
          </cell>
          <cell r="F1808" t="str">
            <v>H</v>
          </cell>
          <cell r="G1808" t="str">
            <v>5</v>
          </cell>
          <cell r="H1808">
            <v>508</v>
          </cell>
          <cell r="I1808">
            <v>220</v>
          </cell>
          <cell r="J1808">
            <v>0.43309999999999998</v>
          </cell>
          <cell r="K1808">
            <v>48</v>
          </cell>
          <cell r="L1808">
            <v>9.4500000000000001E-2</v>
          </cell>
          <cell r="M1808">
            <v>268</v>
          </cell>
          <cell r="N1808">
            <v>0.52759999999999996</v>
          </cell>
        </row>
        <row r="1809">
          <cell r="A1809" t="str">
            <v>TREVVETT ELEM</v>
          </cell>
          <cell r="B1809" t="str">
            <v>043</v>
          </cell>
          <cell r="C1809" t="e">
            <v>#N/A</v>
          </cell>
          <cell r="D1809" t="str">
            <v>0490</v>
          </cell>
          <cell r="E1809" t="str">
            <v>Elementary</v>
          </cell>
          <cell r="F1809" t="str">
            <v>K</v>
          </cell>
          <cell r="G1809" t="str">
            <v>5</v>
          </cell>
          <cell r="H1809">
            <v>530</v>
          </cell>
          <cell r="I1809">
            <v>250</v>
          </cell>
          <cell r="J1809">
            <v>0.47170000000000001</v>
          </cell>
          <cell r="K1809">
            <v>40</v>
          </cell>
          <cell r="L1809">
            <v>7.5499999999999998E-2</v>
          </cell>
          <cell r="M1809">
            <v>290</v>
          </cell>
          <cell r="N1809">
            <v>0.54720000000000002</v>
          </cell>
        </row>
        <row r="1810">
          <cell r="A1810" t="str">
            <v>TRIANGLE ELEM</v>
          </cell>
          <cell r="B1810" t="str">
            <v>075</v>
          </cell>
          <cell r="C1810" t="e">
            <v>#N/A</v>
          </cell>
          <cell r="D1810" t="str">
            <v>0430</v>
          </cell>
          <cell r="E1810" t="str">
            <v>Elementary</v>
          </cell>
          <cell r="F1810" t="str">
            <v>H</v>
          </cell>
          <cell r="G1810" t="str">
            <v>5</v>
          </cell>
          <cell r="H1810">
            <v>792</v>
          </cell>
          <cell r="I1810">
            <v>459</v>
          </cell>
          <cell r="J1810">
            <v>0.57950000000000002</v>
          </cell>
          <cell r="K1810">
            <v>71</v>
          </cell>
          <cell r="L1810">
            <v>8.9599999999999999E-2</v>
          </cell>
          <cell r="M1810">
            <v>530</v>
          </cell>
          <cell r="N1810">
            <v>0.66920000000000002</v>
          </cell>
        </row>
        <row r="1811">
          <cell r="A1811" t="str">
            <v>TROUTVILLE ELEM</v>
          </cell>
          <cell r="B1811" t="str">
            <v>012</v>
          </cell>
          <cell r="C1811" t="e">
            <v>#N/A</v>
          </cell>
          <cell r="D1811" t="str">
            <v>0040</v>
          </cell>
          <cell r="E1811" t="str">
            <v>Elementary</v>
          </cell>
          <cell r="F1811" t="str">
            <v>Pre-K</v>
          </cell>
          <cell r="G1811" t="str">
            <v>5</v>
          </cell>
          <cell r="H1811">
            <v>253</v>
          </cell>
          <cell r="I1811">
            <v>64</v>
          </cell>
          <cell r="J1811">
            <v>0.253</v>
          </cell>
          <cell r="K1811">
            <v>8</v>
          </cell>
          <cell r="L1811">
            <v>3.1600000000000003E-2</v>
          </cell>
          <cell r="M1811">
            <v>72</v>
          </cell>
          <cell r="N1811">
            <v>0.28460000000000002</v>
          </cell>
        </row>
        <row r="1812">
          <cell r="A1812" t="str">
            <v>TRUITT INT (CEP NOTE 2)</v>
          </cell>
          <cell r="B1812" t="str">
            <v>136</v>
          </cell>
          <cell r="C1812" t="e">
            <v>#N/A</v>
          </cell>
          <cell r="D1812" t="str">
            <v>0971</v>
          </cell>
          <cell r="E1812" t="str">
            <v>Elementary</v>
          </cell>
          <cell r="F1812" t="str">
            <v>3</v>
          </cell>
          <cell r="G1812" t="str">
            <v>5</v>
          </cell>
          <cell r="H1812">
            <v>273</v>
          </cell>
          <cell r="I1812">
            <v>265</v>
          </cell>
          <cell r="J1812">
            <v>0.97070000000000001</v>
          </cell>
          <cell r="K1812">
            <v>0</v>
          </cell>
          <cell r="L1812">
            <v>0</v>
          </cell>
          <cell r="M1812">
            <v>265</v>
          </cell>
          <cell r="N1812">
            <v>0.97070000000000001</v>
          </cell>
        </row>
        <row r="1813">
          <cell r="A1813" t="str">
            <v>TUCKAHOE ELEM</v>
          </cell>
          <cell r="B1813" t="str">
            <v>007</v>
          </cell>
          <cell r="C1813" t="str">
            <v>Arlington County Public Schools</v>
          </cell>
          <cell r="D1813" t="str">
            <v>0211</v>
          </cell>
          <cell r="E1813" t="str">
            <v>Elementary</v>
          </cell>
          <cell r="F1813" t="str">
            <v>Pre-K</v>
          </cell>
          <cell r="G1813" t="str">
            <v>5</v>
          </cell>
          <cell r="H1813">
            <v>529</v>
          </cell>
          <cell r="I1813">
            <v>3</v>
          </cell>
          <cell r="J1813">
            <v>5.7000000000000002E-3</v>
          </cell>
          <cell r="K1813">
            <v>5</v>
          </cell>
          <cell r="L1813">
            <v>9.4999999999999998E-3</v>
          </cell>
          <cell r="M1813">
            <v>8</v>
          </cell>
          <cell r="N1813">
            <v>1.5100000000000001E-2</v>
          </cell>
        </row>
        <row r="1814">
          <cell r="A1814" t="str">
            <v>TUCKAHOE ELEM</v>
          </cell>
          <cell r="B1814" t="str">
            <v>043</v>
          </cell>
          <cell r="C1814" t="e">
            <v>#N/A</v>
          </cell>
          <cell r="D1814" t="str">
            <v>0360</v>
          </cell>
          <cell r="E1814" t="str">
            <v>Elementary</v>
          </cell>
          <cell r="F1814" t="str">
            <v>K</v>
          </cell>
          <cell r="G1814" t="str">
            <v>5</v>
          </cell>
          <cell r="H1814">
            <v>656</v>
          </cell>
          <cell r="I1814">
            <v>38</v>
          </cell>
          <cell r="J1814">
            <v>5.79E-2</v>
          </cell>
          <cell r="K1814">
            <v>1</v>
          </cell>
          <cell r="L1814">
            <v>1.5E-3</v>
          </cell>
          <cell r="M1814">
            <v>39</v>
          </cell>
          <cell r="N1814">
            <v>5.9499999999999997E-2</v>
          </cell>
        </row>
        <row r="1815">
          <cell r="A1815" t="str">
            <v>TUCKAHOE MIDDLE</v>
          </cell>
          <cell r="B1815" t="str">
            <v>043</v>
          </cell>
          <cell r="C1815" t="e">
            <v>#N/A</v>
          </cell>
          <cell r="D1815" t="str">
            <v>0520</v>
          </cell>
          <cell r="E1815" t="str">
            <v>Middle</v>
          </cell>
          <cell r="F1815" t="str">
            <v>6</v>
          </cell>
          <cell r="G1815" t="str">
            <v>8</v>
          </cell>
          <cell r="H1815">
            <v>1106</v>
          </cell>
          <cell r="I1815">
            <v>288</v>
          </cell>
          <cell r="J1815">
            <v>0.26040000000000002</v>
          </cell>
          <cell r="K1815">
            <v>48</v>
          </cell>
          <cell r="L1815">
            <v>4.3400000000000001E-2</v>
          </cell>
          <cell r="M1815">
            <v>336</v>
          </cell>
          <cell r="N1815">
            <v>0.30380000000000001</v>
          </cell>
        </row>
        <row r="1816">
          <cell r="A1816" t="str">
            <v>TUCKER HIGH</v>
          </cell>
          <cell r="B1816" t="str">
            <v>043</v>
          </cell>
          <cell r="C1816" t="e">
            <v>#N/A</v>
          </cell>
          <cell r="D1816" t="str">
            <v>0600</v>
          </cell>
          <cell r="E1816" t="str">
            <v>High</v>
          </cell>
          <cell r="F1816" t="str">
            <v>9</v>
          </cell>
          <cell r="G1816" t="str">
            <v>12</v>
          </cell>
          <cell r="H1816">
            <v>1674</v>
          </cell>
          <cell r="I1816">
            <v>668</v>
          </cell>
          <cell r="J1816">
            <v>0.39900000000000002</v>
          </cell>
          <cell r="K1816">
            <v>106</v>
          </cell>
          <cell r="L1816">
            <v>6.3299999999999995E-2</v>
          </cell>
          <cell r="M1816">
            <v>774</v>
          </cell>
          <cell r="N1816">
            <v>0.46239999999999998</v>
          </cell>
        </row>
        <row r="1817">
          <cell r="A1817" t="str">
            <v>TUCKER-CAPPS ELEM</v>
          </cell>
          <cell r="B1817" t="str">
            <v>112</v>
          </cell>
          <cell r="C1817" t="e">
            <v>#N/A</v>
          </cell>
          <cell r="D1817" t="str">
            <v>0360</v>
          </cell>
          <cell r="E1817" t="str">
            <v>Elementary</v>
          </cell>
          <cell r="F1817" t="str">
            <v>Pre-K</v>
          </cell>
          <cell r="G1817" t="str">
            <v>5</v>
          </cell>
          <cell r="H1817">
            <v>308</v>
          </cell>
          <cell r="I1817">
            <v>79</v>
          </cell>
          <cell r="J1817">
            <v>0.25650000000000001</v>
          </cell>
          <cell r="K1817">
            <v>16</v>
          </cell>
          <cell r="L1817">
            <v>5.1900000000000002E-2</v>
          </cell>
          <cell r="M1817">
            <v>95</v>
          </cell>
          <cell r="N1817">
            <v>0.30840000000000001</v>
          </cell>
        </row>
        <row r="1818">
          <cell r="A1818" t="str">
            <v>TUNSTALL HIGH</v>
          </cell>
          <cell r="B1818" t="str">
            <v>071</v>
          </cell>
          <cell r="C1818" t="e">
            <v>#N/A</v>
          </cell>
          <cell r="D1818" t="str">
            <v>1730</v>
          </cell>
          <cell r="E1818" t="str">
            <v>High</v>
          </cell>
          <cell r="F1818" t="str">
            <v>9</v>
          </cell>
          <cell r="G1818" t="str">
            <v>12</v>
          </cell>
          <cell r="H1818">
            <v>853</v>
          </cell>
          <cell r="I1818">
            <v>324</v>
          </cell>
          <cell r="J1818">
            <v>0.37980000000000003</v>
          </cell>
          <cell r="K1818">
            <v>51</v>
          </cell>
          <cell r="L1818">
            <v>5.9799999999999999E-2</v>
          </cell>
          <cell r="M1818">
            <v>375</v>
          </cell>
          <cell r="N1818">
            <v>0.43959999999999999</v>
          </cell>
        </row>
        <row r="1819">
          <cell r="A1819" t="str">
            <v>TUNSTALL MIDDLE</v>
          </cell>
          <cell r="B1819" t="str">
            <v>071</v>
          </cell>
          <cell r="C1819" t="e">
            <v>#N/A</v>
          </cell>
          <cell r="D1819" t="str">
            <v>1130</v>
          </cell>
          <cell r="E1819" t="str">
            <v>Middle</v>
          </cell>
          <cell r="F1819" t="str">
            <v>6</v>
          </cell>
          <cell r="G1819" t="str">
            <v>8</v>
          </cell>
          <cell r="H1819">
            <v>650</v>
          </cell>
          <cell r="I1819">
            <v>290</v>
          </cell>
          <cell r="J1819">
            <v>0.44619999999999999</v>
          </cell>
          <cell r="K1819">
            <v>53</v>
          </cell>
          <cell r="L1819">
            <v>8.1500000000000003E-2</v>
          </cell>
          <cell r="M1819">
            <v>343</v>
          </cell>
          <cell r="N1819">
            <v>0.52769999999999995</v>
          </cell>
        </row>
        <row r="1820">
          <cell r="A1820" t="str">
            <v>TURLINGTON WOODS ALT</v>
          </cell>
          <cell r="B1820" t="str">
            <v>127</v>
          </cell>
          <cell r="C1820" t="e">
            <v>#N/A</v>
          </cell>
          <cell r="D1820" t="str">
            <v>0392</v>
          </cell>
          <cell r="E1820" t="str">
            <v>Cell Left Blank</v>
          </cell>
          <cell r="F1820" t="str">
            <v>6</v>
          </cell>
          <cell r="G1820" t="str">
            <v>12</v>
          </cell>
          <cell r="H1820">
            <v>36</v>
          </cell>
          <cell r="I1820">
            <v>17</v>
          </cell>
          <cell r="J1820">
            <v>0.47220000000000001</v>
          </cell>
          <cell r="K1820">
            <v>1</v>
          </cell>
          <cell r="L1820">
            <v>2.7799999999999998E-2</v>
          </cell>
          <cell r="M1820">
            <v>18</v>
          </cell>
          <cell r="N1820">
            <v>0.5</v>
          </cell>
        </row>
        <row r="1821">
          <cell r="A1821" t="str">
            <v>TURNER ASHBY HIGH</v>
          </cell>
          <cell r="B1821" t="str">
            <v>082</v>
          </cell>
          <cell r="C1821" t="e">
            <v>#N/A</v>
          </cell>
          <cell r="D1821" t="str">
            <v>0850</v>
          </cell>
          <cell r="E1821" t="str">
            <v>High</v>
          </cell>
          <cell r="F1821" t="str">
            <v>9</v>
          </cell>
          <cell r="G1821" t="str">
            <v>12</v>
          </cell>
          <cell r="H1821">
            <v>972</v>
          </cell>
          <cell r="I1821">
            <v>240</v>
          </cell>
          <cell r="J1821">
            <v>0.24690000000000001</v>
          </cell>
          <cell r="K1821">
            <v>59</v>
          </cell>
          <cell r="L1821">
            <v>6.0699999999999997E-2</v>
          </cell>
          <cell r="M1821">
            <v>299</v>
          </cell>
          <cell r="N1821">
            <v>0.30759999999999998</v>
          </cell>
        </row>
        <row r="1822">
          <cell r="A1822" t="str">
            <v>TUSCARORA HIGH</v>
          </cell>
          <cell r="B1822" t="str">
            <v>053</v>
          </cell>
          <cell r="C1822" t="e">
            <v>#N/A</v>
          </cell>
          <cell r="D1822" t="str">
            <v>0200</v>
          </cell>
          <cell r="E1822" t="str">
            <v>Combined</v>
          </cell>
          <cell r="F1822" t="str">
            <v>H</v>
          </cell>
          <cell r="G1822" t="str">
            <v>12</v>
          </cell>
          <cell r="H1822">
            <v>1441</v>
          </cell>
          <cell r="I1822">
            <v>313</v>
          </cell>
          <cell r="J1822">
            <v>0.2172</v>
          </cell>
          <cell r="K1822">
            <v>62</v>
          </cell>
          <cell r="L1822">
            <v>4.2999999999999997E-2</v>
          </cell>
          <cell r="M1822">
            <v>375</v>
          </cell>
          <cell r="N1822">
            <v>0.26019999999999999</v>
          </cell>
        </row>
        <row r="1823">
          <cell r="A1823" t="str">
            <v>TUSSING ELEM</v>
          </cell>
          <cell r="B1823" t="str">
            <v>106</v>
          </cell>
          <cell r="C1823" t="e">
            <v>#N/A</v>
          </cell>
          <cell r="D1823" t="str">
            <v>0060</v>
          </cell>
          <cell r="E1823" t="str">
            <v>Elementary</v>
          </cell>
          <cell r="F1823" t="str">
            <v>Pre-K</v>
          </cell>
          <cell r="G1823" t="str">
            <v>5</v>
          </cell>
          <cell r="H1823">
            <v>586</v>
          </cell>
          <cell r="I1823">
            <v>289</v>
          </cell>
          <cell r="J1823">
            <v>0.49320000000000003</v>
          </cell>
          <cell r="K1823">
            <v>32</v>
          </cell>
          <cell r="L1823">
            <v>5.4600000000000003E-2</v>
          </cell>
          <cell r="M1823">
            <v>321</v>
          </cell>
          <cell r="N1823">
            <v>0.54779999999999995</v>
          </cell>
        </row>
        <row r="1824">
          <cell r="A1824" t="str">
            <v>TWAIN MIDDLE</v>
          </cell>
          <cell r="B1824" t="str">
            <v>029</v>
          </cell>
          <cell r="C1824" t="e">
            <v>#N/A</v>
          </cell>
          <cell r="D1824" t="str">
            <v>1160</v>
          </cell>
          <cell r="E1824" t="str">
            <v>Middle</v>
          </cell>
          <cell r="F1824" t="str">
            <v>7</v>
          </cell>
          <cell r="G1824" t="str">
            <v>8</v>
          </cell>
          <cell r="H1824">
            <v>1080</v>
          </cell>
          <cell r="I1824">
            <v>277</v>
          </cell>
          <cell r="J1824">
            <v>0.25650000000000001</v>
          </cell>
          <cell r="K1824">
            <v>84</v>
          </cell>
          <cell r="L1824">
            <v>7.7799999999999994E-2</v>
          </cell>
          <cell r="M1824">
            <v>361</v>
          </cell>
          <cell r="N1824">
            <v>0.33429999999999999</v>
          </cell>
        </row>
        <row r="1825">
          <cell r="A1825" t="str">
            <v>TWIN HICKORY ELEM</v>
          </cell>
          <cell r="B1825" t="str">
            <v>043</v>
          </cell>
          <cell r="C1825" t="e">
            <v>#N/A</v>
          </cell>
          <cell r="D1825" t="str">
            <v>0310</v>
          </cell>
          <cell r="E1825" t="str">
            <v>Elementary</v>
          </cell>
          <cell r="F1825" t="str">
            <v>K</v>
          </cell>
          <cell r="G1825" t="str">
            <v>5</v>
          </cell>
          <cell r="H1825">
            <v>598</v>
          </cell>
          <cell r="I1825">
            <v>59</v>
          </cell>
          <cell r="J1825">
            <v>9.8699999999999996E-2</v>
          </cell>
          <cell r="K1825">
            <v>12</v>
          </cell>
          <cell r="L1825">
            <v>2.01E-2</v>
          </cell>
          <cell r="M1825">
            <v>71</v>
          </cell>
          <cell r="N1825">
            <v>0.1187</v>
          </cell>
        </row>
        <row r="1826">
          <cell r="A1826" t="str">
            <v>TWIN SPRINGS ELEM</v>
          </cell>
          <cell r="B1826" t="str">
            <v>071</v>
          </cell>
          <cell r="C1826" t="e">
            <v>#N/A</v>
          </cell>
          <cell r="D1826" t="str">
            <v>1851</v>
          </cell>
          <cell r="E1826" t="str">
            <v>Elementary</v>
          </cell>
          <cell r="F1826" t="str">
            <v>Pre-K</v>
          </cell>
          <cell r="G1826" t="str">
            <v>5</v>
          </cell>
          <cell r="H1826">
            <v>764</v>
          </cell>
          <cell r="I1826">
            <v>349</v>
          </cell>
          <cell r="J1826">
            <v>0.45679999999999998</v>
          </cell>
          <cell r="K1826">
            <v>37</v>
          </cell>
          <cell r="L1826">
            <v>4.8399999999999999E-2</v>
          </cell>
          <cell r="M1826">
            <v>386</v>
          </cell>
          <cell r="N1826">
            <v>0.50519999999999998</v>
          </cell>
        </row>
        <row r="1827">
          <cell r="A1827" t="str">
            <v>TWIN SPRINGS HS (CEP NOTE 2)</v>
          </cell>
          <cell r="B1827" t="str">
            <v>084</v>
          </cell>
          <cell r="C1827" t="e">
            <v>#N/A</v>
          </cell>
          <cell r="D1827" t="str">
            <v>0780</v>
          </cell>
          <cell r="E1827" t="str">
            <v>High</v>
          </cell>
          <cell r="F1827" t="str">
            <v>8</v>
          </cell>
          <cell r="G1827" t="str">
            <v>12</v>
          </cell>
          <cell r="H1827">
            <v>232</v>
          </cell>
          <cell r="I1827">
            <v>182</v>
          </cell>
          <cell r="J1827">
            <v>0.78449999999999998</v>
          </cell>
          <cell r="K1827">
            <v>0</v>
          </cell>
          <cell r="L1827">
            <v>0</v>
          </cell>
          <cell r="M1827">
            <v>182</v>
          </cell>
          <cell r="N1827">
            <v>0.78449999999999998</v>
          </cell>
        </row>
        <row r="1828">
          <cell r="A1828" t="str">
            <v>TWIN VALLEY EL/MID (CEP NOTE 2)</v>
          </cell>
          <cell r="B1828" t="str">
            <v>014</v>
          </cell>
          <cell r="C1828" t="e">
            <v>#N/A</v>
          </cell>
          <cell r="D1828" t="str">
            <v>1041</v>
          </cell>
          <cell r="E1828" t="str">
            <v>Elementary</v>
          </cell>
          <cell r="F1828" t="str">
            <v>Pre-K</v>
          </cell>
          <cell r="G1828" t="str">
            <v>7</v>
          </cell>
          <cell r="H1828">
            <v>340</v>
          </cell>
          <cell r="I1828">
            <v>286</v>
          </cell>
          <cell r="J1828">
            <v>0.84119999999999995</v>
          </cell>
          <cell r="K1828">
            <v>0</v>
          </cell>
          <cell r="L1828">
            <v>0</v>
          </cell>
          <cell r="M1828">
            <v>286</v>
          </cell>
          <cell r="N1828">
            <v>0.84119999999999995</v>
          </cell>
        </row>
        <row r="1829">
          <cell r="A1829" t="str">
            <v>TWIN VALLEY HIGH (CEP NOTE 2)</v>
          </cell>
          <cell r="B1829" t="str">
            <v>014</v>
          </cell>
          <cell r="C1829" t="e">
            <v>#N/A</v>
          </cell>
          <cell r="D1829" t="str">
            <v>1042</v>
          </cell>
          <cell r="E1829" t="str">
            <v>High</v>
          </cell>
          <cell r="F1829" t="str">
            <v>8</v>
          </cell>
          <cell r="G1829" t="str">
            <v>12</v>
          </cell>
          <cell r="H1829">
            <v>214</v>
          </cell>
          <cell r="I1829">
            <v>180</v>
          </cell>
          <cell r="J1829">
            <v>0.84109999999999996</v>
          </cell>
          <cell r="K1829">
            <v>0</v>
          </cell>
          <cell r="L1829">
            <v>0</v>
          </cell>
          <cell r="M1829">
            <v>180</v>
          </cell>
          <cell r="N1829">
            <v>0.84109999999999996</v>
          </cell>
        </row>
        <row r="1830">
          <cell r="A1830" t="str">
            <v>TYE RIVER ELEM</v>
          </cell>
          <cell r="B1830" t="str">
            <v>062</v>
          </cell>
          <cell r="C1830" t="e">
            <v>#N/A</v>
          </cell>
          <cell r="D1830" t="str">
            <v>0020</v>
          </cell>
          <cell r="E1830" t="str">
            <v>Elementary</v>
          </cell>
          <cell r="F1830" t="str">
            <v>Pre-K</v>
          </cell>
          <cell r="G1830" t="str">
            <v>5</v>
          </cell>
          <cell r="H1830">
            <v>406</v>
          </cell>
          <cell r="I1830">
            <v>202</v>
          </cell>
          <cell r="J1830">
            <v>0.4975</v>
          </cell>
          <cell r="K1830">
            <v>33</v>
          </cell>
          <cell r="L1830">
            <v>8.1299999999999997E-2</v>
          </cell>
          <cell r="M1830">
            <v>235</v>
          </cell>
          <cell r="N1830">
            <v>0.57879999999999998</v>
          </cell>
        </row>
        <row r="1831">
          <cell r="A1831" t="str">
            <v>TYLER VILLAGE OF CHILDHELP</v>
          </cell>
          <cell r="B1831" t="str">
            <v>5794</v>
          </cell>
          <cell r="C1831" t="str">
            <v>Tyler Village of Childhelp</v>
          </cell>
          <cell r="D1831" t="str">
            <v>5794</v>
          </cell>
          <cell r="E1831" t="str">
            <v>Combined</v>
          </cell>
          <cell r="F1831" t="str">
            <v>1</v>
          </cell>
          <cell r="G1831" t="str">
            <v>8</v>
          </cell>
          <cell r="H1831">
            <v>63</v>
          </cell>
          <cell r="I1831">
            <v>61</v>
          </cell>
          <cell r="J1831">
            <v>0.96830000000000005</v>
          </cell>
          <cell r="K1831">
            <v>0</v>
          </cell>
          <cell r="L1831">
            <v>0</v>
          </cell>
          <cell r="M1831">
            <v>61</v>
          </cell>
          <cell r="N1831">
            <v>0.96830000000000005</v>
          </cell>
        </row>
        <row r="1832">
          <cell r="A1832" t="str">
            <v>UNION HALL EL (CEP NOTE 2)</v>
          </cell>
          <cell r="B1832" t="str">
            <v>071</v>
          </cell>
          <cell r="C1832" t="e">
            <v>#N/A</v>
          </cell>
          <cell r="D1832" t="str">
            <v>1740</v>
          </cell>
          <cell r="E1832" t="str">
            <v>Elementary</v>
          </cell>
          <cell r="F1832" t="str">
            <v>Pre-K</v>
          </cell>
          <cell r="G1832" t="str">
            <v>5</v>
          </cell>
          <cell r="H1832">
            <v>210</v>
          </cell>
          <cell r="I1832">
            <v>173</v>
          </cell>
          <cell r="J1832">
            <v>0.82379999999999998</v>
          </cell>
          <cell r="K1832">
            <v>0</v>
          </cell>
          <cell r="L1832">
            <v>0</v>
          </cell>
          <cell r="M1832">
            <v>173</v>
          </cell>
          <cell r="N1832">
            <v>0.82379999999999998</v>
          </cell>
        </row>
        <row r="1833">
          <cell r="A1833" t="str">
            <v>UNION HIGH (CEP NOTE 2)</v>
          </cell>
          <cell r="B1833" t="str">
            <v>096</v>
          </cell>
          <cell r="C1833" t="e">
            <v>#N/A</v>
          </cell>
          <cell r="D1833" t="str">
            <v>1010</v>
          </cell>
          <cell r="E1833" t="str">
            <v>High</v>
          </cell>
          <cell r="F1833" t="str">
            <v>9</v>
          </cell>
          <cell r="G1833" t="str">
            <v>12</v>
          </cell>
          <cell r="H1833">
            <v>554</v>
          </cell>
          <cell r="I1833">
            <v>486</v>
          </cell>
          <cell r="J1833">
            <v>0.87729999999999997</v>
          </cell>
          <cell r="K1833">
            <v>0</v>
          </cell>
          <cell r="L1833">
            <v>0</v>
          </cell>
          <cell r="M1833">
            <v>486</v>
          </cell>
          <cell r="N1833">
            <v>0.87729999999999997</v>
          </cell>
        </row>
        <row r="1834">
          <cell r="A1834" t="str">
            <v>UNION MIDDLE (CEP NOTE 2)</v>
          </cell>
          <cell r="B1834" t="str">
            <v>096</v>
          </cell>
          <cell r="C1834" t="e">
            <v>#N/A</v>
          </cell>
          <cell r="D1834" t="str">
            <v>1013</v>
          </cell>
          <cell r="E1834" t="str">
            <v>Combined</v>
          </cell>
          <cell r="F1834" t="str">
            <v>5</v>
          </cell>
          <cell r="G1834" t="str">
            <v>8</v>
          </cell>
          <cell r="H1834">
            <v>605</v>
          </cell>
          <cell r="I1834">
            <v>530</v>
          </cell>
          <cell r="J1834">
            <v>0.876</v>
          </cell>
          <cell r="K1834">
            <v>0</v>
          </cell>
          <cell r="L1834">
            <v>0</v>
          </cell>
          <cell r="M1834">
            <v>530</v>
          </cell>
          <cell r="N1834">
            <v>0.876</v>
          </cell>
        </row>
        <row r="1835">
          <cell r="A1835" t="str">
            <v>UNION MILL ELEM</v>
          </cell>
          <cell r="B1835" t="str">
            <v>029</v>
          </cell>
          <cell r="C1835" t="e">
            <v>#N/A</v>
          </cell>
          <cell r="D1835" t="str">
            <v>1540</v>
          </cell>
          <cell r="E1835" t="str">
            <v>Elementary</v>
          </cell>
          <cell r="F1835" t="str">
            <v>K</v>
          </cell>
          <cell r="G1835" t="str">
            <v>6</v>
          </cell>
          <cell r="H1835">
            <v>935</v>
          </cell>
          <cell r="I1835">
            <v>73</v>
          </cell>
          <cell r="J1835">
            <v>7.8100000000000003E-2</v>
          </cell>
          <cell r="K1835">
            <v>31</v>
          </cell>
          <cell r="L1835">
            <v>3.32E-2</v>
          </cell>
          <cell r="M1835">
            <v>104</v>
          </cell>
          <cell r="N1835">
            <v>0.11119999999999999</v>
          </cell>
        </row>
        <row r="1836">
          <cell r="A1836" t="str">
            <v>UNION PRIMARY (CEP NOTE 2)</v>
          </cell>
          <cell r="B1836" t="str">
            <v>096</v>
          </cell>
          <cell r="C1836" t="e">
            <v>#N/A</v>
          </cell>
          <cell r="D1836" t="str">
            <v>1012</v>
          </cell>
          <cell r="E1836" t="str">
            <v>Elementary</v>
          </cell>
          <cell r="F1836" t="str">
            <v>Pre-K</v>
          </cell>
          <cell r="G1836" t="str">
            <v>4</v>
          </cell>
          <cell r="H1836">
            <v>801</v>
          </cell>
          <cell r="I1836">
            <v>702</v>
          </cell>
          <cell r="J1836">
            <v>0.87639999999999996</v>
          </cell>
          <cell r="K1836">
            <v>0</v>
          </cell>
          <cell r="L1836">
            <v>0</v>
          </cell>
          <cell r="M1836">
            <v>702</v>
          </cell>
          <cell r="N1836">
            <v>0.87639999999999996</v>
          </cell>
        </row>
        <row r="1837">
          <cell r="A1837" t="str">
            <v>UNIONVILLE ELEM</v>
          </cell>
          <cell r="B1837" t="str">
            <v>068</v>
          </cell>
          <cell r="C1837" t="e">
            <v>#N/A</v>
          </cell>
          <cell r="D1837" t="str">
            <v>0350</v>
          </cell>
          <cell r="E1837" t="str">
            <v>Elementary</v>
          </cell>
          <cell r="F1837" t="str">
            <v>K</v>
          </cell>
          <cell r="G1837" t="str">
            <v>2</v>
          </cell>
          <cell r="H1837">
            <v>244</v>
          </cell>
          <cell r="I1837">
            <v>110</v>
          </cell>
          <cell r="J1837">
            <v>0.45079999999999998</v>
          </cell>
          <cell r="K1837">
            <v>11</v>
          </cell>
          <cell r="L1837">
            <v>4.5100000000000001E-2</v>
          </cell>
          <cell r="M1837">
            <v>121</v>
          </cell>
          <cell r="N1837">
            <v>0.49590000000000001</v>
          </cell>
        </row>
        <row r="1838">
          <cell r="A1838" t="str">
            <v>UNITED METHODIST FAMILY SVC</v>
          </cell>
          <cell r="B1838" t="str">
            <v>5791</v>
          </cell>
          <cell r="C1838" t="str">
            <v>United Methodist Family Services</v>
          </cell>
          <cell r="D1838" t="str">
            <v>0001</v>
          </cell>
          <cell r="E1838" t="str">
            <v>Combined</v>
          </cell>
          <cell r="F1838" t="str">
            <v>6</v>
          </cell>
          <cell r="G1838" t="str">
            <v>12</v>
          </cell>
          <cell r="H1838">
            <v>45</v>
          </cell>
          <cell r="I1838">
            <v>45</v>
          </cell>
          <cell r="J1838">
            <v>1</v>
          </cell>
          <cell r="K1838">
            <v>0</v>
          </cell>
          <cell r="L1838">
            <v>0</v>
          </cell>
          <cell r="M1838">
            <v>45</v>
          </cell>
          <cell r="N1838">
            <v>1</v>
          </cell>
        </row>
        <row r="1839">
          <cell r="A1839" t="str">
            <v>VA AVE C. DEHART (CEP NOTE 2)</v>
          </cell>
          <cell r="B1839" t="str">
            <v>132</v>
          </cell>
          <cell r="C1839" t="e">
            <v>#N/A</v>
          </cell>
          <cell r="D1839" t="str">
            <v>0020</v>
          </cell>
          <cell r="E1839" t="str">
            <v>Elementary</v>
          </cell>
          <cell r="F1839" t="str">
            <v>Pre-K</v>
          </cell>
          <cell r="G1839" t="str">
            <v>4</v>
          </cell>
          <cell r="H1839">
            <v>416</v>
          </cell>
          <cell r="I1839">
            <v>344</v>
          </cell>
          <cell r="J1839">
            <v>0.82689999999999997</v>
          </cell>
          <cell r="K1839">
            <v>0</v>
          </cell>
          <cell r="L1839">
            <v>0</v>
          </cell>
          <cell r="M1839">
            <v>344</v>
          </cell>
          <cell r="N1839">
            <v>0.82689999999999997</v>
          </cell>
        </row>
        <row r="1840">
          <cell r="A1840" t="str">
            <v>VA BEACH JUV DETENTION</v>
          </cell>
          <cell r="B1840" t="str">
            <v>917</v>
          </cell>
          <cell r="C1840" t="str">
            <v>Department of Juvenile Justice</v>
          </cell>
          <cell r="D1840" t="str">
            <v>0136</v>
          </cell>
          <cell r="E1840" t="str">
            <v>Combined</v>
          </cell>
          <cell r="F1840" t="str">
            <v>6</v>
          </cell>
          <cell r="G1840" t="str">
            <v>12</v>
          </cell>
          <cell r="H1840">
            <v>54</v>
          </cell>
          <cell r="I1840">
            <v>54</v>
          </cell>
          <cell r="J1840">
            <v>1</v>
          </cell>
          <cell r="K1840">
            <v>0</v>
          </cell>
          <cell r="L1840">
            <v>0</v>
          </cell>
          <cell r="M1840">
            <v>54</v>
          </cell>
          <cell r="N1840">
            <v>1</v>
          </cell>
        </row>
        <row r="1841">
          <cell r="A1841" t="str">
            <v>VALLEY ELEM</v>
          </cell>
          <cell r="B1841" t="str">
            <v>009</v>
          </cell>
          <cell r="C1841" t="e">
            <v>#N/A</v>
          </cell>
          <cell r="D1841" t="str">
            <v>0150</v>
          </cell>
          <cell r="E1841" t="str">
            <v>Elementary</v>
          </cell>
          <cell r="F1841" t="str">
            <v>H</v>
          </cell>
          <cell r="G1841" t="str">
            <v>7</v>
          </cell>
          <cell r="H1841">
            <v>192</v>
          </cell>
          <cell r="I1841">
            <v>91</v>
          </cell>
          <cell r="J1841">
            <v>0.47399999999999998</v>
          </cell>
          <cell r="K1841">
            <v>26</v>
          </cell>
          <cell r="L1841">
            <v>0.13539999999999999</v>
          </cell>
          <cell r="M1841">
            <v>117</v>
          </cell>
          <cell r="N1841">
            <v>0.60940000000000005</v>
          </cell>
        </row>
        <row r="1842">
          <cell r="A1842" t="str">
            <v>VALLEY INSTITUTE (CEP NOTE 2)</v>
          </cell>
          <cell r="B1842" t="str">
            <v>094</v>
          </cell>
          <cell r="C1842" t="e">
            <v>#N/A</v>
          </cell>
          <cell r="D1842" t="str">
            <v>1020</v>
          </cell>
          <cell r="E1842" t="str">
            <v>Elementary</v>
          </cell>
          <cell r="F1842" t="str">
            <v>Pre-K</v>
          </cell>
          <cell r="G1842" t="str">
            <v>5</v>
          </cell>
          <cell r="H1842">
            <v>307</v>
          </cell>
          <cell r="I1842">
            <v>244</v>
          </cell>
          <cell r="J1842">
            <v>0.79479999999999995</v>
          </cell>
          <cell r="K1842">
            <v>0</v>
          </cell>
          <cell r="L1842">
            <v>0</v>
          </cell>
          <cell r="M1842">
            <v>244</v>
          </cell>
          <cell r="N1842">
            <v>0.79479999999999995</v>
          </cell>
        </row>
        <row r="1843">
          <cell r="A1843" t="str">
            <v>VARINA ELEM</v>
          </cell>
          <cell r="B1843" t="str">
            <v>043</v>
          </cell>
          <cell r="C1843" t="e">
            <v>#N/A</v>
          </cell>
          <cell r="D1843" t="str">
            <v>0290</v>
          </cell>
          <cell r="E1843" t="str">
            <v>Elementary</v>
          </cell>
          <cell r="F1843" t="str">
            <v>3</v>
          </cell>
          <cell r="G1843" t="str">
            <v>5</v>
          </cell>
          <cell r="H1843">
            <v>304</v>
          </cell>
          <cell r="I1843">
            <v>125</v>
          </cell>
          <cell r="J1843">
            <v>0.41120000000000001</v>
          </cell>
          <cell r="K1843">
            <v>26</v>
          </cell>
          <cell r="L1843">
            <v>8.5500000000000007E-2</v>
          </cell>
          <cell r="M1843">
            <v>151</v>
          </cell>
          <cell r="N1843">
            <v>0.49669999999999997</v>
          </cell>
        </row>
        <row r="1844">
          <cell r="A1844" t="str">
            <v>VARINA HIGH</v>
          </cell>
          <cell r="B1844" t="str">
            <v>043</v>
          </cell>
          <cell r="C1844" t="e">
            <v>#N/A</v>
          </cell>
          <cell r="D1844" t="str">
            <v>0580</v>
          </cell>
          <cell r="E1844" t="str">
            <v>High</v>
          </cell>
          <cell r="F1844" t="str">
            <v>9</v>
          </cell>
          <cell r="G1844" t="str">
            <v>12</v>
          </cell>
          <cell r="H1844">
            <v>1447</v>
          </cell>
          <cell r="I1844">
            <v>650</v>
          </cell>
          <cell r="J1844">
            <v>0.44919999999999999</v>
          </cell>
          <cell r="K1844">
            <v>108</v>
          </cell>
          <cell r="L1844">
            <v>7.46E-2</v>
          </cell>
          <cell r="M1844">
            <v>758</v>
          </cell>
          <cell r="N1844">
            <v>0.52380000000000004</v>
          </cell>
        </row>
        <row r="1845">
          <cell r="A1845" t="str">
            <v>VENABLE ELEM</v>
          </cell>
          <cell r="B1845" t="str">
            <v>104</v>
          </cell>
          <cell r="C1845" t="e">
            <v>#N/A</v>
          </cell>
          <cell r="D1845" t="str">
            <v>0040</v>
          </cell>
          <cell r="E1845" t="str">
            <v>Elementary</v>
          </cell>
          <cell r="F1845" t="str">
            <v>K</v>
          </cell>
          <cell r="G1845" t="str">
            <v>4</v>
          </cell>
          <cell r="H1845">
            <v>358</v>
          </cell>
          <cell r="I1845">
            <v>95</v>
          </cell>
          <cell r="J1845">
            <v>0.26540000000000002</v>
          </cell>
          <cell r="K1845">
            <v>16</v>
          </cell>
          <cell r="L1845">
            <v>4.4699999999999997E-2</v>
          </cell>
          <cell r="M1845">
            <v>111</v>
          </cell>
          <cell r="N1845">
            <v>0.31009999999999999</v>
          </cell>
        </row>
        <row r="1846">
          <cell r="A1846" t="str">
            <v>VERNON JOHNS MID (CEP NOTE 2)</v>
          </cell>
          <cell r="B1846" t="str">
            <v>120</v>
          </cell>
          <cell r="C1846" t="e">
            <v>#N/A</v>
          </cell>
          <cell r="D1846" t="str">
            <v>0121</v>
          </cell>
          <cell r="E1846" t="str">
            <v>Middle</v>
          </cell>
          <cell r="F1846" t="str">
            <v>6</v>
          </cell>
          <cell r="G1846" t="str">
            <v>8</v>
          </cell>
          <cell r="H1846">
            <v>818</v>
          </cell>
          <cell r="I1846">
            <v>818</v>
          </cell>
          <cell r="J1846">
            <v>1</v>
          </cell>
          <cell r="K1846">
            <v>0</v>
          </cell>
          <cell r="L1846">
            <v>0</v>
          </cell>
          <cell r="M1846">
            <v>818</v>
          </cell>
          <cell r="N1846">
            <v>1</v>
          </cell>
        </row>
        <row r="1847">
          <cell r="A1847" t="str">
            <v>VICTORIA ELEM (CEP NOTE 2)</v>
          </cell>
          <cell r="B1847" t="str">
            <v>055</v>
          </cell>
          <cell r="C1847" t="e">
            <v>#N/A</v>
          </cell>
          <cell r="D1847" t="str">
            <v>0140</v>
          </cell>
          <cell r="E1847" t="str">
            <v>Elementary</v>
          </cell>
          <cell r="F1847" t="str">
            <v>K</v>
          </cell>
          <cell r="G1847" t="str">
            <v>5</v>
          </cell>
          <cell r="H1847">
            <v>371</v>
          </cell>
          <cell r="I1847">
            <v>333</v>
          </cell>
          <cell r="J1847">
            <v>0.89759999999999995</v>
          </cell>
          <cell r="K1847">
            <v>0</v>
          </cell>
          <cell r="L1847">
            <v>0</v>
          </cell>
          <cell r="M1847">
            <v>333</v>
          </cell>
          <cell r="N1847">
            <v>0.89759999999999995</v>
          </cell>
        </row>
        <row r="1848">
          <cell r="A1848" t="str">
            <v>VICTORY ELEM</v>
          </cell>
          <cell r="B1848" t="str">
            <v>075</v>
          </cell>
          <cell r="C1848" t="e">
            <v>#N/A</v>
          </cell>
          <cell r="D1848" t="str">
            <v>0390</v>
          </cell>
          <cell r="E1848" t="str">
            <v>Elementary</v>
          </cell>
          <cell r="F1848" t="str">
            <v>1</v>
          </cell>
          <cell r="G1848" t="str">
            <v>5</v>
          </cell>
          <cell r="H1848">
            <v>698</v>
          </cell>
          <cell r="I1848">
            <v>169</v>
          </cell>
          <cell r="J1848">
            <v>0.24210000000000001</v>
          </cell>
          <cell r="K1848">
            <v>34</v>
          </cell>
          <cell r="L1848">
            <v>4.87E-2</v>
          </cell>
          <cell r="M1848">
            <v>203</v>
          </cell>
          <cell r="N1848">
            <v>0.2908</v>
          </cell>
        </row>
        <row r="1849">
          <cell r="A1849" t="str">
            <v>VICTORY ELEM</v>
          </cell>
          <cell r="B1849" t="str">
            <v>121</v>
          </cell>
          <cell r="C1849" t="e">
            <v>#N/A</v>
          </cell>
          <cell r="D1849" t="str">
            <v>1769</v>
          </cell>
          <cell r="E1849" t="str">
            <v>Elementary</v>
          </cell>
          <cell r="F1849" t="str">
            <v>K</v>
          </cell>
          <cell r="G1849" t="str">
            <v>6</v>
          </cell>
          <cell r="H1849">
            <v>611</v>
          </cell>
          <cell r="I1849">
            <v>330</v>
          </cell>
          <cell r="J1849">
            <v>0.54010000000000002</v>
          </cell>
          <cell r="K1849">
            <v>30</v>
          </cell>
          <cell r="L1849">
            <v>4.9099999999999998E-2</v>
          </cell>
          <cell r="M1849">
            <v>360</v>
          </cell>
          <cell r="N1849">
            <v>0.58919999999999995</v>
          </cell>
        </row>
        <row r="1850">
          <cell r="A1850" t="str">
            <v>VIENNA ELEM</v>
          </cell>
          <cell r="B1850" t="str">
            <v>029</v>
          </cell>
          <cell r="C1850" t="e">
            <v>#N/A</v>
          </cell>
          <cell r="D1850" t="str">
            <v>0120</v>
          </cell>
          <cell r="E1850" t="str">
            <v>Elementary</v>
          </cell>
          <cell r="F1850" t="str">
            <v>K</v>
          </cell>
          <cell r="G1850" t="str">
            <v>6</v>
          </cell>
          <cell r="H1850">
            <v>447</v>
          </cell>
          <cell r="I1850">
            <v>27</v>
          </cell>
          <cell r="J1850">
            <v>6.0400000000000002E-2</v>
          </cell>
          <cell r="K1850">
            <v>8</v>
          </cell>
          <cell r="L1850">
            <v>1.7899999999999999E-2</v>
          </cell>
          <cell r="M1850">
            <v>35</v>
          </cell>
          <cell r="N1850">
            <v>7.8299999999999995E-2</v>
          </cell>
        </row>
        <row r="1851">
          <cell r="A1851" t="str">
            <v>VILLAGE III GROUP HOME</v>
          </cell>
          <cell r="B1851" t="str">
            <v>5789</v>
          </cell>
          <cell r="C1851" t="str">
            <v>Grafton/GIHN SNP</v>
          </cell>
          <cell r="D1851" t="str">
            <v>0021</v>
          </cell>
          <cell r="E1851" t="str">
            <v>Combined</v>
          </cell>
          <cell r="F1851" t="str">
            <v>K</v>
          </cell>
          <cell r="G1851" t="str">
            <v>12</v>
          </cell>
          <cell r="H1851">
            <v>6</v>
          </cell>
          <cell r="I1851">
            <v>6</v>
          </cell>
          <cell r="J1851">
            <v>1</v>
          </cell>
          <cell r="K1851">
            <v>0</v>
          </cell>
          <cell r="L1851">
            <v>0</v>
          </cell>
          <cell r="M1851">
            <v>6</v>
          </cell>
          <cell r="N1851">
            <v>1</v>
          </cell>
        </row>
        <row r="1852">
          <cell r="A1852" t="str">
            <v>VIRGINIA BEACH MIDDLE</v>
          </cell>
          <cell r="B1852" t="str">
            <v>128</v>
          </cell>
          <cell r="C1852" t="e">
            <v>#N/A</v>
          </cell>
          <cell r="D1852" t="str">
            <v>0140</v>
          </cell>
          <cell r="E1852" t="str">
            <v>Middle</v>
          </cell>
          <cell r="F1852" t="str">
            <v>6</v>
          </cell>
          <cell r="G1852" t="str">
            <v>8</v>
          </cell>
          <cell r="H1852">
            <v>742</v>
          </cell>
          <cell r="I1852">
            <v>233</v>
          </cell>
          <cell r="J1852">
            <v>0.314</v>
          </cell>
          <cell r="K1852">
            <v>57</v>
          </cell>
          <cell r="L1852">
            <v>7.6799999999999993E-2</v>
          </cell>
          <cell r="M1852">
            <v>290</v>
          </cell>
          <cell r="N1852">
            <v>0.39079999999999998</v>
          </cell>
        </row>
        <row r="1853">
          <cell r="A1853" t="str">
            <v>VIRGINIA HEIGHTS EL (CEP NOTE 2)</v>
          </cell>
          <cell r="B1853" t="str">
            <v>124</v>
          </cell>
          <cell r="C1853" t="e">
            <v>#N/A</v>
          </cell>
          <cell r="D1853" t="str">
            <v>0070</v>
          </cell>
          <cell r="E1853" t="str">
            <v>Elementary</v>
          </cell>
          <cell r="F1853" t="str">
            <v>K</v>
          </cell>
          <cell r="G1853" t="str">
            <v>5</v>
          </cell>
          <cell r="H1853">
            <v>324</v>
          </cell>
          <cell r="I1853">
            <v>324</v>
          </cell>
          <cell r="J1853">
            <v>1</v>
          </cell>
          <cell r="K1853">
            <v>0</v>
          </cell>
          <cell r="L1853">
            <v>0</v>
          </cell>
          <cell r="M1853">
            <v>324</v>
          </cell>
          <cell r="N1853">
            <v>1</v>
          </cell>
        </row>
        <row r="1854">
          <cell r="A1854" t="str">
            <v>VIRGINIA HIGH (CEP NOTE 2)</v>
          </cell>
          <cell r="B1854" t="str">
            <v>102</v>
          </cell>
          <cell r="C1854" t="e">
            <v>#N/A</v>
          </cell>
          <cell r="D1854" t="str">
            <v>0080</v>
          </cell>
          <cell r="E1854" t="str">
            <v>High</v>
          </cell>
          <cell r="F1854" t="str">
            <v>9</v>
          </cell>
          <cell r="G1854" t="str">
            <v>12</v>
          </cell>
          <cell r="H1854">
            <v>641</v>
          </cell>
          <cell r="I1854">
            <v>513</v>
          </cell>
          <cell r="J1854">
            <v>0.80030000000000001</v>
          </cell>
          <cell r="K1854">
            <v>0</v>
          </cell>
          <cell r="L1854">
            <v>0</v>
          </cell>
          <cell r="M1854">
            <v>513</v>
          </cell>
          <cell r="N1854">
            <v>0.80030000000000001</v>
          </cell>
        </row>
        <row r="1855">
          <cell r="A1855" t="str">
            <v>VIRGINIA L MURRAY ELEM</v>
          </cell>
          <cell r="B1855" t="str">
            <v>002</v>
          </cell>
          <cell r="C1855" t="str">
            <v>Albemarle County Public Schools</v>
          </cell>
          <cell r="D1855" t="str">
            <v>0910</v>
          </cell>
          <cell r="E1855" t="str">
            <v>Elementary</v>
          </cell>
          <cell r="F1855" t="str">
            <v>Pre-K</v>
          </cell>
          <cell r="G1855" t="str">
            <v>5</v>
          </cell>
          <cell r="H1855">
            <v>256</v>
          </cell>
          <cell r="I1855">
            <v>12</v>
          </cell>
          <cell r="J1855">
            <v>4.6899999999999997E-2</v>
          </cell>
          <cell r="K1855">
            <v>5</v>
          </cell>
          <cell r="L1855">
            <v>1.95E-2</v>
          </cell>
          <cell r="M1855">
            <v>17</v>
          </cell>
          <cell r="N1855">
            <v>6.6400000000000001E-2</v>
          </cell>
        </row>
        <row r="1856">
          <cell r="A1856" t="str">
            <v>VIRGINIA MID (CEP NOTE 2)</v>
          </cell>
          <cell r="B1856" t="str">
            <v>102</v>
          </cell>
          <cell r="C1856" t="e">
            <v>#N/A</v>
          </cell>
          <cell r="D1856" t="str">
            <v>0010</v>
          </cell>
          <cell r="E1856" t="str">
            <v>Middle</v>
          </cell>
          <cell r="F1856" t="str">
            <v>6</v>
          </cell>
          <cell r="G1856" t="str">
            <v>8</v>
          </cell>
          <cell r="H1856">
            <v>495</v>
          </cell>
          <cell r="I1856">
            <v>464</v>
          </cell>
          <cell r="J1856">
            <v>0.93740000000000001</v>
          </cell>
          <cell r="K1856">
            <v>0</v>
          </cell>
          <cell r="L1856">
            <v>0</v>
          </cell>
          <cell r="M1856">
            <v>464</v>
          </cell>
          <cell r="N1856">
            <v>0.93740000000000001</v>
          </cell>
        </row>
        <row r="1857">
          <cell r="A1857" t="str">
            <v>VIRGINIA RUN ELEM</v>
          </cell>
          <cell r="B1857" t="str">
            <v>029</v>
          </cell>
          <cell r="C1857" t="e">
            <v>#N/A</v>
          </cell>
          <cell r="D1857" t="str">
            <v>2050</v>
          </cell>
          <cell r="E1857" t="str">
            <v>Elementary</v>
          </cell>
          <cell r="F1857" t="str">
            <v>K</v>
          </cell>
          <cell r="G1857" t="str">
            <v>6</v>
          </cell>
          <cell r="H1857">
            <v>679</v>
          </cell>
          <cell r="I1857">
            <v>226</v>
          </cell>
          <cell r="J1857">
            <v>0.33279999999999998</v>
          </cell>
          <cell r="K1857">
            <v>41</v>
          </cell>
          <cell r="L1857">
            <v>6.0400000000000002E-2</v>
          </cell>
          <cell r="M1857">
            <v>267</v>
          </cell>
          <cell r="N1857">
            <v>0.39319999999999999</v>
          </cell>
        </row>
        <row r="1858">
          <cell r="A1858" t="str">
            <v>VSDB ELEMENTARY</v>
          </cell>
          <cell r="B1858" t="str">
            <v>218</v>
          </cell>
          <cell r="C1858" t="str">
            <v>Virginia School for the Deaf and Blind</v>
          </cell>
          <cell r="D1858" t="str">
            <v>0100</v>
          </cell>
          <cell r="E1858" t="str">
            <v>Elementary</v>
          </cell>
          <cell r="F1858" t="str">
            <v>Pre-K</v>
          </cell>
          <cell r="G1858" t="str">
            <v>5</v>
          </cell>
          <cell r="H1858">
            <v>11</v>
          </cell>
          <cell r="I1858">
            <v>7</v>
          </cell>
          <cell r="J1858">
            <v>0.63639999999999997</v>
          </cell>
          <cell r="K1858">
            <v>1</v>
          </cell>
          <cell r="L1858">
            <v>9.0899999999999995E-2</v>
          </cell>
          <cell r="M1858">
            <v>8</v>
          </cell>
          <cell r="N1858">
            <v>0.72729999999999995</v>
          </cell>
        </row>
        <row r="1859">
          <cell r="A1859" t="str">
            <v>VSDB HIGH</v>
          </cell>
          <cell r="B1859" t="str">
            <v>218</v>
          </cell>
          <cell r="C1859" t="str">
            <v>Virginia School for the Deaf and Blind</v>
          </cell>
          <cell r="D1859" t="str">
            <v>0300</v>
          </cell>
          <cell r="E1859" t="str">
            <v>High</v>
          </cell>
          <cell r="F1859" t="str">
            <v>9</v>
          </cell>
          <cell r="G1859" t="str">
            <v>12</v>
          </cell>
          <cell r="H1859">
            <v>52</v>
          </cell>
          <cell r="I1859">
            <v>44</v>
          </cell>
          <cell r="J1859">
            <v>0.84619999999999995</v>
          </cell>
          <cell r="K1859">
            <v>1</v>
          </cell>
          <cell r="L1859">
            <v>1.9199999999999998E-2</v>
          </cell>
          <cell r="M1859">
            <v>45</v>
          </cell>
          <cell r="N1859">
            <v>0.86539999999999995</v>
          </cell>
        </row>
        <row r="1860">
          <cell r="A1860" t="str">
            <v>VSDB MIDDLE</v>
          </cell>
          <cell r="B1860" t="str">
            <v>218</v>
          </cell>
          <cell r="C1860" t="str">
            <v>Virginia School for the Deaf and Blind</v>
          </cell>
          <cell r="D1860" t="str">
            <v>0200</v>
          </cell>
          <cell r="E1860" t="str">
            <v>Middle</v>
          </cell>
          <cell r="F1860" t="str">
            <v>6</v>
          </cell>
          <cell r="G1860" t="str">
            <v>8</v>
          </cell>
          <cell r="H1860">
            <v>22</v>
          </cell>
          <cell r="I1860">
            <v>16</v>
          </cell>
          <cell r="J1860">
            <v>0.72729999999999995</v>
          </cell>
          <cell r="K1860">
            <v>1</v>
          </cell>
          <cell r="L1860">
            <v>4.5499999999999999E-2</v>
          </cell>
          <cell r="M1860">
            <v>17</v>
          </cell>
          <cell r="N1860">
            <v>0.77270000000000005</v>
          </cell>
        </row>
        <row r="1861">
          <cell r="A1861" t="str">
            <v>W W GORDON ELEM</v>
          </cell>
          <cell r="B1861" t="str">
            <v>021</v>
          </cell>
          <cell r="C1861" t="e">
            <v>#N/A</v>
          </cell>
          <cell r="D1861" t="str">
            <v>0290</v>
          </cell>
          <cell r="E1861" t="str">
            <v>Elementary</v>
          </cell>
          <cell r="F1861" t="str">
            <v>K</v>
          </cell>
          <cell r="G1861" t="str">
            <v>5</v>
          </cell>
          <cell r="H1861">
            <v>629</v>
          </cell>
          <cell r="I1861">
            <v>70</v>
          </cell>
          <cell r="J1861">
            <v>0.1113</v>
          </cell>
          <cell r="K1861">
            <v>5</v>
          </cell>
          <cell r="L1861">
            <v>7.9000000000000008E-3</v>
          </cell>
          <cell r="M1861">
            <v>75</v>
          </cell>
          <cell r="N1861">
            <v>0.1192</v>
          </cell>
        </row>
        <row r="1862">
          <cell r="A1862" t="str">
            <v>W.C. TAYLOR MIDDLE</v>
          </cell>
          <cell r="B1862" t="str">
            <v>030</v>
          </cell>
          <cell r="C1862" t="e">
            <v>#N/A</v>
          </cell>
          <cell r="D1862" t="str">
            <v>0670</v>
          </cell>
          <cell r="E1862" t="str">
            <v>Middle</v>
          </cell>
          <cell r="F1862" t="str">
            <v>6</v>
          </cell>
          <cell r="G1862" t="str">
            <v>8</v>
          </cell>
          <cell r="H1862">
            <v>468</v>
          </cell>
          <cell r="I1862">
            <v>103</v>
          </cell>
          <cell r="J1862">
            <v>0.22009999999999999</v>
          </cell>
          <cell r="K1862">
            <v>25</v>
          </cell>
          <cell r="L1862">
            <v>5.3400000000000003E-2</v>
          </cell>
          <cell r="M1862">
            <v>128</v>
          </cell>
          <cell r="N1862">
            <v>0.27350000000000002</v>
          </cell>
        </row>
        <row r="1863">
          <cell r="A1863" t="str">
            <v>W.E. CUNDIFF ELEM</v>
          </cell>
          <cell r="B1863" t="str">
            <v>080</v>
          </cell>
          <cell r="C1863" t="e">
            <v>#N/A</v>
          </cell>
          <cell r="D1863" t="str">
            <v>0060</v>
          </cell>
          <cell r="E1863" t="str">
            <v>Elementary</v>
          </cell>
          <cell r="F1863" t="str">
            <v>Pre-K</v>
          </cell>
          <cell r="G1863" t="str">
            <v>5</v>
          </cell>
          <cell r="H1863">
            <v>503</v>
          </cell>
          <cell r="I1863">
            <v>174</v>
          </cell>
          <cell r="J1863">
            <v>0.34589999999999999</v>
          </cell>
          <cell r="K1863">
            <v>33</v>
          </cell>
          <cell r="L1863">
            <v>6.5600000000000006E-2</v>
          </cell>
          <cell r="M1863">
            <v>207</v>
          </cell>
          <cell r="N1863">
            <v>0.41149999999999998</v>
          </cell>
        </row>
        <row r="1864">
          <cell r="A1864" t="str">
            <v>W.G. COLEMAN ELEM</v>
          </cell>
          <cell r="B1864" t="str">
            <v>030</v>
          </cell>
          <cell r="C1864" t="e">
            <v>#N/A</v>
          </cell>
          <cell r="D1864" t="str">
            <v>0740</v>
          </cell>
          <cell r="E1864" t="str">
            <v>Elementary</v>
          </cell>
          <cell r="F1864" t="str">
            <v>K</v>
          </cell>
          <cell r="G1864" t="str">
            <v>5</v>
          </cell>
          <cell r="H1864">
            <v>354</v>
          </cell>
          <cell r="I1864">
            <v>102</v>
          </cell>
          <cell r="J1864">
            <v>0.28810000000000002</v>
          </cell>
          <cell r="K1864">
            <v>11</v>
          </cell>
          <cell r="L1864">
            <v>3.1099999999999999E-2</v>
          </cell>
          <cell r="M1864">
            <v>113</v>
          </cell>
          <cell r="N1864">
            <v>0.31919999999999998</v>
          </cell>
        </row>
        <row r="1865">
          <cell r="A1865" t="str">
            <v>W.T. COOKE ELEM</v>
          </cell>
          <cell r="B1865" t="str">
            <v>128</v>
          </cell>
          <cell r="C1865" t="e">
            <v>#N/A</v>
          </cell>
          <cell r="D1865" t="str">
            <v>0130</v>
          </cell>
          <cell r="E1865" t="str">
            <v>Elementary</v>
          </cell>
          <cell r="F1865" t="str">
            <v>Pre-K</v>
          </cell>
          <cell r="G1865" t="str">
            <v>5</v>
          </cell>
          <cell r="H1865">
            <v>517</v>
          </cell>
          <cell r="I1865">
            <v>198</v>
          </cell>
          <cell r="J1865">
            <v>0.38300000000000001</v>
          </cell>
          <cell r="K1865">
            <v>29</v>
          </cell>
          <cell r="L1865">
            <v>5.6099999999999997E-2</v>
          </cell>
          <cell r="M1865">
            <v>227</v>
          </cell>
          <cell r="N1865">
            <v>0.43909999999999999</v>
          </cell>
        </row>
        <row r="1866">
          <cell r="A1866" t="str">
            <v>W.W. MOORE, JR. JUV DET HOME</v>
          </cell>
          <cell r="B1866" t="str">
            <v>917</v>
          </cell>
          <cell r="C1866" t="str">
            <v>Department of Juvenile Justice</v>
          </cell>
          <cell r="D1866" t="str">
            <v>0007</v>
          </cell>
          <cell r="E1866" t="str">
            <v>Combined</v>
          </cell>
          <cell r="F1866" t="str">
            <v>6</v>
          </cell>
          <cell r="G1866" t="str">
            <v>12</v>
          </cell>
          <cell r="H1866">
            <v>30</v>
          </cell>
          <cell r="I1866">
            <v>30</v>
          </cell>
          <cell r="J1866">
            <v>1</v>
          </cell>
          <cell r="K1866">
            <v>0</v>
          </cell>
          <cell r="L1866">
            <v>0</v>
          </cell>
          <cell r="M1866">
            <v>30</v>
          </cell>
          <cell r="N1866">
            <v>1</v>
          </cell>
        </row>
        <row r="1867">
          <cell r="A1867" t="str">
            <v>W.W. ROBINSON ELEM</v>
          </cell>
          <cell r="B1867" t="str">
            <v>085</v>
          </cell>
          <cell r="C1867" t="e">
            <v>#N/A</v>
          </cell>
          <cell r="D1867" t="str">
            <v>0020</v>
          </cell>
          <cell r="E1867" t="str">
            <v>Elementary</v>
          </cell>
          <cell r="F1867" t="str">
            <v>Pre-K</v>
          </cell>
          <cell r="G1867" t="str">
            <v>5</v>
          </cell>
          <cell r="H1867">
            <v>1107</v>
          </cell>
          <cell r="I1867">
            <v>556</v>
          </cell>
          <cell r="J1867">
            <v>0.50229999999999997</v>
          </cell>
          <cell r="K1867">
            <v>53</v>
          </cell>
          <cell r="L1867">
            <v>4.7899999999999998E-2</v>
          </cell>
          <cell r="M1867">
            <v>609</v>
          </cell>
          <cell r="N1867">
            <v>0.55010000000000003</v>
          </cell>
        </row>
        <row r="1868">
          <cell r="A1868" t="str">
            <v>WAKEFIELD FOREST ELEM</v>
          </cell>
          <cell r="B1868" t="str">
            <v>029</v>
          </cell>
          <cell r="C1868" t="e">
            <v>#N/A</v>
          </cell>
          <cell r="D1868" t="str">
            <v>0850</v>
          </cell>
          <cell r="E1868" t="str">
            <v>Elementary</v>
          </cell>
          <cell r="F1868" t="str">
            <v>K</v>
          </cell>
          <cell r="G1868" t="str">
            <v>6</v>
          </cell>
          <cell r="H1868">
            <v>689</v>
          </cell>
          <cell r="I1868">
            <v>39</v>
          </cell>
          <cell r="J1868">
            <v>5.6599999999999998E-2</v>
          </cell>
          <cell r="K1868">
            <v>14</v>
          </cell>
          <cell r="L1868">
            <v>2.0299999999999999E-2</v>
          </cell>
          <cell r="M1868">
            <v>53</v>
          </cell>
          <cell r="N1868">
            <v>7.6899999999999996E-2</v>
          </cell>
        </row>
        <row r="1869">
          <cell r="A1869" t="str">
            <v>WAKEFIELD HIGH</v>
          </cell>
          <cell r="B1869" t="str">
            <v>007</v>
          </cell>
          <cell r="C1869" t="str">
            <v>Arlington County Public Schools</v>
          </cell>
          <cell r="D1869" t="str">
            <v>0450</v>
          </cell>
          <cell r="E1869" t="str">
            <v>High</v>
          </cell>
          <cell r="F1869" t="str">
            <v>9</v>
          </cell>
          <cell r="G1869" t="str">
            <v>12</v>
          </cell>
          <cell r="H1869">
            <v>2076</v>
          </cell>
          <cell r="I1869">
            <v>635</v>
          </cell>
          <cell r="J1869">
            <v>0.30590000000000001</v>
          </cell>
          <cell r="K1869">
            <v>219</v>
          </cell>
          <cell r="L1869">
            <v>0.1055</v>
          </cell>
          <cell r="M1869">
            <v>854</v>
          </cell>
          <cell r="N1869">
            <v>0.41139999999999999</v>
          </cell>
        </row>
        <row r="1870">
          <cell r="A1870" t="str">
            <v>WALKER UPPER ELEM</v>
          </cell>
          <cell r="B1870" t="str">
            <v>104</v>
          </cell>
          <cell r="C1870" t="e">
            <v>#N/A</v>
          </cell>
          <cell r="D1870" t="str">
            <v>0110</v>
          </cell>
          <cell r="E1870" t="str">
            <v>Elementary</v>
          </cell>
          <cell r="F1870" t="str">
            <v>5</v>
          </cell>
          <cell r="G1870" t="str">
            <v>6</v>
          </cell>
          <cell r="H1870">
            <v>748</v>
          </cell>
          <cell r="I1870">
            <v>414</v>
          </cell>
          <cell r="J1870">
            <v>0.55349999999999999</v>
          </cell>
          <cell r="K1870">
            <v>28</v>
          </cell>
          <cell r="L1870">
            <v>3.7400000000000003E-2</v>
          </cell>
          <cell r="M1870">
            <v>442</v>
          </cell>
          <cell r="N1870">
            <v>0.59089999999999998</v>
          </cell>
        </row>
        <row r="1871">
          <cell r="A1871" t="str">
            <v>WALKER-GRANT CTR (CEP NOTE 2)</v>
          </cell>
          <cell r="B1871" t="str">
            <v>110</v>
          </cell>
          <cell r="C1871" t="e">
            <v>#N/A</v>
          </cell>
          <cell r="D1871" t="str">
            <v>0030</v>
          </cell>
          <cell r="E1871" t="str">
            <v>Elementary</v>
          </cell>
          <cell r="F1871" t="str">
            <v>H</v>
          </cell>
          <cell r="G1871" t="str">
            <v>12</v>
          </cell>
          <cell r="H1871">
            <v>176</v>
          </cell>
          <cell r="I1871">
            <v>143</v>
          </cell>
          <cell r="J1871">
            <v>0.8125</v>
          </cell>
          <cell r="K1871">
            <v>0</v>
          </cell>
          <cell r="L1871">
            <v>0</v>
          </cell>
          <cell r="M1871">
            <v>143</v>
          </cell>
          <cell r="N1871">
            <v>0.8125</v>
          </cell>
        </row>
        <row r="1872">
          <cell r="A1872" t="str">
            <v>WALKER-GRANT MID (CEP NOTE 2)</v>
          </cell>
          <cell r="B1872" t="str">
            <v>110</v>
          </cell>
          <cell r="C1872" t="e">
            <v>#N/A</v>
          </cell>
          <cell r="D1872" t="str">
            <v>0273</v>
          </cell>
          <cell r="E1872" t="str">
            <v>Middle</v>
          </cell>
          <cell r="F1872" t="str">
            <v>6</v>
          </cell>
          <cell r="G1872" t="str">
            <v>8</v>
          </cell>
          <cell r="H1872">
            <v>793</v>
          </cell>
          <cell r="I1872">
            <v>555</v>
          </cell>
          <cell r="J1872">
            <v>0.69989999999999997</v>
          </cell>
          <cell r="K1872">
            <v>0</v>
          </cell>
          <cell r="L1872">
            <v>0</v>
          </cell>
          <cell r="M1872">
            <v>555</v>
          </cell>
          <cell r="N1872">
            <v>0.69989999999999997</v>
          </cell>
        </row>
        <row r="1873">
          <cell r="A1873" t="str">
            <v>WALLACE MIDDLE</v>
          </cell>
          <cell r="B1873" t="str">
            <v>094</v>
          </cell>
          <cell r="C1873" t="e">
            <v>#N/A</v>
          </cell>
          <cell r="D1873" t="str">
            <v>0620</v>
          </cell>
          <cell r="E1873" t="str">
            <v>Middle</v>
          </cell>
          <cell r="F1873" t="str">
            <v>6</v>
          </cell>
          <cell r="G1873" t="str">
            <v>8</v>
          </cell>
          <cell r="H1873">
            <v>485</v>
          </cell>
          <cell r="I1873">
            <v>205</v>
          </cell>
          <cell r="J1873">
            <v>0.42270000000000002</v>
          </cell>
          <cell r="K1873">
            <v>29</v>
          </cell>
          <cell r="L1873">
            <v>5.9799999999999999E-2</v>
          </cell>
          <cell r="M1873">
            <v>234</v>
          </cell>
          <cell r="N1873">
            <v>0.48249999999999998</v>
          </cell>
        </row>
        <row r="1874">
          <cell r="A1874" t="str">
            <v>WALLER MILL ELEM</v>
          </cell>
          <cell r="B1874" t="str">
            <v>098</v>
          </cell>
          <cell r="C1874" t="e">
            <v>#N/A</v>
          </cell>
          <cell r="D1874" t="str">
            <v>0220</v>
          </cell>
          <cell r="E1874" t="str">
            <v>Elementary</v>
          </cell>
          <cell r="F1874" t="str">
            <v>K</v>
          </cell>
          <cell r="G1874" t="str">
            <v>5</v>
          </cell>
          <cell r="H1874">
            <v>375</v>
          </cell>
          <cell r="I1874">
            <v>48</v>
          </cell>
          <cell r="J1874">
            <v>0.128</v>
          </cell>
          <cell r="K1874">
            <v>20</v>
          </cell>
          <cell r="L1874">
            <v>5.33E-2</v>
          </cell>
          <cell r="M1874">
            <v>68</v>
          </cell>
          <cell r="N1874">
            <v>0.18129999999999999</v>
          </cell>
        </row>
        <row r="1875">
          <cell r="A1875" t="str">
            <v>WALNUT HILL EL (CEP NOTE 2)</v>
          </cell>
          <cell r="B1875" t="str">
            <v>120</v>
          </cell>
          <cell r="C1875" t="e">
            <v>#N/A</v>
          </cell>
          <cell r="D1875" t="str">
            <v>0130</v>
          </cell>
          <cell r="E1875" t="str">
            <v>Elementary</v>
          </cell>
          <cell r="F1875" t="str">
            <v>K</v>
          </cell>
          <cell r="G1875" t="str">
            <v>5</v>
          </cell>
          <cell r="H1875">
            <v>534</v>
          </cell>
          <cell r="I1875">
            <v>534</v>
          </cell>
          <cell r="J1875">
            <v>1</v>
          </cell>
          <cell r="K1875">
            <v>0</v>
          </cell>
          <cell r="L1875">
            <v>0</v>
          </cell>
          <cell r="M1875">
            <v>534</v>
          </cell>
          <cell r="N1875">
            <v>1</v>
          </cell>
        </row>
        <row r="1876">
          <cell r="A1876" t="str">
            <v>WALTER HERRON TAYLOR EL</v>
          </cell>
          <cell r="B1876" t="str">
            <v>118</v>
          </cell>
          <cell r="C1876" t="e">
            <v>#N/A</v>
          </cell>
          <cell r="D1876" t="str">
            <v>0150</v>
          </cell>
          <cell r="E1876" t="str">
            <v>Elementary</v>
          </cell>
          <cell r="F1876" t="str">
            <v>Pre-K</v>
          </cell>
          <cell r="G1876" t="str">
            <v>5</v>
          </cell>
          <cell r="H1876">
            <v>331</v>
          </cell>
          <cell r="I1876">
            <v>87</v>
          </cell>
          <cell r="J1876">
            <v>0.26279999999999998</v>
          </cell>
          <cell r="K1876">
            <v>16</v>
          </cell>
          <cell r="L1876">
            <v>4.8300000000000003E-2</v>
          </cell>
          <cell r="M1876">
            <v>103</v>
          </cell>
          <cell r="N1876">
            <v>0.31119999999999998</v>
          </cell>
        </row>
        <row r="1877">
          <cell r="A1877" t="str">
            <v>WAPLES MILL ELEM</v>
          </cell>
          <cell r="B1877" t="str">
            <v>029</v>
          </cell>
          <cell r="C1877" t="e">
            <v>#N/A</v>
          </cell>
          <cell r="D1877" t="str">
            <v>2100</v>
          </cell>
          <cell r="E1877" t="str">
            <v>Elementary</v>
          </cell>
          <cell r="F1877" t="str">
            <v>K</v>
          </cell>
          <cell r="G1877" t="str">
            <v>6</v>
          </cell>
          <cell r="H1877">
            <v>933</v>
          </cell>
          <cell r="I1877">
            <v>77</v>
          </cell>
          <cell r="J1877">
            <v>8.2500000000000004E-2</v>
          </cell>
          <cell r="K1877">
            <v>15</v>
          </cell>
          <cell r="L1877">
            <v>1.61E-2</v>
          </cell>
          <cell r="M1877">
            <v>92</v>
          </cell>
          <cell r="N1877">
            <v>9.8599999999999993E-2</v>
          </cell>
        </row>
        <row r="1878">
          <cell r="A1878" t="str">
            <v>WARD ELEM (CEP NOTE 2)</v>
          </cell>
          <cell r="B1878" t="str">
            <v>043</v>
          </cell>
          <cell r="C1878" t="e">
            <v>#N/A</v>
          </cell>
          <cell r="D1878" t="str">
            <v>0330</v>
          </cell>
          <cell r="E1878" t="str">
            <v>Elementary</v>
          </cell>
          <cell r="F1878" t="str">
            <v>H</v>
          </cell>
          <cell r="G1878" t="str">
            <v>5</v>
          </cell>
          <cell r="H1878">
            <v>497</v>
          </cell>
          <cell r="I1878">
            <v>409</v>
          </cell>
          <cell r="J1878">
            <v>0.82289999999999996</v>
          </cell>
          <cell r="K1878">
            <v>0</v>
          </cell>
          <cell r="L1878">
            <v>0</v>
          </cell>
          <cell r="M1878">
            <v>409</v>
          </cell>
          <cell r="N1878">
            <v>0.82289999999999996</v>
          </cell>
        </row>
        <row r="1879">
          <cell r="A1879" t="str">
            <v>WARHILL HIGH</v>
          </cell>
          <cell r="B1879" t="str">
            <v>131</v>
          </cell>
          <cell r="C1879" t="e">
            <v>#N/A</v>
          </cell>
          <cell r="D1879" t="str">
            <v>0204</v>
          </cell>
          <cell r="E1879" t="str">
            <v>High</v>
          </cell>
          <cell r="F1879" t="str">
            <v>9</v>
          </cell>
          <cell r="G1879" t="str">
            <v>12</v>
          </cell>
          <cell r="H1879">
            <v>1386</v>
          </cell>
          <cell r="I1879">
            <v>300</v>
          </cell>
          <cell r="J1879">
            <v>0.2165</v>
          </cell>
          <cell r="K1879">
            <v>60</v>
          </cell>
          <cell r="L1879">
            <v>4.3299999999999998E-2</v>
          </cell>
          <cell r="M1879">
            <v>360</v>
          </cell>
          <cell r="N1879">
            <v>0.25969999999999999</v>
          </cell>
        </row>
        <row r="1880">
          <cell r="A1880" t="str">
            <v>WARREN COUNTY HIGH</v>
          </cell>
          <cell r="B1880" t="str">
            <v>093</v>
          </cell>
          <cell r="C1880" t="e">
            <v>#N/A</v>
          </cell>
          <cell r="D1880" t="str">
            <v>0230</v>
          </cell>
          <cell r="E1880" t="str">
            <v>High</v>
          </cell>
          <cell r="F1880" t="str">
            <v>9</v>
          </cell>
          <cell r="G1880" t="str">
            <v>12</v>
          </cell>
          <cell r="H1880">
            <v>812</v>
          </cell>
          <cell r="I1880">
            <v>240</v>
          </cell>
          <cell r="J1880">
            <v>0.29559999999999997</v>
          </cell>
          <cell r="K1880">
            <v>54</v>
          </cell>
          <cell r="L1880">
            <v>6.6500000000000004E-2</v>
          </cell>
          <cell r="M1880">
            <v>294</v>
          </cell>
          <cell r="N1880">
            <v>0.36209999999999998</v>
          </cell>
        </row>
        <row r="1881">
          <cell r="A1881" t="str">
            <v>WARREN COUNTY MIDDLE SCHOOL</v>
          </cell>
          <cell r="B1881" t="str">
            <v>093</v>
          </cell>
          <cell r="C1881" t="e">
            <v>#N/A</v>
          </cell>
          <cell r="D1881" t="str">
            <v>0280</v>
          </cell>
          <cell r="E1881" t="str">
            <v>Middle</v>
          </cell>
          <cell r="F1881" t="str">
            <v>6</v>
          </cell>
          <cell r="G1881" t="str">
            <v>8</v>
          </cell>
          <cell r="H1881">
            <v>608</v>
          </cell>
          <cell r="I1881">
            <v>208</v>
          </cell>
          <cell r="J1881">
            <v>0.34210000000000002</v>
          </cell>
          <cell r="K1881">
            <v>40</v>
          </cell>
          <cell r="L1881">
            <v>6.5799999999999997E-2</v>
          </cell>
          <cell r="M1881">
            <v>248</v>
          </cell>
          <cell r="N1881">
            <v>0.40789999999999998</v>
          </cell>
        </row>
        <row r="1882">
          <cell r="A1882" t="str">
            <v>WARRENTON MIDDLE</v>
          </cell>
          <cell r="B1882" t="str">
            <v>030</v>
          </cell>
          <cell r="C1882" t="e">
            <v>#N/A</v>
          </cell>
          <cell r="D1882" t="str">
            <v>0660</v>
          </cell>
          <cell r="E1882" t="str">
            <v>Middle</v>
          </cell>
          <cell r="F1882" t="str">
            <v>6</v>
          </cell>
          <cell r="G1882" t="str">
            <v>8</v>
          </cell>
          <cell r="H1882">
            <v>434</v>
          </cell>
          <cell r="I1882">
            <v>64</v>
          </cell>
          <cell r="J1882">
            <v>0.14749999999999999</v>
          </cell>
          <cell r="K1882">
            <v>15</v>
          </cell>
          <cell r="L1882">
            <v>3.4599999999999999E-2</v>
          </cell>
          <cell r="M1882">
            <v>79</v>
          </cell>
          <cell r="N1882">
            <v>0.182</v>
          </cell>
        </row>
        <row r="1883">
          <cell r="A1883" t="str">
            <v>WARWICK HIGH (CEP NOTE 2)</v>
          </cell>
          <cell r="B1883" t="str">
            <v>117</v>
          </cell>
          <cell r="C1883" t="e">
            <v>#N/A</v>
          </cell>
          <cell r="D1883" t="str">
            <v>1070</v>
          </cell>
          <cell r="E1883" t="str">
            <v>High</v>
          </cell>
          <cell r="F1883" t="str">
            <v>9</v>
          </cell>
          <cell r="G1883" t="str">
            <v>12</v>
          </cell>
          <cell r="H1883">
            <v>1534</v>
          </cell>
          <cell r="I1883">
            <v>1173</v>
          </cell>
          <cell r="J1883">
            <v>0.76470000000000005</v>
          </cell>
          <cell r="K1883">
            <v>0</v>
          </cell>
          <cell r="L1883">
            <v>0</v>
          </cell>
          <cell r="M1883">
            <v>1173</v>
          </cell>
          <cell r="N1883">
            <v>0.76470000000000005</v>
          </cell>
        </row>
        <row r="1884">
          <cell r="A1884" t="str">
            <v>WASENA ELEM (CEP NOTE 2)</v>
          </cell>
          <cell r="B1884" t="str">
            <v>124</v>
          </cell>
          <cell r="C1884" t="e">
            <v>#N/A</v>
          </cell>
          <cell r="D1884" t="str">
            <v>0090</v>
          </cell>
          <cell r="E1884" t="str">
            <v>Elementary</v>
          </cell>
          <cell r="F1884" t="str">
            <v>U</v>
          </cell>
          <cell r="G1884" t="str">
            <v>5</v>
          </cell>
          <cell r="H1884">
            <v>232</v>
          </cell>
          <cell r="I1884">
            <v>232</v>
          </cell>
          <cell r="J1884">
            <v>1</v>
          </cell>
          <cell r="K1884">
            <v>0</v>
          </cell>
          <cell r="L1884">
            <v>0</v>
          </cell>
          <cell r="M1884">
            <v>232</v>
          </cell>
          <cell r="N1884">
            <v>1</v>
          </cell>
        </row>
        <row r="1885">
          <cell r="A1885" t="str">
            <v>WASHINGTON &amp; LEE HIGH</v>
          </cell>
          <cell r="B1885" t="str">
            <v>095</v>
          </cell>
          <cell r="C1885" t="e">
            <v>#N/A</v>
          </cell>
          <cell r="D1885" t="str">
            <v>0120</v>
          </cell>
          <cell r="E1885" t="str">
            <v>High</v>
          </cell>
          <cell r="F1885" t="str">
            <v>9</v>
          </cell>
          <cell r="G1885" t="str">
            <v>12</v>
          </cell>
          <cell r="H1885">
            <v>482</v>
          </cell>
          <cell r="I1885">
            <v>284</v>
          </cell>
          <cell r="J1885">
            <v>0.58919999999999995</v>
          </cell>
          <cell r="K1885">
            <v>39</v>
          </cell>
          <cell r="L1885">
            <v>8.09E-2</v>
          </cell>
          <cell r="M1885">
            <v>323</v>
          </cell>
          <cell r="N1885">
            <v>0.67010000000000003</v>
          </cell>
        </row>
        <row r="1886">
          <cell r="A1886" t="str">
            <v>WASHINGTON DISTRICT ELEM</v>
          </cell>
          <cell r="B1886" t="str">
            <v>095</v>
          </cell>
          <cell r="C1886" t="e">
            <v>#N/A</v>
          </cell>
          <cell r="D1886" t="str">
            <v>0310</v>
          </cell>
          <cell r="E1886" t="str">
            <v>Elementary</v>
          </cell>
          <cell r="F1886" t="str">
            <v>K</v>
          </cell>
          <cell r="G1886" t="str">
            <v>5</v>
          </cell>
          <cell r="H1886">
            <v>382</v>
          </cell>
          <cell r="I1886">
            <v>198</v>
          </cell>
          <cell r="J1886">
            <v>0.51829999999999998</v>
          </cell>
          <cell r="K1886">
            <v>36</v>
          </cell>
          <cell r="L1886">
            <v>9.4200000000000006E-2</v>
          </cell>
          <cell r="M1886">
            <v>234</v>
          </cell>
          <cell r="N1886">
            <v>0.61260000000000003</v>
          </cell>
        </row>
        <row r="1887">
          <cell r="A1887" t="str">
            <v>WASHINGTON LEE EL (CEP NOTE 2)</v>
          </cell>
          <cell r="B1887" t="str">
            <v>102</v>
          </cell>
          <cell r="C1887" t="e">
            <v>#N/A</v>
          </cell>
          <cell r="D1887" t="str">
            <v>0090</v>
          </cell>
          <cell r="E1887" t="str">
            <v>Elementary</v>
          </cell>
          <cell r="F1887" t="str">
            <v>Pre-K</v>
          </cell>
          <cell r="G1887" t="str">
            <v>5</v>
          </cell>
          <cell r="H1887">
            <v>183</v>
          </cell>
          <cell r="I1887">
            <v>146</v>
          </cell>
          <cell r="J1887">
            <v>0.79779999999999995</v>
          </cell>
          <cell r="K1887">
            <v>0</v>
          </cell>
          <cell r="L1887">
            <v>0</v>
          </cell>
          <cell r="M1887">
            <v>146</v>
          </cell>
          <cell r="N1887">
            <v>0.79779999999999995</v>
          </cell>
        </row>
        <row r="1888">
          <cell r="A1888" t="str">
            <v>WASHINGTON LIBERTY HIGH</v>
          </cell>
          <cell r="B1888" t="str">
            <v>007</v>
          </cell>
          <cell r="C1888" t="str">
            <v>Arlington County Public Schools</v>
          </cell>
          <cell r="D1888" t="str">
            <v>0080</v>
          </cell>
          <cell r="E1888" t="str">
            <v>High</v>
          </cell>
          <cell r="F1888" t="str">
            <v>9</v>
          </cell>
          <cell r="G1888" t="str">
            <v>12</v>
          </cell>
          <cell r="H1888">
            <v>2130</v>
          </cell>
          <cell r="I1888">
            <v>495</v>
          </cell>
          <cell r="J1888">
            <v>0.2324</v>
          </cell>
          <cell r="K1888">
            <v>136</v>
          </cell>
          <cell r="L1888">
            <v>6.3799999999999996E-2</v>
          </cell>
          <cell r="M1888">
            <v>631</v>
          </cell>
          <cell r="N1888">
            <v>0.29620000000000002</v>
          </cell>
        </row>
        <row r="1889">
          <cell r="A1889" t="str">
            <v>WASHINGTON MILL ELEM</v>
          </cell>
          <cell r="B1889" t="str">
            <v>029</v>
          </cell>
          <cell r="C1889" t="e">
            <v>#N/A</v>
          </cell>
          <cell r="D1889" t="str">
            <v>1320</v>
          </cell>
          <cell r="E1889" t="str">
            <v>Elementary</v>
          </cell>
          <cell r="F1889" t="str">
            <v>K</v>
          </cell>
          <cell r="G1889" t="str">
            <v>6</v>
          </cell>
          <cell r="H1889">
            <v>589</v>
          </cell>
          <cell r="I1889">
            <v>272</v>
          </cell>
          <cell r="J1889">
            <v>0.46179999999999999</v>
          </cell>
          <cell r="K1889">
            <v>49</v>
          </cell>
          <cell r="L1889">
            <v>8.3199999999999996E-2</v>
          </cell>
          <cell r="M1889">
            <v>321</v>
          </cell>
          <cell r="N1889">
            <v>0.54500000000000004</v>
          </cell>
        </row>
        <row r="1890">
          <cell r="A1890" t="str">
            <v>WASHINGTON-HENRY ELEM</v>
          </cell>
          <cell r="B1890" t="str">
            <v>042</v>
          </cell>
          <cell r="C1890" t="e">
            <v>#N/A</v>
          </cell>
          <cell r="D1890" t="str">
            <v>0290</v>
          </cell>
          <cell r="E1890" t="str">
            <v>Elementary</v>
          </cell>
          <cell r="F1890" t="str">
            <v>K</v>
          </cell>
          <cell r="G1890" t="str">
            <v>5</v>
          </cell>
          <cell r="H1890">
            <v>394</v>
          </cell>
          <cell r="I1890">
            <v>58</v>
          </cell>
          <cell r="J1890">
            <v>0.1472</v>
          </cell>
          <cell r="K1890">
            <v>6</v>
          </cell>
          <cell r="L1890">
            <v>1.52E-2</v>
          </cell>
          <cell r="M1890">
            <v>64</v>
          </cell>
          <cell r="N1890">
            <v>0.16239999999999999</v>
          </cell>
        </row>
        <row r="1891">
          <cell r="A1891" t="str">
            <v>WATAUGA ELEM</v>
          </cell>
          <cell r="B1891" t="str">
            <v>094</v>
          </cell>
          <cell r="C1891" t="e">
            <v>#N/A</v>
          </cell>
          <cell r="D1891" t="str">
            <v>0070</v>
          </cell>
          <cell r="E1891" t="str">
            <v>Elementary</v>
          </cell>
          <cell r="F1891" t="str">
            <v>Pre-K</v>
          </cell>
          <cell r="G1891" t="str">
            <v>5</v>
          </cell>
          <cell r="H1891">
            <v>551</v>
          </cell>
          <cell r="I1891">
            <v>208</v>
          </cell>
          <cell r="J1891">
            <v>0.3775</v>
          </cell>
          <cell r="K1891">
            <v>25</v>
          </cell>
          <cell r="L1891">
            <v>4.5400000000000003E-2</v>
          </cell>
          <cell r="M1891">
            <v>233</v>
          </cell>
          <cell r="N1891">
            <v>0.4229</v>
          </cell>
        </row>
        <row r="1892">
          <cell r="A1892" t="str">
            <v>WATERFORD ELEM</v>
          </cell>
          <cell r="B1892" t="str">
            <v>053</v>
          </cell>
          <cell r="C1892" t="e">
            <v>#N/A</v>
          </cell>
          <cell r="D1892" t="str">
            <v>0700</v>
          </cell>
          <cell r="E1892" t="str">
            <v>Elementary</v>
          </cell>
          <cell r="F1892" t="str">
            <v>K</v>
          </cell>
          <cell r="G1892" t="str">
            <v>5</v>
          </cell>
          <cell r="H1892">
            <v>196</v>
          </cell>
          <cell r="I1892">
            <v>5</v>
          </cell>
          <cell r="J1892">
            <v>2.5499999999999998E-2</v>
          </cell>
          <cell r="K1892">
            <v>0</v>
          </cell>
          <cell r="L1892">
            <v>0</v>
          </cell>
          <cell r="M1892">
            <v>5</v>
          </cell>
          <cell r="N1892">
            <v>2.5499999999999998E-2</v>
          </cell>
        </row>
        <row r="1893">
          <cell r="A1893" t="str">
            <v>WATERMAN ELEM</v>
          </cell>
          <cell r="B1893" t="str">
            <v>113</v>
          </cell>
          <cell r="C1893" t="e">
            <v>#N/A</v>
          </cell>
          <cell r="D1893" t="str">
            <v>0030</v>
          </cell>
          <cell r="E1893" t="str">
            <v>Elementary</v>
          </cell>
          <cell r="F1893" t="str">
            <v>K</v>
          </cell>
          <cell r="G1893" t="str">
            <v>5</v>
          </cell>
          <cell r="H1893">
            <v>546</v>
          </cell>
          <cell r="I1893">
            <v>334</v>
          </cell>
          <cell r="J1893">
            <v>0.61170000000000002</v>
          </cell>
          <cell r="K1893">
            <v>69</v>
          </cell>
          <cell r="L1893">
            <v>0.12640000000000001</v>
          </cell>
          <cell r="M1893">
            <v>403</v>
          </cell>
          <cell r="N1893">
            <v>0.73809999999999998</v>
          </cell>
        </row>
        <row r="1894">
          <cell r="A1894" t="str">
            <v>WATKINS EC CTR (CEP NOTE 2)</v>
          </cell>
          <cell r="B1894" t="str">
            <v>117</v>
          </cell>
          <cell r="C1894" t="e">
            <v>#N/A</v>
          </cell>
          <cell r="D1894" t="str">
            <v>1410</v>
          </cell>
          <cell r="E1894" t="str">
            <v>Elementary</v>
          </cell>
          <cell r="F1894" t="str">
            <v>Pre-K</v>
          </cell>
          <cell r="G1894" t="str">
            <v>Pre-K</v>
          </cell>
          <cell r="H1894">
            <v>461</v>
          </cell>
          <cell r="I1894">
            <v>352</v>
          </cell>
          <cell r="J1894">
            <v>0.76359999999999995</v>
          </cell>
          <cell r="K1894">
            <v>0</v>
          </cell>
          <cell r="L1894">
            <v>0</v>
          </cell>
          <cell r="M1894">
            <v>352</v>
          </cell>
          <cell r="N1894">
            <v>0.76359999999999995</v>
          </cell>
        </row>
        <row r="1895">
          <cell r="A1895" t="str">
            <v>WAVERLY YOWELL ELEM</v>
          </cell>
          <cell r="B1895" t="str">
            <v>056</v>
          </cell>
          <cell r="C1895" t="e">
            <v>#N/A</v>
          </cell>
          <cell r="D1895" t="str">
            <v>0200</v>
          </cell>
          <cell r="E1895" t="str">
            <v>Elementary</v>
          </cell>
          <cell r="F1895" t="str">
            <v>3</v>
          </cell>
          <cell r="G1895" t="str">
            <v>5</v>
          </cell>
          <cell r="H1895">
            <v>387</v>
          </cell>
          <cell r="I1895">
            <v>133</v>
          </cell>
          <cell r="J1895">
            <v>0.34370000000000001</v>
          </cell>
          <cell r="K1895">
            <v>33</v>
          </cell>
          <cell r="L1895">
            <v>8.5300000000000001E-2</v>
          </cell>
          <cell r="M1895">
            <v>166</v>
          </cell>
          <cell r="N1895">
            <v>0.4289</v>
          </cell>
        </row>
        <row r="1896">
          <cell r="A1896" t="str">
            <v>WAXPOOL ELEMENTARY</v>
          </cell>
          <cell r="B1896" t="str">
            <v>053</v>
          </cell>
          <cell r="C1896" t="e">
            <v>#N/A</v>
          </cell>
          <cell r="D1896" t="str">
            <v>1140</v>
          </cell>
          <cell r="E1896" t="str">
            <v>Elementary</v>
          </cell>
          <cell r="F1896" t="str">
            <v>K</v>
          </cell>
          <cell r="G1896" t="str">
            <v>5</v>
          </cell>
          <cell r="H1896">
            <v>740</v>
          </cell>
          <cell r="I1896">
            <v>31</v>
          </cell>
          <cell r="J1896">
            <v>4.19E-2</v>
          </cell>
          <cell r="K1896">
            <v>18</v>
          </cell>
          <cell r="L1896">
            <v>2.4299999999999999E-2</v>
          </cell>
          <cell r="M1896">
            <v>49</v>
          </cell>
          <cell r="N1896">
            <v>6.6199999999999995E-2</v>
          </cell>
        </row>
        <row r="1897">
          <cell r="A1897" t="str">
            <v>WAYNE HILLS CTR (CEP NOTE 2)</v>
          </cell>
          <cell r="B1897" t="str">
            <v>130</v>
          </cell>
          <cell r="C1897" t="e">
            <v>#N/A</v>
          </cell>
          <cell r="D1897" t="str">
            <v>0620</v>
          </cell>
          <cell r="E1897" t="str">
            <v>Elementary</v>
          </cell>
          <cell r="F1897" t="str">
            <v>H</v>
          </cell>
          <cell r="G1897" t="str">
            <v>Pre-K</v>
          </cell>
          <cell r="H1897">
            <v>204</v>
          </cell>
          <cell r="I1897">
            <v>184</v>
          </cell>
          <cell r="J1897">
            <v>0.90200000000000002</v>
          </cell>
          <cell r="K1897">
            <v>0</v>
          </cell>
          <cell r="L1897">
            <v>0</v>
          </cell>
          <cell r="M1897">
            <v>184</v>
          </cell>
          <cell r="N1897">
            <v>0.90200000000000002</v>
          </cell>
        </row>
        <row r="1898">
          <cell r="A1898" t="str">
            <v>WAYNESBORO HIGH</v>
          </cell>
          <cell r="B1898" t="str">
            <v>130</v>
          </cell>
          <cell r="C1898" t="e">
            <v>#N/A</v>
          </cell>
          <cell r="D1898" t="str">
            <v>0600</v>
          </cell>
          <cell r="E1898" t="str">
            <v>High</v>
          </cell>
          <cell r="F1898" t="str">
            <v>9</v>
          </cell>
          <cell r="G1898" t="str">
            <v>12</v>
          </cell>
          <cell r="H1898">
            <v>832</v>
          </cell>
          <cell r="I1898">
            <v>346</v>
          </cell>
          <cell r="J1898">
            <v>0.41589999999999999</v>
          </cell>
          <cell r="K1898">
            <v>69</v>
          </cell>
          <cell r="L1898">
            <v>8.2900000000000001E-2</v>
          </cell>
          <cell r="M1898">
            <v>415</v>
          </cell>
          <cell r="N1898">
            <v>0.49880000000000002</v>
          </cell>
        </row>
        <row r="1899">
          <cell r="A1899" t="str">
            <v>WAYNEWOOD ELEM</v>
          </cell>
          <cell r="B1899" t="str">
            <v>029</v>
          </cell>
          <cell r="C1899" t="e">
            <v>#N/A</v>
          </cell>
          <cell r="D1899" t="str">
            <v>1080</v>
          </cell>
          <cell r="E1899" t="str">
            <v>Elementary</v>
          </cell>
          <cell r="F1899" t="str">
            <v>K</v>
          </cell>
          <cell r="G1899" t="str">
            <v>6</v>
          </cell>
          <cell r="H1899">
            <v>774</v>
          </cell>
          <cell r="I1899">
            <v>8</v>
          </cell>
          <cell r="J1899">
            <v>1.03E-2</v>
          </cell>
          <cell r="K1899">
            <v>3</v>
          </cell>
          <cell r="L1899">
            <v>3.8999999999999998E-3</v>
          </cell>
          <cell r="M1899">
            <v>11</v>
          </cell>
          <cell r="N1899">
            <v>1.4200000000000001E-2</v>
          </cell>
        </row>
        <row r="1900">
          <cell r="A1900" t="str">
            <v>WEBER CITY ELEM</v>
          </cell>
          <cell r="B1900" t="str">
            <v>084</v>
          </cell>
          <cell r="C1900" t="e">
            <v>#N/A</v>
          </cell>
          <cell r="D1900" t="str">
            <v>0740</v>
          </cell>
          <cell r="E1900" t="str">
            <v>Elementary</v>
          </cell>
          <cell r="F1900" t="str">
            <v>Pre-K</v>
          </cell>
          <cell r="G1900" t="str">
            <v>6</v>
          </cell>
          <cell r="H1900">
            <v>352</v>
          </cell>
          <cell r="I1900">
            <v>160</v>
          </cell>
          <cell r="J1900">
            <v>0.45450000000000002</v>
          </cell>
          <cell r="K1900">
            <v>23</v>
          </cell>
          <cell r="L1900">
            <v>6.5299999999999997E-2</v>
          </cell>
          <cell r="M1900">
            <v>183</v>
          </cell>
          <cell r="N1900">
            <v>0.51990000000000003</v>
          </cell>
        </row>
        <row r="1901">
          <cell r="A1901" t="str">
            <v>WEEMS ELEM</v>
          </cell>
          <cell r="B1901" t="str">
            <v>143</v>
          </cell>
          <cell r="C1901" t="e">
            <v>#N/A</v>
          </cell>
          <cell r="D1901" t="str">
            <v>0010</v>
          </cell>
          <cell r="E1901" t="str">
            <v>Elementary</v>
          </cell>
          <cell r="F1901" t="str">
            <v>Pre-K</v>
          </cell>
          <cell r="G1901" t="str">
            <v>4</v>
          </cell>
          <cell r="H1901">
            <v>669</v>
          </cell>
          <cell r="I1901">
            <v>425</v>
          </cell>
          <cell r="J1901">
            <v>0.63529999999999998</v>
          </cell>
          <cell r="K1901">
            <v>99</v>
          </cell>
          <cell r="L1901">
            <v>0.14799999999999999</v>
          </cell>
          <cell r="M1901">
            <v>524</v>
          </cell>
          <cell r="N1901">
            <v>0.7833</v>
          </cell>
        </row>
        <row r="1902">
          <cell r="A1902" t="str">
            <v>WENONAH ELEM (CEP NOTE 2)</v>
          </cell>
          <cell r="B1902" t="str">
            <v>130</v>
          </cell>
          <cell r="C1902" t="e">
            <v>#N/A</v>
          </cell>
          <cell r="D1902" t="str">
            <v>0580</v>
          </cell>
          <cell r="E1902" t="str">
            <v>Elementary</v>
          </cell>
          <cell r="F1902" t="str">
            <v>K</v>
          </cell>
          <cell r="G1902" t="str">
            <v>5</v>
          </cell>
          <cell r="H1902">
            <v>263</v>
          </cell>
          <cell r="I1902">
            <v>238</v>
          </cell>
          <cell r="J1902">
            <v>0.90490000000000004</v>
          </cell>
          <cell r="K1902">
            <v>0</v>
          </cell>
          <cell r="L1902">
            <v>0</v>
          </cell>
          <cell r="M1902">
            <v>238</v>
          </cell>
          <cell r="N1902">
            <v>0.90490000000000004</v>
          </cell>
        </row>
        <row r="1903">
          <cell r="A1903" t="str">
            <v>WEST GATE ELEM</v>
          </cell>
          <cell r="B1903" t="str">
            <v>075</v>
          </cell>
          <cell r="C1903" t="e">
            <v>#N/A</v>
          </cell>
          <cell r="D1903" t="str">
            <v>0540</v>
          </cell>
          <cell r="E1903" t="str">
            <v>Elementary</v>
          </cell>
          <cell r="F1903" t="str">
            <v>H</v>
          </cell>
          <cell r="G1903" t="str">
            <v>5</v>
          </cell>
          <cell r="H1903">
            <v>575</v>
          </cell>
          <cell r="I1903">
            <v>444</v>
          </cell>
          <cell r="J1903">
            <v>0.7722</v>
          </cell>
          <cell r="K1903">
            <v>68</v>
          </cell>
          <cell r="L1903">
            <v>0.1183</v>
          </cell>
          <cell r="M1903">
            <v>512</v>
          </cell>
          <cell r="N1903">
            <v>0.89039999999999997</v>
          </cell>
        </row>
        <row r="1904">
          <cell r="A1904" t="str">
            <v>WEST POINT ELEM</v>
          </cell>
          <cell r="B1904" t="str">
            <v>207</v>
          </cell>
          <cell r="C1904" t="e">
            <v>#N/A</v>
          </cell>
          <cell r="D1904" t="str">
            <v>0280</v>
          </cell>
          <cell r="E1904" t="str">
            <v>Elementary</v>
          </cell>
          <cell r="F1904" t="str">
            <v>U</v>
          </cell>
          <cell r="G1904" t="str">
            <v>5</v>
          </cell>
          <cell r="H1904">
            <v>330</v>
          </cell>
          <cell r="I1904">
            <v>99</v>
          </cell>
          <cell r="J1904">
            <v>0.3</v>
          </cell>
          <cell r="K1904">
            <v>22</v>
          </cell>
          <cell r="L1904">
            <v>6.6699999999999995E-2</v>
          </cell>
          <cell r="M1904">
            <v>121</v>
          </cell>
          <cell r="N1904">
            <v>0.36670000000000003</v>
          </cell>
        </row>
        <row r="1905">
          <cell r="A1905" t="str">
            <v>WEST POINT HIGH</v>
          </cell>
          <cell r="B1905" t="str">
            <v>207</v>
          </cell>
          <cell r="C1905" t="e">
            <v>#N/A</v>
          </cell>
          <cell r="D1905" t="str">
            <v>0290</v>
          </cell>
          <cell r="E1905" t="str">
            <v>High</v>
          </cell>
          <cell r="F1905">
            <v>9</v>
          </cell>
          <cell r="G1905" t="str">
            <v>12</v>
          </cell>
          <cell r="H1905">
            <v>335</v>
          </cell>
          <cell r="I1905">
            <v>44</v>
          </cell>
          <cell r="J1905">
            <v>0.1313</v>
          </cell>
          <cell r="K1905">
            <v>19</v>
          </cell>
          <cell r="L1905">
            <v>5.67E-2</v>
          </cell>
          <cell r="M1905">
            <v>63</v>
          </cell>
          <cell r="N1905">
            <v>0.18809999999999999</v>
          </cell>
        </row>
        <row r="1906">
          <cell r="A1906" t="str">
            <v>WEST POINT MIDDLE</v>
          </cell>
          <cell r="B1906" t="str">
            <v>207</v>
          </cell>
          <cell r="C1906" t="e">
            <v>#N/A</v>
          </cell>
          <cell r="D1906" t="str">
            <v>0391</v>
          </cell>
          <cell r="E1906" t="str">
            <v>Middle</v>
          </cell>
          <cell r="F1906" t="str">
            <v>6</v>
          </cell>
          <cell r="G1906">
            <v>8</v>
          </cell>
          <cell r="H1906">
            <v>139</v>
          </cell>
          <cell r="I1906">
            <v>63</v>
          </cell>
          <cell r="J1906">
            <v>0.45319999999999999</v>
          </cell>
          <cell r="K1906">
            <v>20</v>
          </cell>
          <cell r="L1906">
            <v>0.1439</v>
          </cell>
          <cell r="M1906">
            <v>83</v>
          </cell>
          <cell r="N1906">
            <v>0.59709999999999996</v>
          </cell>
        </row>
        <row r="1907">
          <cell r="A1907" t="str">
            <v>WEST POTOMAC HIGH</v>
          </cell>
          <cell r="B1907" t="str">
            <v>029</v>
          </cell>
          <cell r="C1907" t="e">
            <v>#N/A</v>
          </cell>
          <cell r="D1907" t="str">
            <v>0900</v>
          </cell>
          <cell r="E1907" t="str">
            <v>High</v>
          </cell>
          <cell r="F1907" t="str">
            <v>9</v>
          </cell>
          <cell r="G1907" t="str">
            <v>12</v>
          </cell>
          <cell r="H1907">
            <v>2643</v>
          </cell>
          <cell r="I1907">
            <v>897</v>
          </cell>
          <cell r="J1907">
            <v>0.33939999999999998</v>
          </cell>
          <cell r="K1907">
            <v>221</v>
          </cell>
          <cell r="L1907">
            <v>8.3599999999999994E-2</v>
          </cell>
          <cell r="M1907">
            <v>1118</v>
          </cell>
          <cell r="N1907">
            <v>0.42299999999999999</v>
          </cell>
        </row>
        <row r="1908">
          <cell r="A1908" t="str">
            <v>WEST SALEM ELEM</v>
          </cell>
          <cell r="B1908" t="str">
            <v>139</v>
          </cell>
          <cell r="C1908" t="e">
            <v>#N/A</v>
          </cell>
          <cell r="D1908" t="str">
            <v>0460</v>
          </cell>
          <cell r="E1908" t="str">
            <v>Elementary</v>
          </cell>
          <cell r="F1908" t="str">
            <v>K</v>
          </cell>
          <cell r="G1908" t="str">
            <v>5</v>
          </cell>
          <cell r="H1908">
            <v>452</v>
          </cell>
          <cell r="I1908">
            <v>104</v>
          </cell>
          <cell r="J1908">
            <v>0.2301</v>
          </cell>
          <cell r="K1908">
            <v>30</v>
          </cell>
          <cell r="L1908">
            <v>6.6400000000000001E-2</v>
          </cell>
          <cell r="M1908">
            <v>134</v>
          </cell>
          <cell r="N1908">
            <v>0.29649999999999999</v>
          </cell>
        </row>
        <row r="1909">
          <cell r="A1909" t="str">
            <v>WEST SPRINGFIELD ELEM</v>
          </cell>
          <cell r="B1909" t="str">
            <v>029</v>
          </cell>
          <cell r="C1909" t="e">
            <v>#N/A</v>
          </cell>
          <cell r="D1909" t="str">
            <v>1430</v>
          </cell>
          <cell r="E1909" t="str">
            <v>Elementary</v>
          </cell>
          <cell r="F1909" t="str">
            <v>K</v>
          </cell>
          <cell r="G1909" t="str">
            <v>6</v>
          </cell>
          <cell r="H1909">
            <v>590</v>
          </cell>
          <cell r="I1909">
            <v>45</v>
          </cell>
          <cell r="J1909">
            <v>7.6300000000000007E-2</v>
          </cell>
          <cell r="K1909">
            <v>8</v>
          </cell>
          <cell r="L1909">
            <v>1.3599999999999999E-2</v>
          </cell>
          <cell r="M1909">
            <v>53</v>
          </cell>
          <cell r="N1909">
            <v>8.9800000000000005E-2</v>
          </cell>
        </row>
        <row r="1910">
          <cell r="A1910" t="str">
            <v>WEST SPRINGFIELD HIGH</v>
          </cell>
          <cell r="B1910" t="str">
            <v>029</v>
          </cell>
          <cell r="C1910" t="e">
            <v>#N/A</v>
          </cell>
          <cell r="D1910" t="str">
            <v>1610</v>
          </cell>
          <cell r="E1910" t="str">
            <v>High</v>
          </cell>
          <cell r="F1910" t="str">
            <v>9</v>
          </cell>
          <cell r="G1910" t="str">
            <v>12</v>
          </cell>
          <cell r="H1910">
            <v>2379</v>
          </cell>
          <cell r="I1910">
            <v>270</v>
          </cell>
          <cell r="J1910">
            <v>0.1135</v>
          </cell>
          <cell r="K1910">
            <v>87</v>
          </cell>
          <cell r="L1910">
            <v>3.6600000000000001E-2</v>
          </cell>
          <cell r="M1910">
            <v>357</v>
          </cell>
          <cell r="N1910">
            <v>0.15010000000000001</v>
          </cell>
        </row>
        <row r="1911">
          <cell r="A1911" t="str">
            <v>WESTBRIAR ELEM</v>
          </cell>
          <cell r="B1911" t="str">
            <v>029</v>
          </cell>
          <cell r="C1911" t="e">
            <v>#N/A</v>
          </cell>
          <cell r="D1911" t="str">
            <v>1580</v>
          </cell>
          <cell r="E1911" t="str">
            <v>Elementary</v>
          </cell>
          <cell r="F1911" t="str">
            <v>K</v>
          </cell>
          <cell r="G1911" t="str">
            <v>6</v>
          </cell>
          <cell r="H1911">
            <v>907</v>
          </cell>
          <cell r="I1911">
            <v>36</v>
          </cell>
          <cell r="J1911">
            <v>3.9699999999999999E-2</v>
          </cell>
          <cell r="K1911">
            <v>6</v>
          </cell>
          <cell r="L1911">
            <v>6.6E-3</v>
          </cell>
          <cell r="M1911">
            <v>42</v>
          </cell>
          <cell r="N1911">
            <v>4.6300000000000001E-2</v>
          </cell>
        </row>
        <row r="1912">
          <cell r="A1912" t="str">
            <v>WESTERN ALBEMARLE HIGH</v>
          </cell>
          <cell r="B1912" t="str">
            <v>002</v>
          </cell>
          <cell r="C1912" t="str">
            <v>Albemarle County Public Schools</v>
          </cell>
          <cell r="D1912" t="str">
            <v>0140</v>
          </cell>
          <cell r="E1912" t="str">
            <v>High</v>
          </cell>
          <cell r="F1912" t="str">
            <v>9</v>
          </cell>
          <cell r="G1912" t="str">
            <v>12</v>
          </cell>
          <cell r="H1912">
            <v>1204</v>
          </cell>
          <cell r="I1912">
            <v>105</v>
          </cell>
          <cell r="J1912">
            <v>8.72E-2</v>
          </cell>
          <cell r="K1912">
            <v>23</v>
          </cell>
          <cell r="L1912">
            <v>1.9099999999999999E-2</v>
          </cell>
          <cell r="M1912">
            <v>128</v>
          </cell>
          <cell r="N1912">
            <v>0.10630000000000001</v>
          </cell>
        </row>
        <row r="1913">
          <cell r="A1913" t="str">
            <v>WESTERN BRANCH HIGH</v>
          </cell>
          <cell r="B1913" t="str">
            <v>136</v>
          </cell>
          <cell r="C1913" t="e">
            <v>#N/A</v>
          </cell>
          <cell r="D1913" t="str">
            <v>0840</v>
          </cell>
          <cell r="E1913" t="str">
            <v>High</v>
          </cell>
          <cell r="F1913" t="str">
            <v>9</v>
          </cell>
          <cell r="G1913" t="str">
            <v>12</v>
          </cell>
          <cell r="H1913">
            <v>2106</v>
          </cell>
          <cell r="I1913">
            <v>540</v>
          </cell>
          <cell r="J1913">
            <v>0.25640000000000002</v>
          </cell>
          <cell r="K1913">
            <v>107</v>
          </cell>
          <cell r="L1913">
            <v>5.0799999999999998E-2</v>
          </cell>
          <cell r="M1913">
            <v>647</v>
          </cell>
          <cell r="N1913">
            <v>0.30719999999999997</v>
          </cell>
        </row>
        <row r="1914">
          <cell r="A1914" t="str">
            <v>WESTERN BRANCH INT</v>
          </cell>
          <cell r="B1914" t="str">
            <v>136</v>
          </cell>
          <cell r="C1914" t="e">
            <v>#N/A</v>
          </cell>
          <cell r="D1914" t="str">
            <v>0810</v>
          </cell>
          <cell r="E1914" t="str">
            <v>Elementary</v>
          </cell>
          <cell r="F1914" t="str">
            <v>3</v>
          </cell>
          <cell r="G1914" t="str">
            <v>5</v>
          </cell>
          <cell r="H1914">
            <v>792</v>
          </cell>
          <cell r="I1914">
            <v>252</v>
          </cell>
          <cell r="J1914">
            <v>0.31819999999999998</v>
          </cell>
          <cell r="K1914">
            <v>62</v>
          </cell>
          <cell r="L1914">
            <v>7.8299999999999995E-2</v>
          </cell>
          <cell r="M1914">
            <v>314</v>
          </cell>
          <cell r="N1914">
            <v>0.39650000000000002</v>
          </cell>
        </row>
        <row r="1915">
          <cell r="A1915" t="str">
            <v>WESTERN BRANCH MIDDLE</v>
          </cell>
          <cell r="B1915" t="str">
            <v>136</v>
          </cell>
          <cell r="C1915" t="e">
            <v>#N/A</v>
          </cell>
          <cell r="D1915" t="str">
            <v>0740</v>
          </cell>
          <cell r="E1915" t="str">
            <v>Middle</v>
          </cell>
          <cell r="F1915" t="str">
            <v>6</v>
          </cell>
          <cell r="G1915" t="str">
            <v>8</v>
          </cell>
          <cell r="H1915">
            <v>910</v>
          </cell>
          <cell r="I1915">
            <v>251</v>
          </cell>
          <cell r="J1915">
            <v>0.27579999999999999</v>
          </cell>
          <cell r="K1915">
            <v>62</v>
          </cell>
          <cell r="L1915">
            <v>6.8099999999999994E-2</v>
          </cell>
          <cell r="M1915">
            <v>313</v>
          </cell>
          <cell r="N1915">
            <v>0.34399999999999997</v>
          </cell>
        </row>
        <row r="1916">
          <cell r="A1916" t="str">
            <v>WESTERN BRANCH PRIMARY</v>
          </cell>
          <cell r="B1916" t="str">
            <v>136</v>
          </cell>
          <cell r="C1916" t="e">
            <v>#N/A</v>
          </cell>
          <cell r="D1916" t="str">
            <v>0110</v>
          </cell>
          <cell r="E1916" t="str">
            <v>Elementary</v>
          </cell>
          <cell r="F1916" t="str">
            <v>Pre-K</v>
          </cell>
          <cell r="G1916" t="str">
            <v>2</v>
          </cell>
          <cell r="H1916">
            <v>775</v>
          </cell>
          <cell r="I1916">
            <v>258</v>
          </cell>
          <cell r="J1916">
            <v>0.33289999999999997</v>
          </cell>
          <cell r="K1916">
            <v>60</v>
          </cell>
          <cell r="L1916">
            <v>7.7399999999999997E-2</v>
          </cell>
          <cell r="M1916">
            <v>318</v>
          </cell>
          <cell r="N1916">
            <v>0.4103</v>
          </cell>
        </row>
        <row r="1917">
          <cell r="A1917" t="str">
            <v>WESTFIELD HIGH</v>
          </cell>
          <cell r="B1917" t="str">
            <v>029</v>
          </cell>
          <cell r="C1917" t="e">
            <v>#N/A</v>
          </cell>
          <cell r="D1917" t="str">
            <v>2228</v>
          </cell>
          <cell r="E1917" t="str">
            <v>High</v>
          </cell>
          <cell r="F1917" t="str">
            <v>9</v>
          </cell>
          <cell r="G1917" t="str">
            <v>12</v>
          </cell>
          <cell r="H1917">
            <v>2602</v>
          </cell>
          <cell r="I1917">
            <v>566</v>
          </cell>
          <cell r="J1917">
            <v>0.2175</v>
          </cell>
          <cell r="K1917">
            <v>174</v>
          </cell>
          <cell r="L1917">
            <v>6.6900000000000001E-2</v>
          </cell>
          <cell r="M1917">
            <v>740</v>
          </cell>
          <cell r="N1917">
            <v>0.28439999999999999</v>
          </cell>
        </row>
        <row r="1918">
          <cell r="A1918" t="str">
            <v>WESTGATE ELEM</v>
          </cell>
          <cell r="B1918" t="str">
            <v>029</v>
          </cell>
          <cell r="C1918" t="e">
            <v>#N/A</v>
          </cell>
          <cell r="D1918" t="str">
            <v>1670</v>
          </cell>
          <cell r="E1918" t="str">
            <v>Elementary</v>
          </cell>
          <cell r="F1918" t="str">
            <v>K</v>
          </cell>
          <cell r="G1918" t="str">
            <v>6</v>
          </cell>
          <cell r="H1918">
            <v>574</v>
          </cell>
          <cell r="I1918">
            <v>142</v>
          </cell>
          <cell r="J1918">
            <v>0.24740000000000001</v>
          </cell>
          <cell r="K1918">
            <v>32</v>
          </cell>
          <cell r="L1918">
            <v>5.57E-2</v>
          </cell>
          <cell r="M1918">
            <v>174</v>
          </cell>
          <cell r="N1918">
            <v>0.30309999999999998</v>
          </cell>
        </row>
        <row r="1919">
          <cell r="A1919" t="str">
            <v>WESTHAVEN CRISIS CENTER</v>
          </cell>
          <cell r="B1919" t="str">
            <v>917</v>
          </cell>
          <cell r="C1919" t="str">
            <v>Department of Juvenile Justice</v>
          </cell>
          <cell r="D1919" t="str">
            <v>0132</v>
          </cell>
          <cell r="E1919" t="str">
            <v>Combined</v>
          </cell>
          <cell r="F1919" t="str">
            <v>6</v>
          </cell>
          <cell r="G1919" t="str">
            <v>12</v>
          </cell>
          <cell r="H1919">
            <v>6</v>
          </cell>
          <cell r="I1919">
            <v>6</v>
          </cell>
          <cell r="J1919">
            <v>1</v>
          </cell>
          <cell r="K1919">
            <v>0</v>
          </cell>
          <cell r="L1919">
            <v>0</v>
          </cell>
          <cell r="M1919">
            <v>6</v>
          </cell>
          <cell r="N1919">
            <v>1</v>
          </cell>
        </row>
        <row r="1920">
          <cell r="A1920" t="str">
            <v>WESTHAVEN EL (CEP NOTE 2)</v>
          </cell>
          <cell r="B1920" t="str">
            <v>121</v>
          </cell>
          <cell r="C1920" t="e">
            <v>#N/A</v>
          </cell>
          <cell r="D1920" t="str">
            <v>0210</v>
          </cell>
          <cell r="E1920" t="str">
            <v>Elementary</v>
          </cell>
          <cell r="F1920" t="str">
            <v>K</v>
          </cell>
          <cell r="G1920" t="str">
            <v>6</v>
          </cell>
          <cell r="H1920">
            <v>535</v>
          </cell>
          <cell r="I1920">
            <v>535</v>
          </cell>
          <cell r="J1920">
            <v>1</v>
          </cell>
          <cell r="K1920">
            <v>0</v>
          </cell>
          <cell r="L1920">
            <v>0</v>
          </cell>
          <cell r="M1920">
            <v>535</v>
          </cell>
          <cell r="N1920">
            <v>1</v>
          </cell>
        </row>
        <row r="1921">
          <cell r="A1921" t="str">
            <v>WESTLAWN ELEM</v>
          </cell>
          <cell r="B1921" t="str">
            <v>029</v>
          </cell>
          <cell r="C1921" t="e">
            <v>#N/A</v>
          </cell>
          <cell r="D1921" t="str">
            <v>0580</v>
          </cell>
          <cell r="E1921" t="str">
            <v>Elementary</v>
          </cell>
          <cell r="F1921" t="str">
            <v>K</v>
          </cell>
          <cell r="G1921" t="str">
            <v>6</v>
          </cell>
          <cell r="H1921">
            <v>809</v>
          </cell>
          <cell r="I1921">
            <v>467</v>
          </cell>
          <cell r="J1921">
            <v>0.57730000000000004</v>
          </cell>
          <cell r="K1921">
            <v>104</v>
          </cell>
          <cell r="L1921">
            <v>0.12859999999999999</v>
          </cell>
          <cell r="M1921">
            <v>571</v>
          </cell>
          <cell r="N1921">
            <v>0.70579999999999998</v>
          </cell>
        </row>
        <row r="1922">
          <cell r="A1922" t="str">
            <v>WESTOVER HILLS EL (CEP NOTE 2)</v>
          </cell>
          <cell r="B1922" t="str">
            <v>123</v>
          </cell>
          <cell r="C1922" t="e">
            <v>#N/A</v>
          </cell>
          <cell r="D1922" t="str">
            <v>0660</v>
          </cell>
          <cell r="E1922" t="str">
            <v>Elementary</v>
          </cell>
          <cell r="F1922" t="str">
            <v>Pre-K</v>
          </cell>
          <cell r="G1922" t="str">
            <v>5</v>
          </cell>
          <cell r="H1922">
            <v>397</v>
          </cell>
          <cell r="I1922">
            <v>397</v>
          </cell>
          <cell r="J1922">
            <v>1</v>
          </cell>
          <cell r="K1922">
            <v>0</v>
          </cell>
          <cell r="L1922">
            <v>0</v>
          </cell>
          <cell r="M1922">
            <v>397</v>
          </cell>
          <cell r="N1922">
            <v>1</v>
          </cell>
        </row>
        <row r="1923">
          <cell r="A1923" t="str">
            <v>WESTRIDGE ELEM</v>
          </cell>
          <cell r="B1923" t="str">
            <v>075</v>
          </cell>
          <cell r="C1923" t="e">
            <v>#N/A</v>
          </cell>
          <cell r="D1923" t="str">
            <v>0740</v>
          </cell>
          <cell r="E1923" t="str">
            <v>Elementary</v>
          </cell>
          <cell r="F1923" t="str">
            <v>K</v>
          </cell>
          <cell r="G1923" t="str">
            <v>5</v>
          </cell>
          <cell r="H1923">
            <v>699</v>
          </cell>
          <cell r="I1923">
            <v>122</v>
          </cell>
          <cell r="J1923">
            <v>0.17449999999999999</v>
          </cell>
          <cell r="K1923">
            <v>42</v>
          </cell>
          <cell r="L1923">
            <v>6.0100000000000001E-2</v>
          </cell>
          <cell r="M1923">
            <v>164</v>
          </cell>
          <cell r="N1923">
            <v>0.2346</v>
          </cell>
        </row>
        <row r="1924">
          <cell r="A1924" t="str">
            <v>WESTSIDE ELEM</v>
          </cell>
          <cell r="B1924" t="str">
            <v>046</v>
          </cell>
          <cell r="C1924" t="e">
            <v>#N/A</v>
          </cell>
          <cell r="D1924" t="str">
            <v>0424</v>
          </cell>
          <cell r="E1924" t="str">
            <v>Elementary</v>
          </cell>
          <cell r="F1924" t="str">
            <v>4</v>
          </cell>
          <cell r="G1924" t="str">
            <v>6</v>
          </cell>
          <cell r="H1924">
            <v>763</v>
          </cell>
          <cell r="I1924">
            <v>230</v>
          </cell>
          <cell r="J1924">
            <v>0.3014</v>
          </cell>
          <cell r="K1924">
            <v>30</v>
          </cell>
          <cell r="L1924">
            <v>3.9300000000000002E-2</v>
          </cell>
          <cell r="M1924">
            <v>260</v>
          </cell>
          <cell r="N1924">
            <v>0.34079999999999999</v>
          </cell>
        </row>
        <row r="1925">
          <cell r="A1925" t="str">
            <v>WESTSIDE ELEM (CEP NOTE 2)</v>
          </cell>
          <cell r="B1925" t="str">
            <v>124</v>
          </cell>
          <cell r="C1925" t="e">
            <v>#N/A</v>
          </cell>
          <cell r="D1925" t="str">
            <v>0350</v>
          </cell>
          <cell r="E1925" t="str">
            <v>Elementary</v>
          </cell>
          <cell r="F1925" t="str">
            <v>U</v>
          </cell>
          <cell r="G1925" t="str">
            <v>5</v>
          </cell>
          <cell r="H1925">
            <v>731</v>
          </cell>
          <cell r="I1925">
            <v>731</v>
          </cell>
          <cell r="J1925">
            <v>1</v>
          </cell>
          <cell r="K1925">
            <v>0</v>
          </cell>
          <cell r="L1925">
            <v>0</v>
          </cell>
          <cell r="M1925">
            <v>731</v>
          </cell>
          <cell r="N1925">
            <v>1</v>
          </cell>
        </row>
        <row r="1926">
          <cell r="A1926" t="str">
            <v>WESTVIEW ECEC (CEP NOTE 2)</v>
          </cell>
          <cell r="B1926" t="str">
            <v>120</v>
          </cell>
          <cell r="C1926" t="e">
            <v>#N/A</v>
          </cell>
          <cell r="D1926" t="str">
            <v>0160</v>
          </cell>
          <cell r="E1926" t="str">
            <v>Elementary</v>
          </cell>
          <cell r="F1926" t="str">
            <v>H</v>
          </cell>
          <cell r="G1926" t="str">
            <v>Pre-K</v>
          </cell>
          <cell r="H1926">
            <v>391</v>
          </cell>
          <cell r="I1926">
            <v>391</v>
          </cell>
          <cell r="J1926">
            <v>1</v>
          </cell>
          <cell r="K1926">
            <v>0</v>
          </cell>
          <cell r="L1926">
            <v>0</v>
          </cell>
          <cell r="M1926">
            <v>391</v>
          </cell>
          <cell r="N1926">
            <v>1</v>
          </cell>
        </row>
        <row r="1927">
          <cell r="A1927" t="str">
            <v>WESTWOOD HILLS ELEM</v>
          </cell>
          <cell r="B1927" t="str">
            <v>130</v>
          </cell>
          <cell r="C1927" t="e">
            <v>#N/A</v>
          </cell>
          <cell r="D1927" t="str">
            <v>0630</v>
          </cell>
          <cell r="E1927" t="str">
            <v>Elementary</v>
          </cell>
          <cell r="F1927" t="str">
            <v>K</v>
          </cell>
          <cell r="G1927" t="str">
            <v>5</v>
          </cell>
          <cell r="H1927">
            <v>413</v>
          </cell>
          <cell r="I1927">
            <v>143</v>
          </cell>
          <cell r="J1927">
            <v>0.34620000000000001</v>
          </cell>
          <cell r="K1927">
            <v>33</v>
          </cell>
          <cell r="L1927">
            <v>7.9899999999999999E-2</v>
          </cell>
          <cell r="M1927">
            <v>176</v>
          </cell>
          <cell r="N1927">
            <v>0.42620000000000002</v>
          </cell>
        </row>
        <row r="1928">
          <cell r="A1928" t="str">
            <v>WESTWOOD MID (CEP NOTE 2)</v>
          </cell>
          <cell r="B1928" t="str">
            <v>108</v>
          </cell>
          <cell r="C1928" t="e">
            <v>#N/A</v>
          </cell>
          <cell r="D1928" t="str">
            <v>1372</v>
          </cell>
          <cell r="E1928" t="str">
            <v>Middle</v>
          </cell>
          <cell r="F1928" t="str">
            <v>6</v>
          </cell>
          <cell r="G1928" t="str">
            <v>8</v>
          </cell>
          <cell r="H1928">
            <v>566</v>
          </cell>
          <cell r="I1928">
            <v>566</v>
          </cell>
          <cell r="J1928">
            <v>1</v>
          </cell>
          <cell r="K1928">
            <v>0</v>
          </cell>
          <cell r="L1928">
            <v>0</v>
          </cell>
          <cell r="M1928">
            <v>566</v>
          </cell>
          <cell r="N1928">
            <v>1</v>
          </cell>
        </row>
        <row r="1929">
          <cell r="A1929" t="str">
            <v>WEYANOKE ELEM (CEP NOTE 2)</v>
          </cell>
          <cell r="B1929" t="str">
            <v>029</v>
          </cell>
          <cell r="C1929" t="e">
            <v>#N/A</v>
          </cell>
          <cell r="D1929" t="str">
            <v>0520</v>
          </cell>
          <cell r="E1929" t="str">
            <v>Elementary</v>
          </cell>
          <cell r="F1929" t="str">
            <v>K</v>
          </cell>
          <cell r="G1929" t="str">
            <v>6</v>
          </cell>
          <cell r="H1929">
            <v>587</v>
          </cell>
          <cell r="I1929">
            <v>485</v>
          </cell>
          <cell r="J1929">
            <v>0.82620000000000005</v>
          </cell>
          <cell r="K1929">
            <v>0</v>
          </cell>
          <cell r="L1929">
            <v>0</v>
          </cell>
          <cell r="M1929">
            <v>485</v>
          </cell>
          <cell r="N1929">
            <v>0.82620000000000005</v>
          </cell>
        </row>
        <row r="1930">
          <cell r="A1930" t="str">
            <v>WHITE OAKS ELEM</v>
          </cell>
          <cell r="B1930" t="str">
            <v>029</v>
          </cell>
          <cell r="C1930" t="e">
            <v>#N/A</v>
          </cell>
          <cell r="D1930" t="str">
            <v>0400</v>
          </cell>
          <cell r="E1930" t="str">
            <v>Elementary</v>
          </cell>
          <cell r="F1930" t="str">
            <v>K</v>
          </cell>
          <cell r="G1930" t="str">
            <v>6</v>
          </cell>
          <cell r="H1930">
            <v>794</v>
          </cell>
          <cell r="I1930">
            <v>139</v>
          </cell>
          <cell r="J1930">
            <v>0.17510000000000001</v>
          </cell>
          <cell r="K1930">
            <v>35</v>
          </cell>
          <cell r="L1930">
            <v>4.41E-2</v>
          </cell>
          <cell r="M1930">
            <v>174</v>
          </cell>
          <cell r="N1930">
            <v>0.21909999999999999</v>
          </cell>
        </row>
        <row r="1931">
          <cell r="A1931" t="str">
            <v>WHITE OAKS ELEM a</v>
          </cell>
          <cell r="B1931" t="str">
            <v>128</v>
          </cell>
          <cell r="C1931" t="e">
            <v>#N/A</v>
          </cell>
          <cell r="D1931" t="str">
            <v>0020</v>
          </cell>
          <cell r="E1931" t="str">
            <v>Elementary</v>
          </cell>
          <cell r="F1931" t="str">
            <v>Pre-K</v>
          </cell>
          <cell r="G1931" t="str">
            <v>5</v>
          </cell>
          <cell r="H1931">
            <v>660</v>
          </cell>
          <cell r="I1931">
            <v>222</v>
          </cell>
          <cell r="J1931">
            <v>0.33639999999999998</v>
          </cell>
          <cell r="K1931">
            <v>146</v>
          </cell>
          <cell r="L1931">
            <v>0.22120000000000001</v>
          </cell>
          <cell r="M1931">
            <v>368</v>
          </cell>
          <cell r="N1931">
            <v>0.55759999999999998</v>
          </cell>
        </row>
        <row r="1932">
          <cell r="A1932" t="str">
            <v>WHITMAN MIDDLE</v>
          </cell>
          <cell r="B1932" t="str">
            <v>029</v>
          </cell>
          <cell r="C1932" t="e">
            <v>#N/A</v>
          </cell>
          <cell r="D1932" t="str">
            <v>1550</v>
          </cell>
          <cell r="E1932" t="str">
            <v>Middle</v>
          </cell>
          <cell r="F1932" t="str">
            <v>7</v>
          </cell>
          <cell r="G1932" t="str">
            <v>8</v>
          </cell>
          <cell r="H1932">
            <v>977</v>
          </cell>
          <cell r="I1932">
            <v>481</v>
          </cell>
          <cell r="J1932">
            <v>0.49230000000000002</v>
          </cell>
          <cell r="K1932">
            <v>158</v>
          </cell>
          <cell r="L1932">
            <v>0.16170000000000001</v>
          </cell>
          <cell r="M1932">
            <v>639</v>
          </cell>
          <cell r="N1932">
            <v>0.65400000000000003</v>
          </cell>
        </row>
        <row r="1933">
          <cell r="A1933" t="str">
            <v>WIDEWATER ELEM</v>
          </cell>
          <cell r="B1933" t="str">
            <v>089</v>
          </cell>
          <cell r="C1933" t="e">
            <v>#N/A</v>
          </cell>
          <cell r="D1933" t="str">
            <v>0050</v>
          </cell>
          <cell r="E1933" t="str">
            <v>Elementary</v>
          </cell>
          <cell r="F1933" t="str">
            <v>K</v>
          </cell>
          <cell r="G1933" t="str">
            <v>5</v>
          </cell>
          <cell r="H1933">
            <v>655</v>
          </cell>
          <cell r="I1933">
            <v>302</v>
          </cell>
          <cell r="J1933">
            <v>0.46110000000000001</v>
          </cell>
          <cell r="K1933">
            <v>51</v>
          </cell>
          <cell r="L1933">
            <v>7.7899999999999997E-2</v>
          </cell>
          <cell r="M1933">
            <v>353</v>
          </cell>
          <cell r="N1933">
            <v>0.53890000000000005</v>
          </cell>
        </row>
        <row r="1934">
          <cell r="A1934" t="str">
            <v>WILBUR S. PENCE MIDDLE</v>
          </cell>
          <cell r="B1934" t="str">
            <v>082</v>
          </cell>
          <cell r="C1934" t="e">
            <v>#N/A</v>
          </cell>
          <cell r="D1934" t="str">
            <v>0890</v>
          </cell>
          <cell r="E1934" t="str">
            <v>Middle</v>
          </cell>
          <cell r="F1934" t="str">
            <v>6</v>
          </cell>
          <cell r="G1934" t="str">
            <v>8</v>
          </cell>
          <cell r="H1934">
            <v>761</v>
          </cell>
          <cell r="I1934">
            <v>233</v>
          </cell>
          <cell r="J1934">
            <v>0.30620000000000003</v>
          </cell>
          <cell r="K1934">
            <v>63</v>
          </cell>
          <cell r="L1934">
            <v>8.2799999999999999E-2</v>
          </cell>
          <cell r="M1934">
            <v>296</v>
          </cell>
          <cell r="N1934">
            <v>0.38900000000000001</v>
          </cell>
        </row>
        <row r="1935">
          <cell r="A1935" t="str">
            <v>WILDERNESS ELEM</v>
          </cell>
          <cell r="B1935" t="str">
            <v>088</v>
          </cell>
          <cell r="C1935" t="e">
            <v>#N/A</v>
          </cell>
          <cell r="D1935" t="str">
            <v>0504</v>
          </cell>
          <cell r="E1935" t="str">
            <v>Elementary</v>
          </cell>
          <cell r="F1935" t="str">
            <v>K</v>
          </cell>
          <cell r="G1935" t="str">
            <v>5</v>
          </cell>
          <cell r="H1935">
            <v>726</v>
          </cell>
          <cell r="I1935">
            <v>232</v>
          </cell>
          <cell r="J1935">
            <v>0.3196</v>
          </cell>
          <cell r="K1935">
            <v>32</v>
          </cell>
          <cell r="L1935">
            <v>4.41E-2</v>
          </cell>
          <cell r="M1935">
            <v>264</v>
          </cell>
          <cell r="N1935">
            <v>0.36359999999999998</v>
          </cell>
        </row>
        <row r="1936">
          <cell r="A1936" t="str">
            <v>WILLARD INTERMEDIATE SCHOOL</v>
          </cell>
          <cell r="B1936" t="str">
            <v>053</v>
          </cell>
          <cell r="C1936" t="e">
            <v>#N/A</v>
          </cell>
          <cell r="D1936" t="str">
            <v>0360</v>
          </cell>
          <cell r="E1936" t="str">
            <v>High</v>
          </cell>
          <cell r="F1936" t="str">
            <v>8</v>
          </cell>
          <cell r="G1936" t="str">
            <v>9</v>
          </cell>
          <cell r="H1936">
            <v>1445</v>
          </cell>
          <cell r="I1936">
            <v>97</v>
          </cell>
          <cell r="J1936">
            <v>6.7100000000000007E-2</v>
          </cell>
          <cell r="K1936">
            <v>41</v>
          </cell>
          <cell r="L1936">
            <v>2.8400000000000002E-2</v>
          </cell>
          <cell r="M1936">
            <v>138</v>
          </cell>
          <cell r="N1936">
            <v>9.5500000000000002E-2</v>
          </cell>
        </row>
        <row r="1937">
          <cell r="A1937" t="str">
            <v>WILLARD MODEL EL (CEP NOTE 2)</v>
          </cell>
          <cell r="B1937" t="str">
            <v>118</v>
          </cell>
          <cell r="C1937" t="e">
            <v>#N/A</v>
          </cell>
          <cell r="D1937" t="str">
            <v>0471</v>
          </cell>
          <cell r="E1937" t="str">
            <v>Elementary</v>
          </cell>
          <cell r="F1937" t="str">
            <v>Pre-K</v>
          </cell>
          <cell r="G1937" t="str">
            <v>5</v>
          </cell>
          <cell r="H1937">
            <v>533</v>
          </cell>
          <cell r="I1937">
            <v>512</v>
          </cell>
          <cell r="J1937">
            <v>0.96060000000000001</v>
          </cell>
          <cell r="K1937">
            <v>0</v>
          </cell>
          <cell r="L1937">
            <v>0</v>
          </cell>
          <cell r="M1937">
            <v>512</v>
          </cell>
          <cell r="N1937">
            <v>0.96060000000000001</v>
          </cell>
        </row>
        <row r="1938">
          <cell r="A1938" t="str">
            <v>WILLIAM A. WALTON ELEM</v>
          </cell>
          <cell r="B1938" t="str">
            <v>074</v>
          </cell>
          <cell r="C1938" t="e">
            <v>#N/A</v>
          </cell>
          <cell r="D1938" t="str">
            <v>0280</v>
          </cell>
          <cell r="E1938" t="str">
            <v>Elementary</v>
          </cell>
          <cell r="F1938" t="str">
            <v>Pre-K</v>
          </cell>
          <cell r="G1938" t="str">
            <v>5</v>
          </cell>
          <cell r="H1938">
            <v>571</v>
          </cell>
          <cell r="I1938">
            <v>219</v>
          </cell>
          <cell r="J1938">
            <v>0.38350000000000001</v>
          </cell>
          <cell r="K1938">
            <v>61</v>
          </cell>
          <cell r="L1938">
            <v>0.10680000000000001</v>
          </cell>
          <cell r="M1938">
            <v>280</v>
          </cell>
          <cell r="N1938">
            <v>0.4904</v>
          </cell>
        </row>
        <row r="1939">
          <cell r="A1939" t="str">
            <v>WILLIAM BYRD HIGH</v>
          </cell>
          <cell r="B1939" t="str">
            <v>080</v>
          </cell>
          <cell r="C1939" t="e">
            <v>#N/A</v>
          </cell>
          <cell r="D1939" t="str">
            <v>0630</v>
          </cell>
          <cell r="E1939" t="str">
            <v>High</v>
          </cell>
          <cell r="F1939" t="str">
            <v>9</v>
          </cell>
          <cell r="G1939" t="str">
            <v>12</v>
          </cell>
          <cell r="H1939">
            <v>1069</v>
          </cell>
          <cell r="I1939">
            <v>261</v>
          </cell>
          <cell r="J1939">
            <v>0.2442</v>
          </cell>
          <cell r="K1939">
            <v>45</v>
          </cell>
          <cell r="L1939">
            <v>4.2099999999999999E-2</v>
          </cell>
          <cell r="M1939">
            <v>306</v>
          </cell>
          <cell r="N1939">
            <v>0.28620000000000001</v>
          </cell>
        </row>
        <row r="1940">
          <cell r="A1940" t="str">
            <v>WILLIAM BYRD MIDDLE</v>
          </cell>
          <cell r="B1940" t="str">
            <v>080</v>
          </cell>
          <cell r="C1940" t="e">
            <v>#N/A</v>
          </cell>
          <cell r="D1940" t="str">
            <v>0232</v>
          </cell>
          <cell r="E1940" t="str">
            <v>Middle</v>
          </cell>
          <cell r="F1940" t="str">
            <v>6</v>
          </cell>
          <cell r="G1940" t="str">
            <v>8</v>
          </cell>
          <cell r="H1940">
            <v>850</v>
          </cell>
          <cell r="I1940">
            <v>234</v>
          </cell>
          <cell r="J1940">
            <v>0.27529999999999999</v>
          </cell>
          <cell r="K1940">
            <v>55</v>
          </cell>
          <cell r="L1940">
            <v>6.4699999999999994E-2</v>
          </cell>
          <cell r="M1940">
            <v>289</v>
          </cell>
          <cell r="N1940">
            <v>0.34</v>
          </cell>
        </row>
        <row r="1941">
          <cell r="A1941" t="str">
            <v>WILLIAM CAMPBELL HIGH</v>
          </cell>
          <cell r="B1941" t="str">
            <v>016</v>
          </cell>
          <cell r="C1941" t="e">
            <v>#N/A</v>
          </cell>
          <cell r="D1941" t="str">
            <v>0542</v>
          </cell>
          <cell r="E1941" t="str">
            <v>Combined</v>
          </cell>
          <cell r="F1941" t="str">
            <v>6</v>
          </cell>
          <cell r="G1941" t="str">
            <v>12</v>
          </cell>
          <cell r="H1941">
            <v>388</v>
          </cell>
          <cell r="I1941">
            <v>226</v>
          </cell>
          <cell r="J1941">
            <v>0.58250000000000002</v>
          </cell>
          <cell r="K1941">
            <v>19</v>
          </cell>
          <cell r="L1941">
            <v>4.9000000000000002E-2</v>
          </cell>
          <cell r="M1941">
            <v>245</v>
          </cell>
          <cell r="N1941">
            <v>0.63139999999999996</v>
          </cell>
        </row>
        <row r="1942">
          <cell r="A1942" t="str">
            <v>WILLIAM FOX ELEM (CEP NOTE 2)</v>
          </cell>
          <cell r="B1942" t="str">
            <v>123</v>
          </cell>
          <cell r="C1942" t="e">
            <v>#N/A</v>
          </cell>
          <cell r="D1942" t="str">
            <v>0200</v>
          </cell>
          <cell r="E1942" t="str">
            <v>Elementary</v>
          </cell>
          <cell r="F1942" t="str">
            <v>K</v>
          </cell>
          <cell r="G1942" t="str">
            <v>5</v>
          </cell>
          <cell r="H1942">
            <v>444</v>
          </cell>
          <cell r="I1942">
            <v>444</v>
          </cell>
          <cell r="J1942">
            <v>1</v>
          </cell>
          <cell r="K1942">
            <v>0</v>
          </cell>
          <cell r="L1942">
            <v>0</v>
          </cell>
          <cell r="M1942">
            <v>444</v>
          </cell>
          <cell r="N1942">
            <v>1</v>
          </cell>
        </row>
        <row r="1943">
          <cell r="A1943" t="str">
            <v>WILLIAM H. WETSEL MIDDLE</v>
          </cell>
          <cell r="B1943" t="str">
            <v>056</v>
          </cell>
          <cell r="C1943" t="e">
            <v>#N/A</v>
          </cell>
          <cell r="D1943" t="str">
            <v>0222</v>
          </cell>
          <cell r="E1943" t="str">
            <v>Middle</v>
          </cell>
          <cell r="F1943" t="str">
            <v>6</v>
          </cell>
          <cell r="G1943" t="str">
            <v>8</v>
          </cell>
          <cell r="H1943">
            <v>419</v>
          </cell>
          <cell r="I1943">
            <v>151</v>
          </cell>
          <cell r="J1943">
            <v>0.3604</v>
          </cell>
          <cell r="K1943">
            <v>46</v>
          </cell>
          <cell r="L1943">
            <v>0.10979999999999999</v>
          </cell>
          <cell r="M1943">
            <v>197</v>
          </cell>
          <cell r="N1943">
            <v>0.47020000000000001</v>
          </cell>
        </row>
        <row r="1944">
          <cell r="A1944" t="str">
            <v>WILLIAM M. BASS EL (CEP NOTE 2)</v>
          </cell>
          <cell r="B1944" t="str">
            <v>115</v>
          </cell>
          <cell r="C1944" t="e">
            <v>#N/A</v>
          </cell>
          <cell r="D1944" t="str">
            <v>0250</v>
          </cell>
          <cell r="E1944" t="str">
            <v>Elementary</v>
          </cell>
          <cell r="F1944" t="str">
            <v>K</v>
          </cell>
          <cell r="G1944" t="str">
            <v>5</v>
          </cell>
          <cell r="H1944">
            <v>194</v>
          </cell>
          <cell r="I1944">
            <v>180</v>
          </cell>
          <cell r="J1944">
            <v>0.92779999999999996</v>
          </cell>
          <cell r="K1944">
            <v>0</v>
          </cell>
          <cell r="L1944">
            <v>0</v>
          </cell>
          <cell r="M1944">
            <v>180</v>
          </cell>
          <cell r="N1944">
            <v>0.92779999999999996</v>
          </cell>
        </row>
        <row r="1945">
          <cell r="A1945" t="str">
            <v>WILLIAM MASON COOPER ELEM</v>
          </cell>
          <cell r="B1945" t="str">
            <v>112</v>
          </cell>
          <cell r="C1945" t="e">
            <v>#N/A</v>
          </cell>
          <cell r="D1945" t="str">
            <v>0080</v>
          </cell>
          <cell r="E1945" t="str">
            <v>Elementary</v>
          </cell>
          <cell r="F1945" t="str">
            <v>K</v>
          </cell>
          <cell r="G1945" t="str">
            <v>5</v>
          </cell>
          <cell r="H1945">
            <v>402</v>
          </cell>
          <cell r="I1945">
            <v>136</v>
          </cell>
          <cell r="J1945">
            <v>0.33829999999999999</v>
          </cell>
          <cell r="K1945">
            <v>27</v>
          </cell>
          <cell r="L1945">
            <v>6.7199999999999996E-2</v>
          </cell>
          <cell r="M1945">
            <v>163</v>
          </cell>
          <cell r="N1945">
            <v>0.40550000000000003</v>
          </cell>
        </row>
        <row r="1946">
          <cell r="A1946" t="str">
            <v>WILLIAM MONROE HIGH</v>
          </cell>
          <cell r="B1946" t="str">
            <v>039</v>
          </cell>
          <cell r="C1946" t="e">
            <v>#N/A</v>
          </cell>
          <cell r="D1946" t="str">
            <v>0072</v>
          </cell>
          <cell r="E1946" t="str">
            <v>High</v>
          </cell>
          <cell r="F1946" t="str">
            <v>9</v>
          </cell>
          <cell r="G1946" t="str">
            <v>12</v>
          </cell>
          <cell r="H1946">
            <v>945</v>
          </cell>
          <cell r="I1946">
            <v>278</v>
          </cell>
          <cell r="J1946">
            <v>0.29420000000000002</v>
          </cell>
          <cell r="K1946">
            <v>43</v>
          </cell>
          <cell r="L1946">
            <v>4.5499999999999999E-2</v>
          </cell>
          <cell r="M1946">
            <v>321</v>
          </cell>
          <cell r="N1946">
            <v>0.3397</v>
          </cell>
        </row>
        <row r="1947">
          <cell r="A1947" t="str">
            <v>WILLIAM MONROE MIDDLE</v>
          </cell>
          <cell r="B1947" t="str">
            <v>039</v>
          </cell>
          <cell r="C1947" t="e">
            <v>#N/A</v>
          </cell>
          <cell r="D1947" t="str">
            <v>0071</v>
          </cell>
          <cell r="E1947" t="str">
            <v>Middle</v>
          </cell>
          <cell r="F1947" t="str">
            <v>6</v>
          </cell>
          <cell r="G1947" t="str">
            <v>8</v>
          </cell>
          <cell r="H1947">
            <v>741</v>
          </cell>
          <cell r="I1947">
            <v>278</v>
          </cell>
          <cell r="J1947">
            <v>0.37519999999999998</v>
          </cell>
          <cell r="K1947">
            <v>34</v>
          </cell>
          <cell r="L1947">
            <v>4.5900000000000003E-2</v>
          </cell>
          <cell r="M1947">
            <v>312</v>
          </cell>
          <cell r="N1947">
            <v>0.42109999999999997</v>
          </cell>
        </row>
        <row r="1948">
          <cell r="A1948" t="str">
            <v>WILLIAM PERRY EL (CEP NOTE 2)</v>
          </cell>
          <cell r="B1948" t="str">
            <v>130</v>
          </cell>
          <cell r="C1948" t="e">
            <v>#N/A</v>
          </cell>
          <cell r="D1948" t="str">
            <v>0751</v>
          </cell>
          <cell r="E1948" t="str">
            <v>Elementary</v>
          </cell>
          <cell r="F1948" t="str">
            <v>K</v>
          </cell>
          <cell r="G1948" t="str">
            <v>5</v>
          </cell>
          <cell r="H1948">
            <v>415</v>
          </cell>
          <cell r="I1948">
            <v>375</v>
          </cell>
          <cell r="J1948">
            <v>0.90359999999999996</v>
          </cell>
          <cell r="K1948">
            <v>0</v>
          </cell>
          <cell r="L1948">
            <v>0</v>
          </cell>
          <cell r="M1948">
            <v>375</v>
          </cell>
          <cell r="N1948">
            <v>0.90359999999999996</v>
          </cell>
        </row>
        <row r="1949">
          <cell r="A1949" t="str">
            <v>WILLIAMS ELEM (CEP NOTE 2)</v>
          </cell>
          <cell r="B1949" t="str">
            <v>128</v>
          </cell>
          <cell r="C1949" t="e">
            <v>#N/A</v>
          </cell>
          <cell r="D1949" t="str">
            <v>0470</v>
          </cell>
          <cell r="E1949" t="str">
            <v>Elementary</v>
          </cell>
          <cell r="F1949" t="str">
            <v>4</v>
          </cell>
          <cell r="G1949" t="str">
            <v>5</v>
          </cell>
          <cell r="H1949">
            <v>486</v>
          </cell>
          <cell r="I1949">
            <v>410</v>
          </cell>
          <cell r="J1949">
            <v>0.84360000000000002</v>
          </cell>
          <cell r="K1949">
            <v>0</v>
          </cell>
          <cell r="L1949">
            <v>0</v>
          </cell>
          <cell r="M1949">
            <v>410</v>
          </cell>
          <cell r="N1949">
            <v>0.84360000000000002</v>
          </cell>
        </row>
        <row r="1950">
          <cell r="A1950" t="str">
            <v>WILLIAMSBURG MIDDLE</v>
          </cell>
          <cell r="B1950" t="str">
            <v>007</v>
          </cell>
          <cell r="C1950" t="str">
            <v>Arlington County Public Schools</v>
          </cell>
          <cell r="D1950" t="str">
            <v>0480</v>
          </cell>
          <cell r="E1950" t="str">
            <v>Middle</v>
          </cell>
          <cell r="F1950" t="str">
            <v>6</v>
          </cell>
          <cell r="G1950" t="str">
            <v>8</v>
          </cell>
          <cell r="H1950">
            <v>964</v>
          </cell>
          <cell r="I1950">
            <v>27</v>
          </cell>
          <cell r="J1950">
            <v>2.8000000000000001E-2</v>
          </cell>
          <cell r="K1950">
            <v>12</v>
          </cell>
          <cell r="L1950">
            <v>1.24E-2</v>
          </cell>
          <cell r="M1950">
            <v>39</v>
          </cell>
          <cell r="N1950">
            <v>4.0500000000000001E-2</v>
          </cell>
        </row>
        <row r="1951">
          <cell r="A1951" t="str">
            <v>WILLIS A. JENKINS EL (CEP NOTE 2)</v>
          </cell>
          <cell r="B1951" t="str">
            <v>117</v>
          </cell>
          <cell r="C1951" t="e">
            <v>#N/A</v>
          </cell>
          <cell r="D1951" t="str">
            <v>0320</v>
          </cell>
          <cell r="E1951" t="str">
            <v>Elementary</v>
          </cell>
          <cell r="F1951" t="str">
            <v>K</v>
          </cell>
          <cell r="G1951" t="str">
            <v>5</v>
          </cell>
          <cell r="H1951">
            <v>446</v>
          </cell>
          <cell r="I1951">
            <v>341</v>
          </cell>
          <cell r="J1951">
            <v>0.76459999999999995</v>
          </cell>
          <cell r="K1951">
            <v>0</v>
          </cell>
          <cell r="L1951">
            <v>0</v>
          </cell>
          <cell r="M1951">
            <v>341</v>
          </cell>
          <cell r="N1951">
            <v>0.76459999999999995</v>
          </cell>
        </row>
        <row r="1952">
          <cell r="A1952" t="str">
            <v>WILLIS ELEM</v>
          </cell>
          <cell r="B1952" t="str">
            <v>031</v>
          </cell>
          <cell r="C1952" t="e">
            <v>#N/A</v>
          </cell>
          <cell r="D1952" t="str">
            <v>0500</v>
          </cell>
          <cell r="E1952" t="str">
            <v>Elementary</v>
          </cell>
          <cell r="F1952" t="str">
            <v>Pre-K</v>
          </cell>
          <cell r="G1952" t="str">
            <v>7</v>
          </cell>
          <cell r="H1952">
            <v>199</v>
          </cell>
          <cell r="I1952">
            <v>117</v>
          </cell>
          <cell r="J1952">
            <v>0.58789999999999998</v>
          </cell>
          <cell r="K1952">
            <v>24</v>
          </cell>
          <cell r="L1952">
            <v>0.1206</v>
          </cell>
          <cell r="M1952">
            <v>141</v>
          </cell>
          <cell r="N1952">
            <v>0.70850000000000002</v>
          </cell>
        </row>
        <row r="1953">
          <cell r="A1953" t="str">
            <v>WILLOUGHBY EARLY CHILDHOOD CENTER</v>
          </cell>
          <cell r="B1953" t="str">
            <v>118</v>
          </cell>
          <cell r="C1953" t="e">
            <v>#N/A</v>
          </cell>
          <cell r="D1953" t="str">
            <v>0860</v>
          </cell>
          <cell r="E1953" t="str">
            <v>Elementary</v>
          </cell>
          <cell r="F1953" t="str">
            <v>Pre-K</v>
          </cell>
          <cell r="G1953" t="str">
            <v>Pre-K</v>
          </cell>
          <cell r="H1953">
            <v>238</v>
          </cell>
          <cell r="I1953">
            <v>99</v>
          </cell>
          <cell r="J1953">
            <v>0.41599999999999998</v>
          </cell>
          <cell r="K1953">
            <v>27</v>
          </cell>
          <cell r="L1953">
            <v>0.1134</v>
          </cell>
          <cell r="M1953">
            <v>126</v>
          </cell>
          <cell r="N1953">
            <v>0.52939999999999998</v>
          </cell>
        </row>
        <row r="1954">
          <cell r="A1954" t="str">
            <v>WILLOW SPRINGS ELEM</v>
          </cell>
          <cell r="B1954" t="str">
            <v>029</v>
          </cell>
          <cell r="C1954" t="e">
            <v>#N/A</v>
          </cell>
          <cell r="D1954" t="str">
            <v>2060</v>
          </cell>
          <cell r="E1954" t="str">
            <v>Elementary</v>
          </cell>
          <cell r="F1954" t="str">
            <v>K</v>
          </cell>
          <cell r="G1954" t="str">
            <v>6</v>
          </cell>
          <cell r="H1954">
            <v>992</v>
          </cell>
          <cell r="I1954">
            <v>66</v>
          </cell>
          <cell r="J1954">
            <v>6.6500000000000004E-2</v>
          </cell>
          <cell r="K1954">
            <v>28</v>
          </cell>
          <cell r="L1954">
            <v>2.8199999999999999E-2</v>
          </cell>
          <cell r="M1954">
            <v>94</v>
          </cell>
          <cell r="N1954">
            <v>9.4799999999999995E-2</v>
          </cell>
        </row>
        <row r="1955">
          <cell r="A1955" t="str">
            <v>WILSON ELEM</v>
          </cell>
          <cell r="B1955" t="str">
            <v>008</v>
          </cell>
          <cell r="C1955" t="e">
            <v>#N/A</v>
          </cell>
          <cell r="D1955" t="str">
            <v>0640</v>
          </cell>
          <cell r="E1955" t="str">
            <v>Elementary</v>
          </cell>
          <cell r="F1955" t="str">
            <v>Pre-K</v>
          </cell>
          <cell r="G1955" t="str">
            <v>5</v>
          </cell>
          <cell r="H1955">
            <v>663</v>
          </cell>
          <cell r="I1955">
            <v>205</v>
          </cell>
          <cell r="J1955">
            <v>0.30919999999999997</v>
          </cell>
          <cell r="K1955">
            <v>45</v>
          </cell>
          <cell r="L1955">
            <v>6.7900000000000002E-2</v>
          </cell>
          <cell r="M1955">
            <v>250</v>
          </cell>
          <cell r="N1955">
            <v>0.37709999999999999</v>
          </cell>
        </row>
        <row r="1956">
          <cell r="A1956" t="str">
            <v>WILSON MEMORIAL HIGH</v>
          </cell>
          <cell r="B1956" t="str">
            <v>008</v>
          </cell>
          <cell r="C1956" t="e">
            <v>#N/A</v>
          </cell>
          <cell r="D1956" t="str">
            <v>0720</v>
          </cell>
          <cell r="E1956" t="str">
            <v>High</v>
          </cell>
          <cell r="F1956" t="str">
            <v>9</v>
          </cell>
          <cell r="G1956" t="str">
            <v>12</v>
          </cell>
          <cell r="H1956">
            <v>810</v>
          </cell>
          <cell r="I1956">
            <v>205</v>
          </cell>
          <cell r="J1956">
            <v>0.25309999999999999</v>
          </cell>
          <cell r="K1956">
            <v>56</v>
          </cell>
          <cell r="L1956">
            <v>6.9099999999999995E-2</v>
          </cell>
          <cell r="M1956">
            <v>261</v>
          </cell>
          <cell r="N1956">
            <v>0.32219999999999999</v>
          </cell>
        </row>
        <row r="1957">
          <cell r="A1957" t="str">
            <v>WILSON MIDDLE</v>
          </cell>
          <cell r="B1957" t="str">
            <v>008</v>
          </cell>
          <cell r="C1957" t="e">
            <v>#N/A</v>
          </cell>
          <cell r="D1957" t="str">
            <v>0844</v>
          </cell>
          <cell r="E1957" t="str">
            <v>Middle</v>
          </cell>
          <cell r="F1957" t="str">
            <v>6</v>
          </cell>
          <cell r="G1957" t="str">
            <v>8</v>
          </cell>
          <cell r="H1957">
            <v>664</v>
          </cell>
          <cell r="I1957">
            <v>209</v>
          </cell>
          <cell r="J1957">
            <v>0.31480000000000002</v>
          </cell>
          <cell r="K1957">
            <v>48</v>
          </cell>
          <cell r="L1957">
            <v>7.2300000000000003E-2</v>
          </cell>
          <cell r="M1957">
            <v>257</v>
          </cell>
          <cell r="N1957">
            <v>0.38700000000000001</v>
          </cell>
        </row>
        <row r="1958">
          <cell r="A1958" t="str">
            <v>WINDING CREEK ELEM</v>
          </cell>
          <cell r="B1958" t="str">
            <v>089</v>
          </cell>
          <cell r="C1958" t="e">
            <v>#N/A</v>
          </cell>
          <cell r="D1958" t="str">
            <v>0423</v>
          </cell>
          <cell r="E1958" t="str">
            <v>Elementary</v>
          </cell>
          <cell r="F1958" t="str">
            <v>K</v>
          </cell>
          <cell r="G1958" t="str">
            <v>5</v>
          </cell>
          <cell r="H1958">
            <v>802</v>
          </cell>
          <cell r="I1958">
            <v>166</v>
          </cell>
          <cell r="J1958">
            <v>0.20699999999999999</v>
          </cell>
          <cell r="K1958">
            <v>28</v>
          </cell>
          <cell r="L1958">
            <v>3.49E-2</v>
          </cell>
          <cell r="M1958">
            <v>194</v>
          </cell>
          <cell r="N1958">
            <v>0.2419</v>
          </cell>
        </row>
        <row r="1959">
          <cell r="A1959" t="str">
            <v>WINDSOR ELEM</v>
          </cell>
          <cell r="B1959" t="str">
            <v>046</v>
          </cell>
          <cell r="C1959" t="e">
            <v>#N/A</v>
          </cell>
          <cell r="D1959" t="str">
            <v>0240</v>
          </cell>
          <cell r="E1959" t="str">
            <v>Elementary</v>
          </cell>
          <cell r="F1959" t="str">
            <v>H</v>
          </cell>
          <cell r="G1959" t="str">
            <v>5</v>
          </cell>
          <cell r="H1959">
            <v>567</v>
          </cell>
          <cell r="I1959">
            <v>220</v>
          </cell>
          <cell r="J1959">
            <v>0.38800000000000001</v>
          </cell>
          <cell r="K1959">
            <v>22</v>
          </cell>
          <cell r="L1959">
            <v>3.8800000000000001E-2</v>
          </cell>
          <cell r="M1959">
            <v>242</v>
          </cell>
          <cell r="N1959">
            <v>0.42680000000000001</v>
          </cell>
        </row>
        <row r="1960">
          <cell r="A1960" t="str">
            <v>WINDSOR HIGH</v>
          </cell>
          <cell r="B1960" t="str">
            <v>046</v>
          </cell>
          <cell r="C1960" t="e">
            <v>#N/A</v>
          </cell>
          <cell r="D1960" t="str">
            <v>0250</v>
          </cell>
          <cell r="E1960" t="str">
            <v>High</v>
          </cell>
          <cell r="F1960" t="str">
            <v>9</v>
          </cell>
          <cell r="G1960" t="str">
            <v>12</v>
          </cell>
          <cell r="H1960">
            <v>524</v>
          </cell>
          <cell r="I1960">
            <v>154</v>
          </cell>
          <cell r="J1960">
            <v>0.29389999999999999</v>
          </cell>
          <cell r="K1960">
            <v>16</v>
          </cell>
          <cell r="L1960">
            <v>3.0499999999999999E-2</v>
          </cell>
          <cell r="M1960">
            <v>170</v>
          </cell>
          <cell r="N1960">
            <v>0.32440000000000002</v>
          </cell>
        </row>
        <row r="1961">
          <cell r="A1961" t="str">
            <v>WINDSOR OAKS ELEM</v>
          </cell>
          <cell r="B1961" t="str">
            <v>128</v>
          </cell>
          <cell r="C1961" t="e">
            <v>#N/A</v>
          </cell>
          <cell r="D1961" t="str">
            <v>0670</v>
          </cell>
          <cell r="E1961" t="str">
            <v>Elementary</v>
          </cell>
          <cell r="F1961" t="str">
            <v>K</v>
          </cell>
          <cell r="G1961" t="str">
            <v>5</v>
          </cell>
          <cell r="H1961">
            <v>577</v>
          </cell>
          <cell r="I1961">
            <v>266</v>
          </cell>
          <cell r="J1961">
            <v>0.46100000000000002</v>
          </cell>
          <cell r="K1961">
            <v>60</v>
          </cell>
          <cell r="L1961">
            <v>0.104</v>
          </cell>
          <cell r="M1961">
            <v>326</v>
          </cell>
          <cell r="N1961">
            <v>0.56499999999999995</v>
          </cell>
        </row>
        <row r="1962">
          <cell r="A1962" t="str">
            <v>WINDSOR WOODS ELEM</v>
          </cell>
          <cell r="B1962" t="str">
            <v>128</v>
          </cell>
          <cell r="C1962" t="e">
            <v>#N/A</v>
          </cell>
          <cell r="D1962" t="str">
            <v>0560</v>
          </cell>
          <cell r="E1962" t="str">
            <v>Elementary</v>
          </cell>
          <cell r="F1962" t="str">
            <v>Pre-K</v>
          </cell>
          <cell r="G1962" t="str">
            <v>5</v>
          </cell>
          <cell r="H1962">
            <v>443</v>
          </cell>
          <cell r="I1962">
            <v>169</v>
          </cell>
          <cell r="J1962">
            <v>0.38150000000000001</v>
          </cell>
          <cell r="K1962">
            <v>46</v>
          </cell>
          <cell r="L1962">
            <v>0.1038</v>
          </cell>
          <cell r="M1962">
            <v>215</v>
          </cell>
          <cell r="N1962">
            <v>0.48530000000000001</v>
          </cell>
        </row>
        <row r="1963">
          <cell r="A1963" t="str">
            <v>WINDY GAP ELEM</v>
          </cell>
          <cell r="B1963" t="str">
            <v>033</v>
          </cell>
          <cell r="C1963" t="e">
            <v>#N/A</v>
          </cell>
          <cell r="D1963" t="str">
            <v>0980</v>
          </cell>
          <cell r="E1963" t="str">
            <v>Elementary</v>
          </cell>
          <cell r="F1963" t="str">
            <v>Pre-K</v>
          </cell>
          <cell r="G1963" t="str">
            <v>5</v>
          </cell>
          <cell r="H1963">
            <v>307</v>
          </cell>
          <cell r="I1963">
            <v>121</v>
          </cell>
          <cell r="J1963">
            <v>0.39410000000000001</v>
          </cell>
          <cell r="K1963">
            <v>30</v>
          </cell>
          <cell r="L1963">
            <v>9.7699999999999995E-2</v>
          </cell>
          <cell r="M1963">
            <v>151</v>
          </cell>
          <cell r="N1963">
            <v>0.4919</v>
          </cell>
        </row>
        <row r="1964">
          <cell r="A1964" t="str">
            <v>WINTERPOCK ELEM</v>
          </cell>
          <cell r="B1964" t="str">
            <v>021</v>
          </cell>
          <cell r="C1964" t="e">
            <v>#N/A</v>
          </cell>
          <cell r="D1964" t="str">
            <v>0860</v>
          </cell>
          <cell r="E1964" t="str">
            <v>Elementary</v>
          </cell>
          <cell r="F1964" t="str">
            <v>K</v>
          </cell>
          <cell r="G1964" t="str">
            <v>5</v>
          </cell>
          <cell r="H1964">
            <v>1296</v>
          </cell>
          <cell r="I1964">
            <v>60</v>
          </cell>
          <cell r="J1964">
            <v>4.6300000000000001E-2</v>
          </cell>
          <cell r="K1964">
            <v>28</v>
          </cell>
          <cell r="L1964">
            <v>2.1600000000000001E-2</v>
          </cell>
          <cell r="M1964">
            <v>88</v>
          </cell>
          <cell r="N1964">
            <v>6.7900000000000002E-2</v>
          </cell>
        </row>
        <row r="1965">
          <cell r="A1965" t="str">
            <v>WISE PRIMARY (CEP NOTE 2)</v>
          </cell>
          <cell r="B1965" t="str">
            <v>096</v>
          </cell>
          <cell r="C1965" t="e">
            <v>#N/A</v>
          </cell>
          <cell r="D1965" t="str">
            <v>1020</v>
          </cell>
          <cell r="E1965" t="str">
            <v>Elementary</v>
          </cell>
          <cell r="F1965" t="str">
            <v>Pre-K</v>
          </cell>
          <cell r="G1965" t="str">
            <v>4</v>
          </cell>
          <cell r="H1965">
            <v>629</v>
          </cell>
          <cell r="I1965">
            <v>552</v>
          </cell>
          <cell r="J1965">
            <v>0.87760000000000005</v>
          </cell>
          <cell r="K1965">
            <v>0</v>
          </cell>
          <cell r="L1965">
            <v>0</v>
          </cell>
          <cell r="M1965">
            <v>552</v>
          </cell>
          <cell r="N1965">
            <v>0.87760000000000005</v>
          </cell>
        </row>
        <row r="1966">
          <cell r="A1966" t="str">
            <v>WM FLEMING HS (CEP NOTE 2)</v>
          </cell>
          <cell r="B1966" t="str">
            <v>124</v>
          </cell>
          <cell r="C1966" t="e">
            <v>#N/A</v>
          </cell>
          <cell r="D1966" t="str">
            <v>0400</v>
          </cell>
          <cell r="E1966" t="str">
            <v>High</v>
          </cell>
          <cell r="F1966" t="str">
            <v>9</v>
          </cell>
          <cell r="G1966" t="str">
            <v>12</v>
          </cell>
          <cell r="H1966">
            <v>1521</v>
          </cell>
          <cell r="I1966">
            <v>1521</v>
          </cell>
          <cell r="J1966">
            <v>1</v>
          </cell>
          <cell r="K1966">
            <v>0</v>
          </cell>
          <cell r="L1966">
            <v>0</v>
          </cell>
          <cell r="M1966">
            <v>1521</v>
          </cell>
          <cell r="N1966">
            <v>1</v>
          </cell>
        </row>
        <row r="1967">
          <cell r="A1967" t="str">
            <v>WM RAMSAY ELEM (CEP NOTE 2)</v>
          </cell>
          <cell r="B1967" t="str">
            <v>101</v>
          </cell>
          <cell r="C1967" t="e">
            <v>#N/A</v>
          </cell>
          <cell r="D1967" t="str">
            <v>0190</v>
          </cell>
          <cell r="E1967" t="str">
            <v>Elementary</v>
          </cell>
          <cell r="F1967" t="str">
            <v>Pre-K</v>
          </cell>
          <cell r="G1967" t="str">
            <v>5</v>
          </cell>
          <cell r="H1967">
            <v>703</v>
          </cell>
          <cell r="I1967">
            <v>603</v>
          </cell>
          <cell r="J1967">
            <v>0.85780000000000001</v>
          </cell>
          <cell r="K1967">
            <v>0</v>
          </cell>
          <cell r="L1967">
            <v>0</v>
          </cell>
          <cell r="M1967">
            <v>603</v>
          </cell>
          <cell r="N1967">
            <v>0.85780000000000001</v>
          </cell>
        </row>
        <row r="1968">
          <cell r="A1968" t="str">
            <v>WM. E. WATERS MID (CEP NOTE 2)</v>
          </cell>
          <cell r="B1968" t="str">
            <v>121</v>
          </cell>
          <cell r="C1968" t="e">
            <v>#N/A</v>
          </cell>
          <cell r="D1968" t="str">
            <v>0310</v>
          </cell>
          <cell r="E1968" t="str">
            <v>Middle</v>
          </cell>
          <cell r="F1968" t="str">
            <v>7</v>
          </cell>
          <cell r="G1968" t="str">
            <v>8</v>
          </cell>
          <cell r="H1968">
            <v>543</v>
          </cell>
          <cell r="I1968">
            <v>543</v>
          </cell>
          <cell r="J1968">
            <v>1</v>
          </cell>
          <cell r="K1968">
            <v>0</v>
          </cell>
          <cell r="L1968">
            <v>0</v>
          </cell>
          <cell r="M1968">
            <v>543</v>
          </cell>
          <cell r="N1968">
            <v>1</v>
          </cell>
        </row>
        <row r="1969">
          <cell r="A1969" t="str">
            <v>WOLFBERRY GROUP HOME</v>
          </cell>
          <cell r="B1969" t="str">
            <v>5789</v>
          </cell>
          <cell r="C1969" t="str">
            <v>Grafton/GIHN SNP</v>
          </cell>
          <cell r="D1969" t="str">
            <v>0031</v>
          </cell>
          <cell r="E1969" t="str">
            <v>Combined</v>
          </cell>
          <cell r="F1969" t="str">
            <v>K</v>
          </cell>
          <cell r="G1969" t="str">
            <v>12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</row>
        <row r="1970">
          <cell r="A1970" t="str">
            <v>WOLFTRAP ELEM</v>
          </cell>
          <cell r="B1970" t="str">
            <v>029</v>
          </cell>
          <cell r="C1970" t="e">
            <v>#N/A</v>
          </cell>
          <cell r="D1970" t="str">
            <v>1810</v>
          </cell>
          <cell r="E1970" t="str">
            <v>Elementary</v>
          </cell>
          <cell r="F1970" t="str">
            <v>K</v>
          </cell>
          <cell r="G1970" t="str">
            <v>6</v>
          </cell>
          <cell r="H1970">
            <v>567</v>
          </cell>
          <cell r="I1970">
            <v>6</v>
          </cell>
          <cell r="J1970">
            <v>1.06E-2</v>
          </cell>
          <cell r="K1970">
            <v>0</v>
          </cell>
          <cell r="L1970">
            <v>0</v>
          </cell>
          <cell r="M1970">
            <v>6</v>
          </cell>
          <cell r="N1970">
            <v>1.06E-2</v>
          </cell>
        </row>
        <row r="1971">
          <cell r="A1971" t="str">
            <v>WOODBERRY HILLS EL (CEP NOTE 2)</v>
          </cell>
          <cell r="B1971" t="str">
            <v>108</v>
          </cell>
          <cell r="C1971" t="e">
            <v>#N/A</v>
          </cell>
          <cell r="D1971" t="str">
            <v>0220</v>
          </cell>
          <cell r="E1971" t="str">
            <v>Elementary</v>
          </cell>
          <cell r="F1971" t="str">
            <v>K</v>
          </cell>
          <cell r="G1971" t="str">
            <v>5</v>
          </cell>
          <cell r="H1971">
            <v>283</v>
          </cell>
          <cell r="I1971">
            <v>283</v>
          </cell>
          <cell r="J1971">
            <v>1</v>
          </cell>
          <cell r="K1971">
            <v>0</v>
          </cell>
          <cell r="L1971">
            <v>0</v>
          </cell>
          <cell r="M1971">
            <v>283</v>
          </cell>
          <cell r="N1971">
            <v>1</v>
          </cell>
        </row>
        <row r="1972">
          <cell r="A1972" t="str">
            <v>WOODBRIDGE HIGH</v>
          </cell>
          <cell r="B1972" t="str">
            <v>075</v>
          </cell>
          <cell r="C1972" t="e">
            <v>#N/A</v>
          </cell>
          <cell r="D1972" t="str">
            <v>0060</v>
          </cell>
          <cell r="E1972" t="str">
            <v>High</v>
          </cell>
          <cell r="F1972" t="str">
            <v>9</v>
          </cell>
          <cell r="G1972" t="str">
            <v>12</v>
          </cell>
          <cell r="H1972">
            <v>2705</v>
          </cell>
          <cell r="I1972">
            <v>909</v>
          </cell>
          <cell r="J1972">
            <v>0.33600000000000002</v>
          </cell>
          <cell r="K1972">
            <v>268</v>
          </cell>
          <cell r="L1972">
            <v>9.9099999999999994E-2</v>
          </cell>
          <cell r="M1972">
            <v>1177</v>
          </cell>
          <cell r="N1972">
            <v>0.43509999999999999</v>
          </cell>
        </row>
        <row r="1973">
          <cell r="A1973" t="str">
            <v>WOODBRIDGE MIDDLE</v>
          </cell>
          <cell r="B1973" t="str">
            <v>075</v>
          </cell>
          <cell r="C1973" t="e">
            <v>#N/A</v>
          </cell>
          <cell r="D1973" t="str">
            <v>0560</v>
          </cell>
          <cell r="E1973" t="str">
            <v>Middle</v>
          </cell>
          <cell r="F1973" t="str">
            <v>6</v>
          </cell>
          <cell r="G1973" t="str">
            <v>8</v>
          </cell>
          <cell r="H1973">
            <v>1264</v>
          </cell>
          <cell r="I1973">
            <v>509</v>
          </cell>
          <cell r="J1973">
            <v>0.4027</v>
          </cell>
          <cell r="K1973">
            <v>155</v>
          </cell>
          <cell r="L1973">
            <v>0.1226</v>
          </cell>
          <cell r="M1973">
            <v>664</v>
          </cell>
          <cell r="N1973">
            <v>0.52529999999999999</v>
          </cell>
        </row>
        <row r="1974">
          <cell r="A1974" t="str">
            <v>WOODBROOK ELEM</v>
          </cell>
          <cell r="B1974" t="str">
            <v>002</v>
          </cell>
          <cell r="C1974" t="str">
            <v>Albemarle County Public Schools</v>
          </cell>
          <cell r="D1974" t="str">
            <v>0930</v>
          </cell>
          <cell r="E1974" t="str">
            <v>Elementary</v>
          </cell>
          <cell r="F1974" t="str">
            <v>Pre-K</v>
          </cell>
          <cell r="G1974" t="str">
            <v>5</v>
          </cell>
          <cell r="H1974">
            <v>583</v>
          </cell>
          <cell r="I1974">
            <v>292</v>
          </cell>
          <cell r="J1974">
            <v>0.50090000000000001</v>
          </cell>
          <cell r="K1974">
            <v>69</v>
          </cell>
          <cell r="L1974">
            <v>0.11840000000000001</v>
          </cell>
          <cell r="M1974">
            <v>361</v>
          </cell>
          <cell r="N1974">
            <v>0.61919999999999997</v>
          </cell>
        </row>
        <row r="1975">
          <cell r="A1975" t="str">
            <v>WOODBURN ELEM (CEP NOTE 2)</v>
          </cell>
          <cell r="B1975" t="str">
            <v>029</v>
          </cell>
          <cell r="C1975" t="e">
            <v>#N/A</v>
          </cell>
          <cell r="D1975" t="str">
            <v>0650</v>
          </cell>
          <cell r="E1975" t="str">
            <v>Elementary</v>
          </cell>
          <cell r="F1975" t="str">
            <v>K</v>
          </cell>
          <cell r="G1975" t="str">
            <v>6</v>
          </cell>
          <cell r="H1975">
            <v>543</v>
          </cell>
          <cell r="I1975">
            <v>449</v>
          </cell>
          <cell r="J1975">
            <v>0.82689999999999997</v>
          </cell>
          <cell r="K1975">
            <v>0</v>
          </cell>
          <cell r="L1975">
            <v>0</v>
          </cell>
          <cell r="M1975">
            <v>449</v>
          </cell>
          <cell r="N1975">
            <v>0.82689999999999997</v>
          </cell>
        </row>
        <row r="1976">
          <cell r="A1976" t="str">
            <v>WOODGROVE HIGH</v>
          </cell>
          <cell r="B1976" t="str">
            <v>053</v>
          </cell>
          <cell r="C1976" t="e">
            <v>#N/A</v>
          </cell>
          <cell r="D1976" t="str">
            <v>0590</v>
          </cell>
          <cell r="E1976" t="str">
            <v>Combined</v>
          </cell>
          <cell r="F1976" t="str">
            <v>H</v>
          </cell>
          <cell r="G1976" t="str">
            <v>12</v>
          </cell>
          <cell r="H1976">
            <v>1642</v>
          </cell>
          <cell r="I1976">
            <v>102</v>
          </cell>
          <cell r="J1976">
            <v>6.2100000000000002E-2</v>
          </cell>
          <cell r="K1976">
            <v>20</v>
          </cell>
          <cell r="L1976">
            <v>1.2200000000000001E-2</v>
          </cell>
          <cell r="M1976">
            <v>122</v>
          </cell>
          <cell r="N1976">
            <v>7.4300000000000005E-2</v>
          </cell>
        </row>
        <row r="1977">
          <cell r="A1977" t="str">
            <v>WOODLAWN ELEM</v>
          </cell>
          <cell r="B1977" t="str">
            <v>029</v>
          </cell>
          <cell r="C1977" t="e">
            <v>#N/A</v>
          </cell>
          <cell r="D1977" t="str">
            <v>0380</v>
          </cell>
          <cell r="E1977" t="str">
            <v>Elementary</v>
          </cell>
          <cell r="F1977" t="str">
            <v>K</v>
          </cell>
          <cell r="G1977" t="str">
            <v>6</v>
          </cell>
          <cell r="H1977">
            <v>561</v>
          </cell>
          <cell r="I1977">
            <v>326</v>
          </cell>
          <cell r="J1977">
            <v>0.58109999999999995</v>
          </cell>
          <cell r="K1977">
            <v>64</v>
          </cell>
          <cell r="L1977">
            <v>0.11409999999999999</v>
          </cell>
          <cell r="M1977">
            <v>390</v>
          </cell>
          <cell r="N1977">
            <v>0.69520000000000004</v>
          </cell>
        </row>
        <row r="1978">
          <cell r="A1978" t="str">
            <v>WOODLAWN PS (CEP NOTE 2)</v>
          </cell>
          <cell r="B1978" t="str">
            <v>114</v>
          </cell>
          <cell r="C1978" t="e">
            <v>#N/A</v>
          </cell>
          <cell r="D1978" t="str">
            <v>0151</v>
          </cell>
          <cell r="E1978" t="str">
            <v>Elementary</v>
          </cell>
          <cell r="F1978" t="str">
            <v>H</v>
          </cell>
          <cell r="G1978" t="str">
            <v>Pre-K</v>
          </cell>
          <cell r="H1978">
            <v>311</v>
          </cell>
          <cell r="I1978">
            <v>307</v>
          </cell>
          <cell r="J1978">
            <v>0.98709999999999998</v>
          </cell>
          <cell r="K1978">
            <v>0</v>
          </cell>
          <cell r="L1978">
            <v>0</v>
          </cell>
          <cell r="M1978">
            <v>307</v>
          </cell>
          <cell r="N1978">
            <v>0.98709999999999998</v>
          </cell>
        </row>
        <row r="1979">
          <cell r="A1979" t="str">
            <v>WOODLEY HILLS EL (CEP NOTE 2)</v>
          </cell>
          <cell r="B1979" t="str">
            <v>029</v>
          </cell>
          <cell r="C1979" t="e">
            <v>#N/A</v>
          </cell>
          <cell r="D1979" t="str">
            <v>0590</v>
          </cell>
          <cell r="E1979" t="str">
            <v>Elementary</v>
          </cell>
          <cell r="F1979" t="str">
            <v>K</v>
          </cell>
          <cell r="G1979" t="str">
            <v>6</v>
          </cell>
          <cell r="H1979">
            <v>554</v>
          </cell>
          <cell r="I1979">
            <v>458</v>
          </cell>
          <cell r="J1979">
            <v>0.82669999999999999</v>
          </cell>
          <cell r="K1979">
            <v>0</v>
          </cell>
          <cell r="L1979">
            <v>0</v>
          </cell>
          <cell r="M1979">
            <v>458</v>
          </cell>
          <cell r="N1979">
            <v>0.82669999999999999</v>
          </cell>
        </row>
        <row r="1980">
          <cell r="A1980" t="str">
            <v>WOODROW WILSON HIGH</v>
          </cell>
          <cell r="B1980" t="str">
            <v>121</v>
          </cell>
          <cell r="C1980" t="e">
            <v>#N/A</v>
          </cell>
          <cell r="D1980" t="str">
            <v>1660</v>
          </cell>
          <cell r="E1980" t="str">
            <v>High</v>
          </cell>
          <cell r="F1980" t="str">
            <v>9</v>
          </cell>
          <cell r="G1980" t="str">
            <v>12</v>
          </cell>
          <cell r="H1980">
            <v>1274</v>
          </cell>
          <cell r="I1980">
            <v>761</v>
          </cell>
          <cell r="J1980">
            <v>0.59730000000000005</v>
          </cell>
          <cell r="K1980">
            <v>59</v>
          </cell>
          <cell r="L1980">
            <v>4.6300000000000001E-2</v>
          </cell>
          <cell r="M1980">
            <v>820</v>
          </cell>
          <cell r="N1980">
            <v>0.64359999999999995</v>
          </cell>
        </row>
        <row r="1981">
          <cell r="A1981" t="str">
            <v>WOODROW WILSON INT (CEP NOTE 2)</v>
          </cell>
          <cell r="B1981" t="str">
            <v>108</v>
          </cell>
          <cell r="C1981" t="e">
            <v>#N/A</v>
          </cell>
          <cell r="D1981" t="str">
            <v>1379</v>
          </cell>
          <cell r="E1981" t="str">
            <v>Elementary</v>
          </cell>
          <cell r="F1981" t="str">
            <v>4</v>
          </cell>
          <cell r="G1981" t="str">
            <v>5</v>
          </cell>
          <cell r="H1981">
            <v>248</v>
          </cell>
          <cell r="I1981">
            <v>248</v>
          </cell>
          <cell r="J1981">
            <v>1</v>
          </cell>
          <cell r="K1981">
            <v>0</v>
          </cell>
          <cell r="L1981">
            <v>0</v>
          </cell>
          <cell r="M1981">
            <v>248</v>
          </cell>
          <cell r="N1981">
            <v>1</v>
          </cell>
        </row>
        <row r="1982">
          <cell r="A1982" t="str">
            <v>WOODROW WILSON MS (CEP NOTE 2)</v>
          </cell>
          <cell r="B1982" t="str">
            <v>124</v>
          </cell>
          <cell r="C1982" t="e">
            <v>#N/A</v>
          </cell>
          <cell r="D1982" t="str">
            <v>0150</v>
          </cell>
          <cell r="E1982" t="str">
            <v>Middle</v>
          </cell>
          <cell r="F1982" t="str">
            <v>6</v>
          </cell>
          <cell r="G1982" t="str">
            <v>8</v>
          </cell>
          <cell r="H1982">
            <v>664</v>
          </cell>
          <cell r="I1982">
            <v>664</v>
          </cell>
          <cell r="J1982">
            <v>1</v>
          </cell>
          <cell r="K1982">
            <v>0</v>
          </cell>
          <cell r="L1982">
            <v>0</v>
          </cell>
          <cell r="M1982">
            <v>664</v>
          </cell>
          <cell r="N1982">
            <v>1</v>
          </cell>
        </row>
        <row r="1983">
          <cell r="A1983" t="str">
            <v>WOODSIDE HIGH (CEP NOTE 2)</v>
          </cell>
          <cell r="B1983" t="str">
            <v>117</v>
          </cell>
          <cell r="C1983" t="e">
            <v>#N/A</v>
          </cell>
          <cell r="D1983" t="str">
            <v>1396</v>
          </cell>
          <cell r="E1983" t="str">
            <v>High</v>
          </cell>
          <cell r="F1983" t="str">
            <v>9</v>
          </cell>
          <cell r="G1983" t="str">
            <v>12</v>
          </cell>
          <cell r="H1983">
            <v>1758</v>
          </cell>
          <cell r="I1983">
            <v>1344</v>
          </cell>
          <cell r="J1983">
            <v>0.76449999999999996</v>
          </cell>
          <cell r="K1983">
            <v>0</v>
          </cell>
          <cell r="L1983">
            <v>0</v>
          </cell>
          <cell r="M1983">
            <v>1344</v>
          </cell>
          <cell r="N1983">
            <v>0.76449999999999996</v>
          </cell>
        </row>
        <row r="1984">
          <cell r="A1984" t="str">
            <v>WOODSON HIGH</v>
          </cell>
          <cell r="B1984" t="str">
            <v>029</v>
          </cell>
          <cell r="C1984" t="e">
            <v>#N/A</v>
          </cell>
          <cell r="D1984" t="str">
            <v>1260</v>
          </cell>
          <cell r="E1984" t="str">
            <v>High</v>
          </cell>
          <cell r="F1984" t="str">
            <v>9</v>
          </cell>
          <cell r="G1984" t="str">
            <v>12</v>
          </cell>
          <cell r="H1984">
            <v>2394</v>
          </cell>
          <cell r="I1984">
            <v>213</v>
          </cell>
          <cell r="J1984">
            <v>8.8999999999999996E-2</v>
          </cell>
          <cell r="K1984">
            <v>60</v>
          </cell>
          <cell r="L1984">
            <v>2.5100000000000001E-2</v>
          </cell>
          <cell r="M1984">
            <v>273</v>
          </cell>
          <cell r="N1984">
            <v>0.114</v>
          </cell>
        </row>
        <row r="1985">
          <cell r="A1985" t="str">
            <v>WOODSTOCK ELEM</v>
          </cell>
          <cell r="B1985" t="str">
            <v>128</v>
          </cell>
          <cell r="C1985" t="e">
            <v>#N/A</v>
          </cell>
          <cell r="D1985" t="str">
            <v>0390</v>
          </cell>
          <cell r="E1985" t="str">
            <v>Elementary</v>
          </cell>
          <cell r="F1985" t="str">
            <v>K</v>
          </cell>
          <cell r="G1985" t="str">
            <v>5</v>
          </cell>
          <cell r="H1985">
            <v>708</v>
          </cell>
          <cell r="I1985">
            <v>234</v>
          </cell>
          <cell r="J1985">
            <v>0.33050000000000002</v>
          </cell>
          <cell r="K1985">
            <v>55</v>
          </cell>
          <cell r="L1985">
            <v>7.7700000000000005E-2</v>
          </cell>
          <cell r="M1985">
            <v>289</v>
          </cell>
          <cell r="N1985">
            <v>0.40820000000000001</v>
          </cell>
        </row>
        <row r="1986">
          <cell r="A1986" t="str">
            <v>WOODVILLE ELEM (CEP NOTE 2)</v>
          </cell>
          <cell r="B1986" t="str">
            <v>123</v>
          </cell>
          <cell r="C1986" t="e">
            <v>#N/A</v>
          </cell>
          <cell r="D1986" t="str">
            <v>0650</v>
          </cell>
          <cell r="E1986" t="str">
            <v>Elementary</v>
          </cell>
          <cell r="F1986" t="str">
            <v>K</v>
          </cell>
          <cell r="G1986" t="str">
            <v>5</v>
          </cell>
          <cell r="H1986">
            <v>380</v>
          </cell>
          <cell r="I1986">
            <v>380</v>
          </cell>
          <cell r="J1986">
            <v>1</v>
          </cell>
          <cell r="K1986">
            <v>0</v>
          </cell>
          <cell r="L1986">
            <v>0</v>
          </cell>
          <cell r="M1986">
            <v>380</v>
          </cell>
          <cell r="N1986">
            <v>1</v>
          </cell>
        </row>
        <row r="1987">
          <cell r="A1987" t="str">
            <v>WOOLRIDGE ELEM</v>
          </cell>
          <cell r="B1987" t="str">
            <v>021</v>
          </cell>
          <cell r="C1987" t="e">
            <v>#N/A</v>
          </cell>
          <cell r="D1987" t="str">
            <v>0440</v>
          </cell>
          <cell r="E1987" t="str">
            <v>Elementary</v>
          </cell>
          <cell r="F1987" t="str">
            <v>K</v>
          </cell>
          <cell r="G1987" t="str">
            <v>5</v>
          </cell>
          <cell r="H1987">
            <v>781</v>
          </cell>
          <cell r="I1987">
            <v>46</v>
          </cell>
          <cell r="J1987">
            <v>5.8900000000000001E-2</v>
          </cell>
          <cell r="K1987">
            <v>5</v>
          </cell>
          <cell r="L1987">
            <v>6.4000000000000003E-3</v>
          </cell>
          <cell r="M1987">
            <v>51</v>
          </cell>
          <cell r="N1987">
            <v>6.5299999999999997E-2</v>
          </cell>
        </row>
        <row r="1988">
          <cell r="A1988" t="str">
            <v>WOOLWINE EL (CEP NOTE 2)</v>
          </cell>
          <cell r="B1988" t="str">
            <v>070</v>
          </cell>
          <cell r="C1988" t="e">
            <v>#N/A</v>
          </cell>
          <cell r="D1988" t="str">
            <v>0080</v>
          </cell>
          <cell r="E1988" t="str">
            <v>Elementary</v>
          </cell>
          <cell r="F1988" t="str">
            <v>K</v>
          </cell>
          <cell r="G1988" t="str">
            <v>7</v>
          </cell>
          <cell r="H1988">
            <v>147</v>
          </cell>
          <cell r="I1988">
            <v>102</v>
          </cell>
          <cell r="J1988">
            <v>0.69389999999999996</v>
          </cell>
          <cell r="K1988">
            <v>0</v>
          </cell>
          <cell r="L1988">
            <v>0</v>
          </cell>
          <cell r="M1988">
            <v>102</v>
          </cell>
          <cell r="N1988">
            <v>0.69389999999999996</v>
          </cell>
        </row>
        <row r="1989">
          <cell r="A1989" t="str">
            <v>YELLOW BRANCH ELEM</v>
          </cell>
          <cell r="B1989" t="str">
            <v>016</v>
          </cell>
          <cell r="C1989" t="e">
            <v>#N/A</v>
          </cell>
          <cell r="D1989" t="str">
            <v>0710</v>
          </cell>
          <cell r="E1989" t="str">
            <v>Elementary</v>
          </cell>
          <cell r="F1989" t="str">
            <v>Pre-K</v>
          </cell>
          <cell r="G1989" t="str">
            <v>5</v>
          </cell>
          <cell r="H1989">
            <v>594</v>
          </cell>
          <cell r="I1989">
            <v>282</v>
          </cell>
          <cell r="J1989">
            <v>0.47470000000000001</v>
          </cell>
          <cell r="K1989">
            <v>32</v>
          </cell>
          <cell r="L1989">
            <v>5.3900000000000003E-2</v>
          </cell>
          <cell r="M1989">
            <v>314</v>
          </cell>
          <cell r="N1989">
            <v>0.52859999999999996</v>
          </cell>
        </row>
        <row r="1990">
          <cell r="A1990" t="str">
            <v>YORK HIGH</v>
          </cell>
          <cell r="B1990" t="str">
            <v>098</v>
          </cell>
          <cell r="C1990" t="e">
            <v>#N/A</v>
          </cell>
          <cell r="D1990" t="str">
            <v>0030</v>
          </cell>
          <cell r="E1990" t="str">
            <v>High</v>
          </cell>
          <cell r="F1990" t="str">
            <v>9</v>
          </cell>
          <cell r="G1990" t="str">
            <v>12</v>
          </cell>
          <cell r="H1990">
            <v>1125</v>
          </cell>
          <cell r="I1990">
            <v>174</v>
          </cell>
          <cell r="J1990">
            <v>0.1547</v>
          </cell>
          <cell r="K1990">
            <v>52</v>
          </cell>
          <cell r="L1990">
            <v>4.6199999999999998E-2</v>
          </cell>
          <cell r="M1990">
            <v>226</v>
          </cell>
          <cell r="N1990">
            <v>0.2009</v>
          </cell>
        </row>
        <row r="1991">
          <cell r="A1991" t="str">
            <v>YORKSHIRE ELEM</v>
          </cell>
          <cell r="B1991" t="str">
            <v>075</v>
          </cell>
          <cell r="C1991" t="e">
            <v>#N/A</v>
          </cell>
          <cell r="D1991" t="str">
            <v>0350</v>
          </cell>
          <cell r="E1991" t="str">
            <v>Elementary</v>
          </cell>
          <cell r="F1991" t="str">
            <v>H</v>
          </cell>
          <cell r="G1991" t="str">
            <v>5</v>
          </cell>
          <cell r="H1991">
            <v>815</v>
          </cell>
          <cell r="I1991">
            <v>566</v>
          </cell>
          <cell r="J1991">
            <v>0.69450000000000001</v>
          </cell>
          <cell r="K1991">
            <v>118</v>
          </cell>
          <cell r="L1991">
            <v>0.14480000000000001</v>
          </cell>
          <cell r="M1991">
            <v>684</v>
          </cell>
          <cell r="N1991">
            <v>0.83930000000000005</v>
          </cell>
        </row>
        <row r="1992">
          <cell r="A1992" t="str">
            <v>YORKTOWN ELEM</v>
          </cell>
          <cell r="B1992" t="str">
            <v>098</v>
          </cell>
          <cell r="C1992" t="e">
            <v>#N/A</v>
          </cell>
          <cell r="D1992" t="str">
            <v>0210</v>
          </cell>
          <cell r="E1992" t="str">
            <v>Elementary</v>
          </cell>
          <cell r="F1992" t="str">
            <v>K</v>
          </cell>
          <cell r="G1992" t="str">
            <v>5</v>
          </cell>
          <cell r="H1992">
            <v>600</v>
          </cell>
          <cell r="I1992">
            <v>173</v>
          </cell>
          <cell r="J1992">
            <v>0.2883</v>
          </cell>
          <cell r="K1992">
            <v>45</v>
          </cell>
          <cell r="L1992">
            <v>7.4999999999999997E-2</v>
          </cell>
          <cell r="M1992">
            <v>218</v>
          </cell>
          <cell r="N1992">
            <v>0.36330000000000001</v>
          </cell>
        </row>
        <row r="1993">
          <cell r="A1993" t="str">
            <v>YORKTOWN HIGH</v>
          </cell>
          <cell r="B1993" t="str">
            <v>007</v>
          </cell>
          <cell r="C1993" t="str">
            <v>Arlington County Public Schools</v>
          </cell>
          <cell r="D1993" t="str">
            <v>0330</v>
          </cell>
          <cell r="E1993" t="str">
            <v>High</v>
          </cell>
          <cell r="F1993" t="str">
            <v>9</v>
          </cell>
          <cell r="G1993" t="str">
            <v>12</v>
          </cell>
          <cell r="H1993">
            <v>2121</v>
          </cell>
          <cell r="I1993">
            <v>196</v>
          </cell>
          <cell r="J1993">
            <v>9.2399999999999996E-2</v>
          </cell>
          <cell r="K1993">
            <v>52</v>
          </cell>
          <cell r="L1993">
            <v>2.4500000000000001E-2</v>
          </cell>
          <cell r="M1993">
            <v>248</v>
          </cell>
          <cell r="N1993">
            <v>0.1169</v>
          </cell>
        </row>
        <row r="1994">
          <cell r="A1994" t="str">
            <v>YORKTOWN MIDDLE</v>
          </cell>
          <cell r="B1994" t="str">
            <v>098</v>
          </cell>
          <cell r="C1994" t="e">
            <v>#N/A</v>
          </cell>
          <cell r="D1994" t="str">
            <v>0060</v>
          </cell>
          <cell r="E1994" t="str">
            <v>Middle</v>
          </cell>
          <cell r="F1994" t="str">
            <v>6</v>
          </cell>
          <cell r="G1994" t="str">
            <v>12</v>
          </cell>
          <cell r="H1994">
            <v>770</v>
          </cell>
          <cell r="I1994">
            <v>175</v>
          </cell>
          <cell r="J1994">
            <v>0.2273</v>
          </cell>
          <cell r="K1994">
            <v>56</v>
          </cell>
          <cell r="L1994">
            <v>7.2700000000000001E-2</v>
          </cell>
          <cell r="M1994">
            <v>231</v>
          </cell>
          <cell r="N1994">
            <v>0.3</v>
          </cell>
        </row>
        <row r="1995">
          <cell r="A1995" t="str">
            <v>YOUTH FOR TOMORROW</v>
          </cell>
          <cell r="B1995" t="str">
            <v>5006</v>
          </cell>
          <cell r="C1995" t="str">
            <v>Youth For Tomorrow</v>
          </cell>
          <cell r="D1995" t="str">
            <v>5006</v>
          </cell>
          <cell r="E1995" t="str">
            <v>Combined</v>
          </cell>
          <cell r="F1995" t="str">
            <v>U</v>
          </cell>
          <cell r="G1995" t="str">
            <v>12</v>
          </cell>
          <cell r="H1995">
            <v>131</v>
          </cell>
          <cell r="I1995">
            <v>131</v>
          </cell>
          <cell r="J1995">
            <v>1</v>
          </cell>
          <cell r="K1995">
            <v>0</v>
          </cell>
          <cell r="L1995">
            <v>0</v>
          </cell>
          <cell r="M1995">
            <v>131</v>
          </cell>
          <cell r="N1995">
            <v>1</v>
          </cell>
        </row>
        <row r="1996">
          <cell r="A1996" t="str">
            <v>YOWELL ELEM</v>
          </cell>
          <cell r="B1996" t="str">
            <v>024</v>
          </cell>
          <cell r="C1996" t="e">
            <v>#N/A</v>
          </cell>
          <cell r="D1996" t="str">
            <v>0040</v>
          </cell>
          <cell r="E1996" t="str">
            <v>Elementary</v>
          </cell>
          <cell r="F1996" t="str">
            <v>Pre-K</v>
          </cell>
          <cell r="G1996" t="str">
            <v>5</v>
          </cell>
          <cell r="H1996">
            <v>710</v>
          </cell>
          <cell r="I1996">
            <v>281</v>
          </cell>
          <cell r="J1996">
            <v>0.39579999999999999</v>
          </cell>
          <cell r="K1996">
            <v>47</v>
          </cell>
          <cell r="L1996">
            <v>6.6199999999999995E-2</v>
          </cell>
          <cell r="M1996">
            <v>328</v>
          </cell>
          <cell r="N1996">
            <v>0.46200000000000002</v>
          </cell>
        </row>
        <row r="1997">
          <cell r="A1997" t="str">
            <v>YUMA ELEM</v>
          </cell>
          <cell r="B1997" t="str">
            <v>084</v>
          </cell>
          <cell r="C1997" t="e">
            <v>#N/A</v>
          </cell>
          <cell r="D1997" t="str">
            <v>0790</v>
          </cell>
          <cell r="E1997" t="str">
            <v>Elementary</v>
          </cell>
          <cell r="F1997" t="str">
            <v>Pre-K</v>
          </cell>
          <cell r="G1997" t="str">
            <v>6</v>
          </cell>
          <cell r="H1997">
            <v>181</v>
          </cell>
          <cell r="I1997">
            <v>52</v>
          </cell>
          <cell r="J1997">
            <v>0.2873</v>
          </cell>
          <cell r="K1997">
            <v>18</v>
          </cell>
          <cell r="L1997">
            <v>9.9400000000000002E-2</v>
          </cell>
          <cell r="M1997">
            <v>70</v>
          </cell>
          <cell r="N1997">
            <v>0.38669999999999999</v>
          </cell>
        </row>
        <row r="1998">
          <cell r="A1998" t="str">
            <v>YVONNE B. MILLER HIGH</v>
          </cell>
          <cell r="B1998" t="str">
            <v>917</v>
          </cell>
          <cell r="C1998" t="str">
            <v>Department of Juvenile Justice</v>
          </cell>
          <cell r="D1998" t="str">
            <v>0101</v>
          </cell>
          <cell r="E1998" t="str">
            <v>Combined</v>
          </cell>
          <cell r="F1998" t="str">
            <v>6</v>
          </cell>
          <cell r="G1998" t="str">
            <v>12</v>
          </cell>
          <cell r="H1998">
            <v>203</v>
          </cell>
          <cell r="I1998">
            <v>203</v>
          </cell>
          <cell r="J1998">
            <v>1</v>
          </cell>
          <cell r="K1998">
            <v>0</v>
          </cell>
          <cell r="L1998">
            <v>0</v>
          </cell>
          <cell r="M1998">
            <v>203</v>
          </cell>
          <cell r="N1998">
            <v>1</v>
          </cell>
        </row>
      </sheetData>
      <sheetData sheetId="6"/>
      <sheetData sheetId="7"/>
    </sheetDataSet>
  </externalBook>
</externalLink>
</file>

<file path=xl/tables/table1.xml><?xml version="1.0" encoding="utf-8"?>
<table xmlns="http://schemas.openxmlformats.org/spreadsheetml/2006/main" id="1" name="Table1" displayName="Table1" ref="A7:Y890" totalsRowShown="0" headerRowDxfId="29" dataDxfId="27" headerRowBorderDxfId="28" tableBorderDxfId="26" totalsRowBorderDxfId="25">
  <autoFilter ref="A7:Y890"/>
  <tableColumns count="25">
    <tableColumn id="1" name="Division Number" dataDxfId="24"/>
    <tableColumn id="2" name="Name of School Division" dataDxfId="23"/>
    <tableColumn id="3" name="Name of School" dataDxfId="22"/>
    <tableColumn id="4" name="School No." dataDxfId="21"/>
    <tableColumn id="5" name="School Type" dataDxfId="20"/>
    <tableColumn id="6" name="Low Grade" dataDxfId="19"/>
    <tableColumn id="7" name="High Grade" dataDxfId="18"/>
    <tableColumn id="8" name="Free %" dataDxfId="17" dataCellStyle="Percent"/>
    <tableColumn id="9" name="Red %" dataDxfId="16" dataCellStyle="Percent"/>
    <tableColumn id="10" name="TOTAL % Free/Reduced" dataDxfId="15" dataCellStyle="Percent"/>
    <tableColumn id="11" name="New Schools" dataDxfId="14"/>
    <tableColumn id="12" name="Tier" dataDxfId="13"/>
    <tableColumn id="13" name="Alternative Breakfast Model" dataDxfId="12"/>
    <tableColumn id="14" name="Breakfasts Served 2018-2019 Aug-May" dataDxfId="11" dataCellStyle="Comma"/>
    <tableColumn id="15" name="3 % Increase in Meals" dataDxfId="10">
      <calculatedColumnFormula>N8+(N8*0.003)</calculatedColumnFormula>
    </tableColumn>
    <tableColumn id="16" name="Estimated BaB Reimbursement" dataDxfId="9" dataCellStyle="Currency">
      <calculatedColumnFormula>O8*0.1</calculatedColumnFormula>
    </tableColumn>
    <tableColumn id="17" name="Rate" dataDxfId="8" dataCellStyle="Currency"/>
    <tableColumn id="18" name="Aug - Oct 2020 SFSP Breakfast" dataDxfId="7" dataCellStyle="Comma"/>
    <tableColumn id="19" name="Aug - Oct 2020 SSO Breakfast" dataDxfId="6" dataCellStyle="Comma"/>
    <tableColumn id="20" name="Nov 2020- April 2021 SFSP Breakfast" dataDxfId="5" dataCellStyle="Comma"/>
    <tableColumn id="21" name="Nov 2020- April 2021 SSO Breakfast" dataDxfId="4" dataCellStyle="Comma"/>
    <tableColumn id="22" name="Meals x Rate January 2021 Payment" dataDxfId="3" dataCellStyle="Currency">
      <calculatedColumnFormula>IF(Q8*(R8+S8)&gt;(P8),P8,Q8*(R8+S8))</calculatedColumnFormula>
    </tableColumn>
    <tableColumn id="23" name="Meals x Rate June 2021 Payment" dataDxfId="2" dataCellStyle="Currency"/>
    <tableColumn id="24" name="Funds Available" dataDxfId="1">
      <calculatedColumnFormula>P8-V8</calculatedColumnFormula>
    </tableColumn>
    <tableColumn id="25" name="FY 2020 Eligibility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1"/>
  <sheetViews>
    <sheetView showGridLines="0" tabSelected="1" topLeftCell="A417" zoomScale="69" zoomScaleNormal="69" workbookViewId="0">
      <selection activeCell="C449" sqref="C449"/>
    </sheetView>
  </sheetViews>
  <sheetFormatPr defaultColWidth="9.140625" defaultRowHeight="12.75" x14ac:dyDescent="0.2"/>
  <cols>
    <col min="1" max="1" width="17.42578125" style="1" customWidth="1"/>
    <col min="2" max="2" width="41.140625" style="2" customWidth="1"/>
    <col min="3" max="3" width="46.7109375" style="1" customWidth="1"/>
    <col min="4" max="4" width="11" style="1" customWidth="1"/>
    <col min="5" max="5" width="14.85546875" style="1" customWidth="1"/>
    <col min="6" max="6" width="14.140625" style="1" customWidth="1"/>
    <col min="7" max="7" width="12" style="1" customWidth="1"/>
    <col min="8" max="8" width="9" style="3" customWidth="1"/>
    <col min="9" max="9" width="10.28515625" style="3" customWidth="1"/>
    <col min="10" max="10" width="21.42578125" style="3" customWidth="1"/>
    <col min="11" max="11" width="11.28515625" style="2" hidden="1" customWidth="1"/>
    <col min="12" max="12" width="12.7109375" style="1" customWidth="1"/>
    <col min="13" max="13" width="20.42578125" style="1" hidden="1" customWidth="1"/>
    <col min="14" max="14" width="18.42578125" style="1" hidden="1" customWidth="1"/>
    <col min="15" max="15" width="15.85546875" style="1" hidden="1" customWidth="1"/>
    <col min="16" max="16" width="18.140625" style="5" hidden="1" customWidth="1"/>
    <col min="17" max="17" width="9.140625" style="6" hidden="1" customWidth="1"/>
    <col min="18" max="21" width="16.42578125" style="7" hidden="1" customWidth="1"/>
    <col min="22" max="22" width="20.85546875" style="6" customWidth="1"/>
    <col min="23" max="23" width="22.28515625" style="6" customWidth="1"/>
    <col min="24" max="24" width="14" style="1" hidden="1" customWidth="1"/>
    <col min="25" max="25" width="21" style="1" customWidth="1"/>
    <col min="26" max="16384" width="9.140625" style="1"/>
  </cols>
  <sheetData>
    <row r="1" spans="1:26" ht="15.75" x14ac:dyDescent="0.25">
      <c r="A1" s="85" t="s">
        <v>1348</v>
      </c>
      <c r="B1" s="83"/>
      <c r="C1" s="83"/>
      <c r="D1" s="83"/>
      <c r="E1" s="83"/>
      <c r="F1" s="83"/>
      <c r="G1" s="83"/>
      <c r="H1" s="83"/>
      <c r="I1" s="83"/>
      <c r="J1" s="83"/>
      <c r="K1" s="1"/>
      <c r="P1" s="1"/>
      <c r="Q1" s="1"/>
      <c r="R1" s="1"/>
      <c r="S1" s="1"/>
      <c r="T1" s="1"/>
      <c r="U1" s="1"/>
      <c r="V1" s="1"/>
      <c r="W1" s="1"/>
      <c r="Y1" s="14"/>
    </row>
    <row r="2" spans="1:26" ht="15.75" x14ac:dyDescent="0.25">
      <c r="A2" s="85" t="s">
        <v>1352</v>
      </c>
      <c r="B2" s="83"/>
      <c r="C2" s="83"/>
      <c r="D2" s="83"/>
      <c r="E2" s="83"/>
      <c r="F2" s="83"/>
      <c r="G2" s="83"/>
      <c r="H2" s="83"/>
      <c r="I2" s="83"/>
      <c r="J2" s="83"/>
      <c r="K2" s="1"/>
      <c r="P2" s="1"/>
      <c r="Q2" s="1"/>
      <c r="R2" s="1"/>
      <c r="S2" s="1"/>
      <c r="T2" s="1"/>
      <c r="U2" s="1"/>
      <c r="V2" s="1"/>
      <c r="W2" s="1"/>
      <c r="Y2" s="14"/>
    </row>
    <row r="3" spans="1:26" ht="15.75" x14ac:dyDescent="0.25">
      <c r="A3" s="84">
        <v>44358</v>
      </c>
      <c r="B3" s="84"/>
      <c r="C3" s="84"/>
      <c r="D3" s="84"/>
      <c r="E3" s="84"/>
      <c r="F3" s="84"/>
      <c r="G3" s="84"/>
      <c r="H3" s="84"/>
      <c r="I3" s="84"/>
      <c r="J3" s="84"/>
      <c r="K3" s="1"/>
      <c r="P3" s="1"/>
      <c r="Q3" s="1"/>
      <c r="R3" s="1"/>
      <c r="S3" s="1"/>
      <c r="T3" s="1"/>
      <c r="U3" s="1"/>
      <c r="V3" s="1"/>
      <c r="W3" s="1"/>
      <c r="Y3" s="15"/>
    </row>
    <row r="4" spans="1:26" ht="20.25" x14ac:dyDescent="0.25">
      <c r="A4" s="9" t="s">
        <v>1346</v>
      </c>
      <c r="B4" s="10"/>
      <c r="C4" s="10"/>
      <c r="D4" s="10"/>
      <c r="E4" s="13"/>
      <c r="J4" s="11"/>
      <c r="Y4" s="2"/>
    </row>
    <row r="5" spans="1:26" ht="24.95" customHeight="1" x14ac:dyDescent="0.25">
      <c r="A5" s="9" t="s">
        <v>1347</v>
      </c>
      <c r="B5" s="10"/>
      <c r="C5" s="10"/>
      <c r="D5" s="10"/>
      <c r="E5" s="13"/>
      <c r="J5" s="11"/>
      <c r="Y5" s="2"/>
    </row>
    <row r="6" spans="1:26" ht="45" customHeight="1" x14ac:dyDescent="0.25">
      <c r="A6" s="82" t="s">
        <v>1349</v>
      </c>
      <c r="B6" s="10"/>
      <c r="C6" s="10"/>
      <c r="D6" s="10"/>
      <c r="E6" s="13"/>
      <c r="J6" s="12"/>
      <c r="Y6" s="2"/>
    </row>
    <row r="7" spans="1:26" s="8" customFormat="1" ht="42" customHeight="1" x14ac:dyDescent="0.25">
      <c r="A7" s="72" t="s">
        <v>0</v>
      </c>
      <c r="B7" s="73" t="s">
        <v>1</v>
      </c>
      <c r="C7" s="73" t="s">
        <v>2</v>
      </c>
      <c r="D7" s="74" t="s">
        <v>3</v>
      </c>
      <c r="E7" s="74" t="s">
        <v>4</v>
      </c>
      <c r="F7" s="73" t="s">
        <v>5</v>
      </c>
      <c r="G7" s="73" t="s">
        <v>6</v>
      </c>
      <c r="H7" s="75" t="s">
        <v>7</v>
      </c>
      <c r="I7" s="75" t="s">
        <v>8</v>
      </c>
      <c r="J7" s="76" t="s">
        <v>9</v>
      </c>
      <c r="K7" s="73" t="s">
        <v>10</v>
      </c>
      <c r="L7" s="73" t="s">
        <v>11</v>
      </c>
      <c r="M7" s="74" t="s">
        <v>12</v>
      </c>
      <c r="N7" s="74" t="s">
        <v>13</v>
      </c>
      <c r="O7" s="74" t="s">
        <v>14</v>
      </c>
      <c r="P7" s="77" t="s">
        <v>15</v>
      </c>
      <c r="Q7" s="78" t="s">
        <v>17</v>
      </c>
      <c r="R7" s="79" t="s">
        <v>18</v>
      </c>
      <c r="S7" s="79" t="s">
        <v>19</v>
      </c>
      <c r="T7" s="79" t="s">
        <v>20</v>
      </c>
      <c r="U7" s="79" t="s">
        <v>21</v>
      </c>
      <c r="V7" s="80" t="s">
        <v>22</v>
      </c>
      <c r="W7" s="80" t="s">
        <v>23</v>
      </c>
      <c r="X7" s="74" t="s">
        <v>24</v>
      </c>
      <c r="Y7" s="81" t="s">
        <v>16</v>
      </c>
      <c r="Z7" s="67"/>
    </row>
    <row r="8" spans="1:26" s="4" customFormat="1" ht="15.75" x14ac:dyDescent="0.25">
      <c r="A8" s="18" t="s">
        <v>25</v>
      </c>
      <c r="B8" s="19" t="s">
        <v>26</v>
      </c>
      <c r="C8" s="20" t="s">
        <v>27</v>
      </c>
      <c r="D8" s="21" t="s">
        <v>28</v>
      </c>
      <c r="E8" s="22" t="s">
        <v>29</v>
      </c>
      <c r="F8" s="19" t="s">
        <v>30</v>
      </c>
      <c r="G8" s="19" t="s">
        <v>31</v>
      </c>
      <c r="H8" s="23">
        <v>0.91139999999999999</v>
      </c>
      <c r="I8" s="23">
        <v>0</v>
      </c>
      <c r="J8" s="23">
        <v>0.91139999999999999</v>
      </c>
      <c r="K8" s="24" t="s">
        <v>32</v>
      </c>
      <c r="L8" s="24">
        <v>1</v>
      </c>
      <c r="M8" s="24"/>
      <c r="N8" s="25">
        <v>19333</v>
      </c>
      <c r="O8" s="26">
        <f t="shared" ref="O8:O39" si="0">N8+(N8*0.003)</f>
        <v>19390.999</v>
      </c>
      <c r="P8" s="27">
        <f t="shared" ref="P8:P39" si="1">O8*0.1</f>
        <v>1939.0999000000002</v>
      </c>
      <c r="Q8" s="28">
        <v>0.1</v>
      </c>
      <c r="R8" s="29">
        <f>IFERROR(VLOOKUP(A8&amp;D8,[1]Combined!$A$6:$F$1827,6,FALSE),0)</f>
        <v>5593</v>
      </c>
      <c r="S8" s="29">
        <f>IFERROR(VLOOKUP(A8&amp;D8,[2]Combined!$A$5:$F$98,6,FALSE),0)</f>
        <v>0</v>
      </c>
      <c r="T8" s="29">
        <v>8942</v>
      </c>
      <c r="U8" s="29"/>
      <c r="V8" s="28">
        <f t="shared" ref="V8:V71" si="2">IF(Q8*(R8+S8)&gt;(P8),P8,Q8*(R8+S8))</f>
        <v>559.30000000000007</v>
      </c>
      <c r="W8" s="28">
        <f t="shared" ref="W8:W19" si="3">T8*0.1</f>
        <v>894.2</v>
      </c>
      <c r="X8" s="30">
        <f t="shared" ref="X8:X71" si="4">P8-V8</f>
        <v>1379.7999</v>
      </c>
      <c r="Y8" s="31" t="s">
        <v>33</v>
      </c>
      <c r="Z8" s="32"/>
    </row>
    <row r="9" spans="1:26" s="4" customFormat="1" ht="15.75" x14ac:dyDescent="0.25">
      <c r="A9" s="18" t="s">
        <v>25</v>
      </c>
      <c r="B9" s="19" t="s">
        <v>26</v>
      </c>
      <c r="C9" s="20" t="s">
        <v>34</v>
      </c>
      <c r="D9" s="21" t="s">
        <v>35</v>
      </c>
      <c r="E9" s="22" t="s">
        <v>36</v>
      </c>
      <c r="F9" s="19" t="s">
        <v>37</v>
      </c>
      <c r="G9" s="19" t="s">
        <v>38</v>
      </c>
      <c r="H9" s="23">
        <v>0.91069999999999995</v>
      </c>
      <c r="I9" s="23">
        <v>0</v>
      </c>
      <c r="J9" s="23">
        <v>0.91069999999999995</v>
      </c>
      <c r="K9" s="24" t="s">
        <v>32</v>
      </c>
      <c r="L9" s="24">
        <v>1</v>
      </c>
      <c r="M9" s="24"/>
      <c r="N9" s="25">
        <v>19853</v>
      </c>
      <c r="O9" s="26">
        <f t="shared" si="0"/>
        <v>19912.559000000001</v>
      </c>
      <c r="P9" s="27">
        <f t="shared" si="1"/>
        <v>1991.2559000000001</v>
      </c>
      <c r="Q9" s="28">
        <v>0.1</v>
      </c>
      <c r="R9" s="29">
        <f>IFERROR(VLOOKUP(A9&amp;D9,[1]Combined!$A$6:$F$1827,6,FALSE),0)</f>
        <v>2822</v>
      </c>
      <c r="S9" s="29">
        <f>IFERROR(VLOOKUP(A9&amp;D9,[2]Combined!$A$5:$F$98,6,FALSE),0)</f>
        <v>0</v>
      </c>
      <c r="T9" s="29">
        <v>12049</v>
      </c>
      <c r="U9" s="29"/>
      <c r="V9" s="28">
        <f t="shared" si="2"/>
        <v>282.2</v>
      </c>
      <c r="W9" s="28">
        <f t="shared" si="3"/>
        <v>1204.9000000000001</v>
      </c>
      <c r="X9" s="30">
        <f t="shared" si="4"/>
        <v>1709.0559000000001</v>
      </c>
      <c r="Y9" s="31" t="s">
        <v>33</v>
      </c>
      <c r="Z9" s="32"/>
    </row>
    <row r="10" spans="1:26" s="4" customFormat="1" ht="15.75" x14ac:dyDescent="0.25">
      <c r="A10" s="18" t="s">
        <v>25</v>
      </c>
      <c r="B10" s="19" t="s">
        <v>26</v>
      </c>
      <c r="C10" s="20" t="s">
        <v>39</v>
      </c>
      <c r="D10" s="21" t="s">
        <v>40</v>
      </c>
      <c r="E10" s="22" t="s">
        <v>29</v>
      </c>
      <c r="F10" s="19" t="s">
        <v>30</v>
      </c>
      <c r="G10" s="19" t="s">
        <v>31</v>
      </c>
      <c r="H10" s="23">
        <v>0.91020000000000001</v>
      </c>
      <c r="I10" s="23">
        <v>0</v>
      </c>
      <c r="J10" s="23">
        <v>0.91020000000000001</v>
      </c>
      <c r="K10" s="24" t="s">
        <v>32</v>
      </c>
      <c r="L10" s="24">
        <v>1</v>
      </c>
      <c r="M10" s="24"/>
      <c r="N10" s="25">
        <v>14488</v>
      </c>
      <c r="O10" s="26">
        <f t="shared" si="0"/>
        <v>14531.464</v>
      </c>
      <c r="P10" s="27">
        <f t="shared" si="1"/>
        <v>1453.1464000000001</v>
      </c>
      <c r="Q10" s="28">
        <v>0.1</v>
      </c>
      <c r="R10" s="29">
        <f>IFERROR(VLOOKUP(A10&amp;D10,[1]Combined!$A$6:$F$1827,6,FALSE),0)</f>
        <v>2188</v>
      </c>
      <c r="S10" s="29">
        <f>IFERROR(VLOOKUP(A10&amp;D10,[2]Combined!$A$5:$F$98,6,FALSE),0)</f>
        <v>0</v>
      </c>
      <c r="T10" s="29">
        <v>4439</v>
      </c>
      <c r="U10" s="29"/>
      <c r="V10" s="28">
        <f t="shared" si="2"/>
        <v>218.8</v>
      </c>
      <c r="W10" s="28">
        <f t="shared" si="3"/>
        <v>443.90000000000003</v>
      </c>
      <c r="X10" s="30">
        <f t="shared" si="4"/>
        <v>1234.3464000000001</v>
      </c>
      <c r="Y10" s="31" t="s">
        <v>33</v>
      </c>
      <c r="Z10" s="32"/>
    </row>
    <row r="11" spans="1:26" s="4" customFormat="1" ht="15.75" x14ac:dyDescent="0.25">
      <c r="A11" s="18" t="s">
        <v>25</v>
      </c>
      <c r="B11" s="19" t="s">
        <v>26</v>
      </c>
      <c r="C11" s="20" t="s">
        <v>41</v>
      </c>
      <c r="D11" s="21" t="s">
        <v>42</v>
      </c>
      <c r="E11" s="22" t="s">
        <v>36</v>
      </c>
      <c r="F11" s="19" t="s">
        <v>37</v>
      </c>
      <c r="G11" s="19" t="s">
        <v>38</v>
      </c>
      <c r="H11" s="23">
        <v>0.91120000000000001</v>
      </c>
      <c r="I11" s="23">
        <v>0</v>
      </c>
      <c r="J11" s="23">
        <v>0.91120000000000001</v>
      </c>
      <c r="K11" s="24" t="s">
        <v>32</v>
      </c>
      <c r="L11" s="24">
        <v>1</v>
      </c>
      <c r="M11" s="24"/>
      <c r="N11" s="25">
        <v>23259</v>
      </c>
      <c r="O11" s="26">
        <f t="shared" si="0"/>
        <v>23328.776999999998</v>
      </c>
      <c r="P11" s="27">
        <f t="shared" si="1"/>
        <v>2332.8777</v>
      </c>
      <c r="Q11" s="28">
        <v>0.1</v>
      </c>
      <c r="R11" s="29">
        <f>IFERROR(VLOOKUP(A11&amp;D11,[1]Combined!$A$6:$F$1827,6,FALSE),0)</f>
        <v>8098</v>
      </c>
      <c r="S11" s="29">
        <f>IFERROR(VLOOKUP(A11&amp;D11,[2]Combined!$A$5:$F$98,6,FALSE),0)</f>
        <v>0</v>
      </c>
      <c r="T11" s="29">
        <v>16821</v>
      </c>
      <c r="U11" s="29"/>
      <c r="V11" s="28">
        <f t="shared" si="2"/>
        <v>809.80000000000007</v>
      </c>
      <c r="W11" s="28">
        <f t="shared" si="3"/>
        <v>1682.1000000000001</v>
      </c>
      <c r="X11" s="30">
        <f t="shared" si="4"/>
        <v>1523.0776999999998</v>
      </c>
      <c r="Y11" s="31" t="s">
        <v>33</v>
      </c>
      <c r="Z11" s="32"/>
    </row>
    <row r="12" spans="1:26" s="4" customFormat="1" ht="15.75" x14ac:dyDescent="0.25">
      <c r="A12" s="18" t="s">
        <v>25</v>
      </c>
      <c r="B12" s="19" t="s">
        <v>26</v>
      </c>
      <c r="C12" s="20" t="s">
        <v>448</v>
      </c>
      <c r="D12" s="21" t="s">
        <v>449</v>
      </c>
      <c r="E12" s="22" t="s">
        <v>450</v>
      </c>
      <c r="F12" s="19" t="s">
        <v>275</v>
      </c>
      <c r="G12" s="19" t="s">
        <v>451</v>
      </c>
      <c r="H12" s="23">
        <v>0.91110000000000002</v>
      </c>
      <c r="I12" s="23">
        <v>0</v>
      </c>
      <c r="J12" s="23">
        <v>0.91110000000000002</v>
      </c>
      <c r="K12" s="24" t="s">
        <v>32</v>
      </c>
      <c r="L12" s="24">
        <v>2</v>
      </c>
      <c r="M12" s="24"/>
      <c r="N12" s="25">
        <v>37986</v>
      </c>
      <c r="O12" s="26">
        <f t="shared" si="0"/>
        <v>38099.957999999999</v>
      </c>
      <c r="P12" s="27">
        <f t="shared" si="1"/>
        <v>3809.9958000000001</v>
      </c>
      <c r="Q12" s="33">
        <v>0.05</v>
      </c>
      <c r="R12" s="29">
        <f>IFERROR(VLOOKUP(A12&amp;D12,[1]Combined!$A$6:$F$1827,6,FALSE),0)</f>
        <v>9049</v>
      </c>
      <c r="S12" s="29">
        <f>IFERROR(VLOOKUP(A12&amp;D12,[2]Combined!$A$5:$F$98,6,FALSE),0)</f>
        <v>0</v>
      </c>
      <c r="T12" s="29">
        <v>24137</v>
      </c>
      <c r="U12" s="29"/>
      <c r="V12" s="28">
        <f t="shared" si="2"/>
        <v>452.45000000000005</v>
      </c>
      <c r="W12" s="28">
        <f t="shared" si="3"/>
        <v>2413.7000000000003</v>
      </c>
      <c r="X12" s="30">
        <f t="shared" si="4"/>
        <v>3357.5457999999999</v>
      </c>
      <c r="Y12" s="31" t="s">
        <v>33</v>
      </c>
      <c r="Z12" s="32"/>
    </row>
    <row r="13" spans="1:26" s="4" customFormat="1" ht="15.75" x14ac:dyDescent="0.25">
      <c r="A13" s="18" t="s">
        <v>25</v>
      </c>
      <c r="B13" s="19" t="s">
        <v>26</v>
      </c>
      <c r="C13" s="20" t="s">
        <v>452</v>
      </c>
      <c r="D13" s="21" t="s">
        <v>156</v>
      </c>
      <c r="E13" s="22" t="s">
        <v>450</v>
      </c>
      <c r="F13" s="19" t="s">
        <v>275</v>
      </c>
      <c r="G13" s="19" t="s">
        <v>451</v>
      </c>
      <c r="H13" s="23">
        <v>0.90980000000000005</v>
      </c>
      <c r="I13" s="23">
        <v>0</v>
      </c>
      <c r="J13" s="23">
        <v>0.90980000000000005</v>
      </c>
      <c r="K13" s="24" t="s">
        <v>32</v>
      </c>
      <c r="L13" s="24">
        <v>2</v>
      </c>
      <c r="M13" s="24"/>
      <c r="N13" s="34">
        <v>15051</v>
      </c>
      <c r="O13" s="26">
        <f t="shared" si="0"/>
        <v>15096.153</v>
      </c>
      <c r="P13" s="27">
        <f t="shared" si="1"/>
        <v>1509.6153000000002</v>
      </c>
      <c r="Q13" s="33">
        <v>0.05</v>
      </c>
      <c r="R13" s="29">
        <f>IFERROR(VLOOKUP(A13&amp;D13,[1]Combined!$A$6:$F$1827,6,FALSE),0)</f>
        <v>3793</v>
      </c>
      <c r="S13" s="29">
        <f>IFERROR(VLOOKUP(A13&amp;D13,[2]Combined!$A$5:$F$98,6,FALSE),0)</f>
        <v>0</v>
      </c>
      <c r="T13" s="29">
        <v>9484</v>
      </c>
      <c r="U13" s="29"/>
      <c r="V13" s="28">
        <f t="shared" si="2"/>
        <v>189.65</v>
      </c>
      <c r="W13" s="28">
        <f t="shared" si="3"/>
        <v>948.40000000000009</v>
      </c>
      <c r="X13" s="30">
        <f t="shared" si="4"/>
        <v>1319.9653000000001</v>
      </c>
      <c r="Y13" s="31" t="s">
        <v>33</v>
      </c>
      <c r="Z13" s="32"/>
    </row>
    <row r="14" spans="1:26" s="4" customFormat="1" ht="15.75" x14ac:dyDescent="0.25">
      <c r="A14" s="18" t="s">
        <v>25</v>
      </c>
      <c r="B14" s="19" t="s">
        <v>26</v>
      </c>
      <c r="C14" s="20" t="s">
        <v>453</v>
      </c>
      <c r="D14" s="21" t="s">
        <v>96</v>
      </c>
      <c r="E14" s="22" t="s">
        <v>450</v>
      </c>
      <c r="F14" s="19" t="s">
        <v>275</v>
      </c>
      <c r="G14" s="19" t="s">
        <v>451</v>
      </c>
      <c r="H14" s="23">
        <v>0.91069999999999995</v>
      </c>
      <c r="I14" s="23">
        <v>0</v>
      </c>
      <c r="J14" s="23">
        <v>0.91069999999999995</v>
      </c>
      <c r="K14" s="24" t="s">
        <v>32</v>
      </c>
      <c r="L14" s="24">
        <v>2</v>
      </c>
      <c r="M14" s="24"/>
      <c r="N14" s="34">
        <v>47872</v>
      </c>
      <c r="O14" s="26">
        <f t="shared" si="0"/>
        <v>48015.616000000002</v>
      </c>
      <c r="P14" s="27">
        <f t="shared" si="1"/>
        <v>4801.5616</v>
      </c>
      <c r="Q14" s="33">
        <v>0.05</v>
      </c>
      <c r="R14" s="29">
        <f>IFERROR(VLOOKUP(A14&amp;D14,[1]Combined!$A$6:$F$1827,6,FALSE),0)</f>
        <v>9120</v>
      </c>
      <c r="S14" s="29">
        <f>IFERROR(VLOOKUP(A14&amp;D14,[2]Combined!$A$5:$F$98,6,FALSE),0)</f>
        <v>0</v>
      </c>
      <c r="T14" s="29">
        <v>24042</v>
      </c>
      <c r="U14" s="29"/>
      <c r="V14" s="28">
        <f t="shared" si="2"/>
        <v>456</v>
      </c>
      <c r="W14" s="28">
        <f t="shared" si="3"/>
        <v>2404.2000000000003</v>
      </c>
      <c r="X14" s="30">
        <f t="shared" si="4"/>
        <v>4345.5616</v>
      </c>
      <c r="Y14" s="31" t="s">
        <v>33</v>
      </c>
      <c r="Z14" s="32"/>
    </row>
    <row r="15" spans="1:26" s="4" customFormat="1" ht="15.75" x14ac:dyDescent="0.25">
      <c r="A15" s="18" t="s">
        <v>25</v>
      </c>
      <c r="B15" s="19" t="s">
        <v>26</v>
      </c>
      <c r="C15" s="20" t="s">
        <v>454</v>
      </c>
      <c r="D15" s="21" t="s">
        <v>455</v>
      </c>
      <c r="E15" s="22" t="s">
        <v>450</v>
      </c>
      <c r="F15" s="19" t="s">
        <v>275</v>
      </c>
      <c r="G15" s="19" t="s">
        <v>451</v>
      </c>
      <c r="H15" s="23">
        <v>0.91010000000000002</v>
      </c>
      <c r="I15" s="23">
        <v>0</v>
      </c>
      <c r="J15" s="23">
        <v>0.91010000000000002</v>
      </c>
      <c r="K15" s="24" t="s">
        <v>32</v>
      </c>
      <c r="L15" s="24">
        <v>2</v>
      </c>
      <c r="M15" s="24"/>
      <c r="N15" s="34">
        <v>57819</v>
      </c>
      <c r="O15" s="26">
        <f t="shared" si="0"/>
        <v>57992.457000000002</v>
      </c>
      <c r="P15" s="27">
        <f t="shared" si="1"/>
        <v>5799.2457000000004</v>
      </c>
      <c r="Q15" s="33">
        <v>0.05</v>
      </c>
      <c r="R15" s="29">
        <f>IFERROR(VLOOKUP(A15&amp;D15,[1]Combined!$A$6:$F$1827,6,FALSE),0)</f>
        <v>15956</v>
      </c>
      <c r="S15" s="29">
        <f>IFERROR(VLOOKUP(A15&amp;D15,[2]Combined!$A$5:$F$98,6,FALSE),0)</f>
        <v>0</v>
      </c>
      <c r="T15" s="29">
        <v>40080</v>
      </c>
      <c r="U15" s="29"/>
      <c r="V15" s="28">
        <f t="shared" si="2"/>
        <v>797.80000000000007</v>
      </c>
      <c r="W15" s="28">
        <f t="shared" si="3"/>
        <v>4008</v>
      </c>
      <c r="X15" s="30">
        <f t="shared" si="4"/>
        <v>5001.4457000000002</v>
      </c>
      <c r="Y15" s="31" t="s">
        <v>33</v>
      </c>
      <c r="Z15" s="32"/>
    </row>
    <row r="16" spans="1:26" s="4" customFormat="1" ht="15.75" x14ac:dyDescent="0.25">
      <c r="A16" s="18" t="s">
        <v>25</v>
      </c>
      <c r="B16" s="19" t="s">
        <v>26</v>
      </c>
      <c r="C16" s="20" t="s">
        <v>456</v>
      </c>
      <c r="D16" s="21" t="s">
        <v>457</v>
      </c>
      <c r="E16" s="22" t="s">
        <v>450</v>
      </c>
      <c r="F16" s="19" t="s">
        <v>275</v>
      </c>
      <c r="G16" s="19" t="s">
        <v>451</v>
      </c>
      <c r="H16" s="23">
        <v>0.91069999999999995</v>
      </c>
      <c r="I16" s="23">
        <v>0</v>
      </c>
      <c r="J16" s="23">
        <v>0.91069999999999995</v>
      </c>
      <c r="K16" s="24" t="s">
        <v>32</v>
      </c>
      <c r="L16" s="24">
        <v>2</v>
      </c>
      <c r="M16" s="24"/>
      <c r="N16" s="25">
        <v>40371</v>
      </c>
      <c r="O16" s="26">
        <f t="shared" si="0"/>
        <v>40492.112999999998</v>
      </c>
      <c r="P16" s="27">
        <f t="shared" si="1"/>
        <v>4049.2112999999999</v>
      </c>
      <c r="Q16" s="33">
        <v>0.05</v>
      </c>
      <c r="R16" s="29">
        <f>IFERROR(VLOOKUP(A16&amp;D16,[1]Combined!$A$6:$F$1827,6,FALSE),0)</f>
        <v>7624</v>
      </c>
      <c r="S16" s="29">
        <f>IFERROR(VLOOKUP(A16&amp;D16,[2]Combined!$A$5:$F$98,6,FALSE),0)</f>
        <v>0</v>
      </c>
      <c r="T16" s="29">
        <v>21277</v>
      </c>
      <c r="U16" s="29"/>
      <c r="V16" s="28">
        <f t="shared" si="2"/>
        <v>381.20000000000005</v>
      </c>
      <c r="W16" s="28">
        <f t="shared" si="3"/>
        <v>2127.7000000000003</v>
      </c>
      <c r="X16" s="30">
        <f t="shared" si="4"/>
        <v>3668.0113000000001</v>
      </c>
      <c r="Y16" s="31" t="s">
        <v>33</v>
      </c>
      <c r="Z16" s="32"/>
    </row>
    <row r="17" spans="1:26" s="4" customFormat="1" ht="15.75" x14ac:dyDescent="0.25">
      <c r="A17" s="18" t="s">
        <v>43</v>
      </c>
      <c r="B17" s="19" t="s">
        <v>44</v>
      </c>
      <c r="C17" s="35" t="s">
        <v>45</v>
      </c>
      <c r="D17" s="21" t="s">
        <v>46</v>
      </c>
      <c r="E17" s="22" t="s">
        <v>36</v>
      </c>
      <c r="F17" s="19" t="s">
        <v>37</v>
      </c>
      <c r="G17" s="19" t="s">
        <v>38</v>
      </c>
      <c r="H17" s="23">
        <v>0.64229999999999998</v>
      </c>
      <c r="I17" s="23">
        <v>0.13589999999999999</v>
      </c>
      <c r="J17" s="23">
        <v>0.7782</v>
      </c>
      <c r="K17" s="24"/>
      <c r="L17" s="24">
        <v>1</v>
      </c>
      <c r="M17" s="24" t="s">
        <v>32</v>
      </c>
      <c r="N17" s="25">
        <v>184659</v>
      </c>
      <c r="O17" s="26">
        <f t="shared" si="0"/>
        <v>185212.97700000001</v>
      </c>
      <c r="P17" s="27">
        <f t="shared" si="1"/>
        <v>18521.297700000003</v>
      </c>
      <c r="Q17" s="28">
        <v>0.1</v>
      </c>
      <c r="R17" s="29">
        <f>IFERROR(VLOOKUP(A17&amp;D17,[1]Combined!$A$6:$F$1827,6,FALSE),0)</f>
        <v>43064</v>
      </c>
      <c r="S17" s="29">
        <f>IFERROR(VLOOKUP(A17&amp;D17,[2]Combined!$A$5:$F$98,6,FALSE),0)</f>
        <v>0</v>
      </c>
      <c r="T17" s="29">
        <v>64385</v>
      </c>
      <c r="U17" s="29"/>
      <c r="V17" s="28">
        <f t="shared" si="2"/>
        <v>4306.4000000000005</v>
      </c>
      <c r="W17" s="28">
        <f t="shared" si="3"/>
        <v>6438.5</v>
      </c>
      <c r="X17" s="30">
        <f t="shared" si="4"/>
        <v>14214.897700000001</v>
      </c>
      <c r="Y17" s="31" t="s">
        <v>33</v>
      </c>
      <c r="Z17" s="32"/>
    </row>
    <row r="18" spans="1:26" s="4" customFormat="1" ht="15.75" x14ac:dyDescent="0.25">
      <c r="A18" s="18" t="s">
        <v>43</v>
      </c>
      <c r="B18" s="19" t="s">
        <v>44</v>
      </c>
      <c r="C18" s="35" t="s">
        <v>47</v>
      </c>
      <c r="D18" s="21" t="s">
        <v>48</v>
      </c>
      <c r="E18" s="22" t="s">
        <v>36</v>
      </c>
      <c r="F18" s="19" t="s">
        <v>37</v>
      </c>
      <c r="G18" s="19" t="s">
        <v>38</v>
      </c>
      <c r="H18" s="23">
        <v>0.40529999999999999</v>
      </c>
      <c r="I18" s="23">
        <v>6.8400000000000002E-2</v>
      </c>
      <c r="J18" s="23">
        <v>0.47370000000000001</v>
      </c>
      <c r="K18" s="24"/>
      <c r="L18" s="24">
        <v>1</v>
      </c>
      <c r="M18" s="24" t="s">
        <v>32</v>
      </c>
      <c r="N18" s="25">
        <v>30811</v>
      </c>
      <c r="O18" s="26">
        <f t="shared" si="0"/>
        <v>30903.433000000001</v>
      </c>
      <c r="P18" s="27">
        <f t="shared" si="1"/>
        <v>3090.3433000000005</v>
      </c>
      <c r="Q18" s="28">
        <v>0.1</v>
      </c>
      <c r="R18" s="29">
        <f>IFERROR(VLOOKUP(A18&amp;D18,[1]Combined!$A$6:$F$1827,6,FALSE),0)</f>
        <v>0</v>
      </c>
      <c r="S18" s="29">
        <f>IFERROR(VLOOKUP(A18&amp;D18,[2]Combined!$A$5:$F$98,6,FALSE),0)</f>
        <v>0</v>
      </c>
      <c r="T18" s="29">
        <v>248</v>
      </c>
      <c r="U18" s="29"/>
      <c r="V18" s="28">
        <f t="shared" si="2"/>
        <v>0</v>
      </c>
      <c r="W18" s="28">
        <f t="shared" si="3"/>
        <v>24.8</v>
      </c>
      <c r="X18" s="30">
        <f t="shared" si="4"/>
        <v>3090.3433000000005</v>
      </c>
      <c r="Y18" s="31" t="s">
        <v>33</v>
      </c>
      <c r="Z18" s="32"/>
    </row>
    <row r="19" spans="1:26" s="4" customFormat="1" ht="15.75" x14ac:dyDescent="0.25">
      <c r="A19" s="18" t="s">
        <v>43</v>
      </c>
      <c r="B19" s="19" t="s">
        <v>44</v>
      </c>
      <c r="C19" s="35" t="s">
        <v>49</v>
      </c>
      <c r="D19" s="21" t="s">
        <v>50</v>
      </c>
      <c r="E19" s="22" t="s">
        <v>29</v>
      </c>
      <c r="F19" s="19" t="s">
        <v>51</v>
      </c>
      <c r="G19" s="19" t="s">
        <v>31</v>
      </c>
      <c r="H19" s="23">
        <v>0.49390000000000001</v>
      </c>
      <c r="I19" s="23">
        <v>0.107</v>
      </c>
      <c r="J19" s="23">
        <v>0.60089999999999999</v>
      </c>
      <c r="K19" s="24"/>
      <c r="L19" s="24">
        <v>1</v>
      </c>
      <c r="M19" s="24" t="s">
        <v>32</v>
      </c>
      <c r="N19" s="25">
        <v>72958</v>
      </c>
      <c r="O19" s="26">
        <f t="shared" si="0"/>
        <v>73176.873999999996</v>
      </c>
      <c r="P19" s="27">
        <f t="shared" si="1"/>
        <v>7317.6873999999998</v>
      </c>
      <c r="Q19" s="28">
        <v>0.1</v>
      </c>
      <c r="R19" s="29">
        <f>IFERROR(VLOOKUP(A19&amp;D19,[1]Combined!$A$6:$F$1827,6,FALSE),0)</f>
        <v>69596</v>
      </c>
      <c r="S19" s="29">
        <f>IFERROR(VLOOKUP(A19&amp;D19,[2]Combined!$A$5:$F$98,6,FALSE),0)</f>
        <v>0</v>
      </c>
      <c r="T19" s="29">
        <v>94694</v>
      </c>
      <c r="U19" s="29"/>
      <c r="V19" s="28">
        <f t="shared" si="2"/>
        <v>6959.6</v>
      </c>
      <c r="W19" s="28">
        <f t="shared" si="3"/>
        <v>9469.4</v>
      </c>
      <c r="X19" s="30">
        <f t="shared" si="4"/>
        <v>358.08739999999943</v>
      </c>
      <c r="Y19" s="31" t="s">
        <v>33</v>
      </c>
      <c r="Z19" s="32"/>
    </row>
    <row r="20" spans="1:26" s="4" customFormat="1" ht="15.75" x14ac:dyDescent="0.25">
      <c r="A20" s="18" t="s">
        <v>43</v>
      </c>
      <c r="B20" s="19" t="s">
        <v>44</v>
      </c>
      <c r="C20" s="35" t="s">
        <v>775</v>
      </c>
      <c r="D20" s="21" t="s">
        <v>715</v>
      </c>
      <c r="E20" s="22" t="s">
        <v>450</v>
      </c>
      <c r="F20" s="19" t="s">
        <v>275</v>
      </c>
      <c r="G20" s="19" t="s">
        <v>451</v>
      </c>
      <c r="H20" s="23">
        <v>0.87319999999999998</v>
      </c>
      <c r="I20" s="23">
        <v>0</v>
      </c>
      <c r="J20" s="23">
        <v>0.87319999999999998</v>
      </c>
      <c r="K20" s="24"/>
      <c r="L20" s="24">
        <v>3</v>
      </c>
      <c r="M20" s="24" t="s">
        <v>32</v>
      </c>
      <c r="N20" s="25">
        <v>44061</v>
      </c>
      <c r="O20" s="26">
        <f t="shared" si="0"/>
        <v>44193.182999999997</v>
      </c>
      <c r="P20" s="27">
        <f t="shared" si="1"/>
        <v>4419.3182999999999</v>
      </c>
      <c r="Q20" s="33">
        <v>0.05</v>
      </c>
      <c r="R20" s="36"/>
      <c r="S20" s="29"/>
      <c r="T20" s="29">
        <v>38695</v>
      </c>
      <c r="U20" s="29"/>
      <c r="V20" s="28">
        <f t="shared" si="2"/>
        <v>0</v>
      </c>
      <c r="W20" s="28">
        <f>T20*0.05</f>
        <v>1934.75</v>
      </c>
      <c r="X20" s="30">
        <f t="shared" si="4"/>
        <v>4419.3182999999999</v>
      </c>
      <c r="Y20" s="31" t="s">
        <v>33</v>
      </c>
      <c r="Z20" s="32"/>
    </row>
    <row r="21" spans="1:26" s="4" customFormat="1" ht="15.75" x14ac:dyDescent="0.25">
      <c r="A21" s="18" t="s">
        <v>43</v>
      </c>
      <c r="B21" s="19" t="s">
        <v>44</v>
      </c>
      <c r="C21" s="35" t="s">
        <v>783</v>
      </c>
      <c r="D21" s="21" t="s">
        <v>497</v>
      </c>
      <c r="E21" s="22" t="s">
        <v>450</v>
      </c>
      <c r="F21" s="19" t="s">
        <v>275</v>
      </c>
      <c r="G21" s="19" t="s">
        <v>451</v>
      </c>
      <c r="H21" s="23">
        <v>0.85780000000000001</v>
      </c>
      <c r="I21" s="23">
        <v>0</v>
      </c>
      <c r="J21" s="23">
        <v>0.85780000000000001</v>
      </c>
      <c r="K21" s="24"/>
      <c r="L21" s="24">
        <v>3</v>
      </c>
      <c r="M21" s="24" t="s">
        <v>32</v>
      </c>
      <c r="N21" s="25">
        <v>72207</v>
      </c>
      <c r="O21" s="26">
        <f t="shared" si="0"/>
        <v>72423.620999999999</v>
      </c>
      <c r="P21" s="27">
        <f t="shared" si="1"/>
        <v>7242.3621000000003</v>
      </c>
      <c r="Q21" s="33">
        <v>0.05</v>
      </c>
      <c r="R21" s="36"/>
      <c r="S21" s="29"/>
      <c r="T21" s="29">
        <v>60949</v>
      </c>
      <c r="U21" s="29"/>
      <c r="V21" s="28">
        <f t="shared" si="2"/>
        <v>0</v>
      </c>
      <c r="W21" s="28">
        <f>T21*0.05</f>
        <v>3047.4500000000003</v>
      </c>
      <c r="X21" s="30">
        <f t="shared" si="4"/>
        <v>7242.3621000000003</v>
      </c>
      <c r="Y21" s="31" t="s">
        <v>33</v>
      </c>
      <c r="Z21" s="32"/>
    </row>
    <row r="22" spans="1:26" s="4" customFormat="1" ht="15.75" x14ac:dyDescent="0.25">
      <c r="A22" s="18" t="s">
        <v>52</v>
      </c>
      <c r="B22" s="19" t="s">
        <v>53</v>
      </c>
      <c r="C22" s="20" t="s">
        <v>54</v>
      </c>
      <c r="D22" s="21" t="s">
        <v>55</v>
      </c>
      <c r="E22" s="22" t="s">
        <v>36</v>
      </c>
      <c r="F22" s="19" t="s">
        <v>37</v>
      </c>
      <c r="G22" s="19" t="s">
        <v>38</v>
      </c>
      <c r="H22" s="23">
        <v>0.4103</v>
      </c>
      <c r="I22" s="23">
        <v>6.6299999999999998E-2</v>
      </c>
      <c r="J22" s="23">
        <v>0.47670000000000001</v>
      </c>
      <c r="K22" s="24" t="s">
        <v>32</v>
      </c>
      <c r="L22" s="24">
        <v>1</v>
      </c>
      <c r="M22" s="24" t="s">
        <v>32</v>
      </c>
      <c r="N22" s="34">
        <v>15139</v>
      </c>
      <c r="O22" s="26">
        <f t="shared" si="0"/>
        <v>15184.416999999999</v>
      </c>
      <c r="P22" s="27">
        <f t="shared" si="1"/>
        <v>1518.4417000000001</v>
      </c>
      <c r="Q22" s="28">
        <v>0.1</v>
      </c>
      <c r="R22" s="29">
        <f>IFERROR(VLOOKUP(A22&amp;D22,[1]Combined!$A$6:$F$1827,6,FALSE),0)</f>
        <v>3277</v>
      </c>
      <c r="S22" s="29">
        <f>IFERROR(VLOOKUP(A22&amp;D22,[2]Combined!$A$5:$F$98,6,FALSE),0)</f>
        <v>0</v>
      </c>
      <c r="T22" s="29">
        <v>9825</v>
      </c>
      <c r="U22" s="29"/>
      <c r="V22" s="28">
        <f t="shared" si="2"/>
        <v>327.70000000000005</v>
      </c>
      <c r="W22" s="28">
        <f>T22*0.1</f>
        <v>982.5</v>
      </c>
      <c r="X22" s="30">
        <f t="shared" si="4"/>
        <v>1190.7417</v>
      </c>
      <c r="Y22" s="31" t="s">
        <v>33</v>
      </c>
      <c r="Z22" s="32"/>
    </row>
    <row r="23" spans="1:26" s="4" customFormat="1" ht="15.75" x14ac:dyDescent="0.25">
      <c r="A23" s="18" t="s">
        <v>52</v>
      </c>
      <c r="B23" s="19" t="s">
        <v>53</v>
      </c>
      <c r="C23" s="20" t="s">
        <v>56</v>
      </c>
      <c r="D23" s="21" t="s">
        <v>57</v>
      </c>
      <c r="E23" s="22" t="s">
        <v>36</v>
      </c>
      <c r="F23" s="37">
        <v>6</v>
      </c>
      <c r="G23" s="37">
        <v>8</v>
      </c>
      <c r="H23" s="23">
        <v>0.4803</v>
      </c>
      <c r="I23" s="23">
        <v>8.3599999999999994E-2</v>
      </c>
      <c r="J23" s="23">
        <v>0.56389999999999996</v>
      </c>
      <c r="K23" s="24" t="s">
        <v>32</v>
      </c>
      <c r="L23" s="24">
        <v>1</v>
      </c>
      <c r="M23" s="24" t="s">
        <v>32</v>
      </c>
      <c r="N23" s="34">
        <v>3357</v>
      </c>
      <c r="O23" s="26">
        <f t="shared" si="0"/>
        <v>3367.0709999999999</v>
      </c>
      <c r="P23" s="27">
        <f t="shared" si="1"/>
        <v>336.70710000000003</v>
      </c>
      <c r="Q23" s="28">
        <v>0.1</v>
      </c>
      <c r="R23" s="29">
        <f>IFERROR(VLOOKUP(A23&amp;D23,[1]Combined!$A$6:$F$1827,6,FALSE),0)</f>
        <v>387</v>
      </c>
      <c r="S23" s="29">
        <f>IFERROR(VLOOKUP(A23&amp;D23,[2]Combined!$A$5:$F$98,6,FALSE),0)</f>
        <v>0</v>
      </c>
      <c r="T23" s="29">
        <v>34170</v>
      </c>
      <c r="U23" s="29"/>
      <c r="V23" s="28">
        <f t="shared" si="2"/>
        <v>38.700000000000003</v>
      </c>
      <c r="W23" s="28">
        <f>T23*0.1</f>
        <v>3417</v>
      </c>
      <c r="X23" s="30">
        <f t="shared" si="4"/>
        <v>298.00710000000004</v>
      </c>
      <c r="Y23" s="31" t="s">
        <v>33</v>
      </c>
      <c r="Z23" s="32"/>
    </row>
    <row r="24" spans="1:26" s="4" customFormat="1" ht="15.75" x14ac:dyDescent="0.25">
      <c r="A24" s="18" t="s">
        <v>52</v>
      </c>
      <c r="B24" s="19" t="s">
        <v>53</v>
      </c>
      <c r="C24" s="20" t="s">
        <v>591</v>
      </c>
      <c r="D24" s="21" t="s">
        <v>334</v>
      </c>
      <c r="E24" s="22" t="s">
        <v>450</v>
      </c>
      <c r="F24" s="19" t="s">
        <v>275</v>
      </c>
      <c r="G24" s="19" t="s">
        <v>451</v>
      </c>
      <c r="H24" s="23">
        <v>0.40810000000000002</v>
      </c>
      <c r="I24" s="23">
        <v>5.1499999999999997E-2</v>
      </c>
      <c r="J24" s="23">
        <v>0.45960000000000001</v>
      </c>
      <c r="K24" s="24" t="s">
        <v>32</v>
      </c>
      <c r="L24" s="24">
        <v>2</v>
      </c>
      <c r="M24" s="24" t="s">
        <v>32</v>
      </c>
      <c r="N24" s="34">
        <v>14241</v>
      </c>
      <c r="O24" s="26">
        <f t="shared" si="0"/>
        <v>14283.723</v>
      </c>
      <c r="P24" s="27">
        <f t="shared" si="1"/>
        <v>1428.3723</v>
      </c>
      <c r="Q24" s="33">
        <v>0.05</v>
      </c>
      <c r="R24" s="36"/>
      <c r="S24" s="29"/>
      <c r="T24" s="29">
        <v>11432</v>
      </c>
      <c r="U24" s="29"/>
      <c r="V24" s="28">
        <f t="shared" si="2"/>
        <v>0</v>
      </c>
      <c r="W24" s="28">
        <f>T24*0.05</f>
        <v>571.6</v>
      </c>
      <c r="X24" s="30">
        <f t="shared" si="4"/>
        <v>1428.3723</v>
      </c>
      <c r="Y24" s="31" t="s">
        <v>33</v>
      </c>
      <c r="Z24" s="32"/>
    </row>
    <row r="25" spans="1:26" s="4" customFormat="1" ht="15.75" x14ac:dyDescent="0.25">
      <c r="A25" s="18" t="s">
        <v>52</v>
      </c>
      <c r="B25" s="19" t="s">
        <v>53</v>
      </c>
      <c r="C25" s="20" t="s">
        <v>592</v>
      </c>
      <c r="D25" s="21" t="s">
        <v>593</v>
      </c>
      <c r="E25" s="22" t="s">
        <v>450</v>
      </c>
      <c r="F25" s="19" t="s">
        <v>460</v>
      </c>
      <c r="G25" s="19" t="s">
        <v>451</v>
      </c>
      <c r="H25" s="23">
        <v>0.39219999999999999</v>
      </c>
      <c r="I25" s="23">
        <v>7.8399999999999997E-2</v>
      </c>
      <c r="J25" s="23">
        <v>0.47060000000000002</v>
      </c>
      <c r="K25" s="24" t="s">
        <v>32</v>
      </c>
      <c r="L25" s="24">
        <v>2</v>
      </c>
      <c r="M25" s="24" t="s">
        <v>32</v>
      </c>
      <c r="N25" s="34">
        <v>8140</v>
      </c>
      <c r="O25" s="26">
        <f t="shared" si="0"/>
        <v>8164.42</v>
      </c>
      <c r="P25" s="27">
        <f t="shared" si="1"/>
        <v>816.44200000000001</v>
      </c>
      <c r="Q25" s="33">
        <v>0.05</v>
      </c>
      <c r="R25" s="36"/>
      <c r="S25" s="29"/>
      <c r="T25" s="29">
        <v>5993</v>
      </c>
      <c r="U25" s="29"/>
      <c r="V25" s="28">
        <f t="shared" si="2"/>
        <v>0</v>
      </c>
      <c r="W25" s="28">
        <f>T25*0.05</f>
        <v>299.65000000000003</v>
      </c>
      <c r="X25" s="30">
        <f t="shared" si="4"/>
        <v>816.44200000000001</v>
      </c>
      <c r="Y25" s="31" t="s">
        <v>33</v>
      </c>
      <c r="Z25" s="32"/>
    </row>
    <row r="26" spans="1:26" s="4" customFormat="1" ht="15.75" x14ac:dyDescent="0.25">
      <c r="A26" s="18" t="s">
        <v>52</v>
      </c>
      <c r="B26" s="19" t="s">
        <v>53</v>
      </c>
      <c r="C26" s="20" t="s">
        <v>785</v>
      </c>
      <c r="D26" s="21" t="s">
        <v>296</v>
      </c>
      <c r="E26" s="22" t="s">
        <v>450</v>
      </c>
      <c r="F26" s="19" t="s">
        <v>275</v>
      </c>
      <c r="G26" s="19" t="s">
        <v>451</v>
      </c>
      <c r="H26" s="23">
        <v>0.90049999999999997</v>
      </c>
      <c r="I26" s="23">
        <v>0</v>
      </c>
      <c r="J26" s="23">
        <v>0.90049999999999997</v>
      </c>
      <c r="K26" s="24"/>
      <c r="L26" s="24">
        <v>3</v>
      </c>
      <c r="M26" s="24" t="s">
        <v>32</v>
      </c>
      <c r="N26" s="34">
        <v>41707</v>
      </c>
      <c r="O26" s="26">
        <f t="shared" si="0"/>
        <v>41832.120999999999</v>
      </c>
      <c r="P26" s="27">
        <f t="shared" si="1"/>
        <v>4183.2120999999997</v>
      </c>
      <c r="Q26" s="33">
        <v>0.05</v>
      </c>
      <c r="R26" s="36"/>
      <c r="S26" s="29"/>
      <c r="T26" s="29">
        <v>28913</v>
      </c>
      <c r="U26" s="29"/>
      <c r="V26" s="28">
        <f t="shared" si="2"/>
        <v>0</v>
      </c>
      <c r="W26" s="28">
        <f>T26*0.05</f>
        <v>1445.65</v>
      </c>
      <c r="X26" s="30">
        <f t="shared" si="4"/>
        <v>4183.2120999999997</v>
      </c>
      <c r="Y26" s="31" t="s">
        <v>33</v>
      </c>
      <c r="Z26" s="32"/>
    </row>
    <row r="27" spans="1:26" s="4" customFormat="1" ht="15.75" x14ac:dyDescent="0.25">
      <c r="A27" s="18" t="s">
        <v>52</v>
      </c>
      <c r="B27" s="19" t="s">
        <v>53</v>
      </c>
      <c r="C27" s="20" t="s">
        <v>786</v>
      </c>
      <c r="D27" s="21" t="s">
        <v>534</v>
      </c>
      <c r="E27" s="22" t="s">
        <v>450</v>
      </c>
      <c r="F27" s="19" t="s">
        <v>275</v>
      </c>
      <c r="G27" s="19" t="s">
        <v>451</v>
      </c>
      <c r="H27" s="23">
        <v>0.89900000000000002</v>
      </c>
      <c r="I27" s="23">
        <v>0</v>
      </c>
      <c r="J27" s="23">
        <v>0.89900000000000002</v>
      </c>
      <c r="K27" s="24"/>
      <c r="L27" s="24">
        <v>3</v>
      </c>
      <c r="M27" s="24" t="s">
        <v>32</v>
      </c>
      <c r="N27" s="34">
        <v>56191</v>
      </c>
      <c r="O27" s="26">
        <f t="shared" si="0"/>
        <v>56359.572999999997</v>
      </c>
      <c r="P27" s="27">
        <f t="shared" si="1"/>
        <v>5635.9573</v>
      </c>
      <c r="Q27" s="33">
        <v>0.05</v>
      </c>
      <c r="R27" s="36"/>
      <c r="S27" s="29"/>
      <c r="T27" s="29">
        <v>15885</v>
      </c>
      <c r="U27" s="29"/>
      <c r="V27" s="28">
        <f t="shared" si="2"/>
        <v>0</v>
      </c>
      <c r="W27" s="28">
        <f>T27*0.05</f>
        <v>794.25</v>
      </c>
      <c r="X27" s="30">
        <f t="shared" si="4"/>
        <v>5635.9573</v>
      </c>
      <c r="Y27" s="31" t="s">
        <v>33</v>
      </c>
      <c r="Z27" s="32"/>
    </row>
    <row r="28" spans="1:26" s="4" customFormat="1" ht="15.75" x14ac:dyDescent="0.25">
      <c r="A28" s="18" t="s">
        <v>787</v>
      </c>
      <c r="B28" s="19" t="s">
        <v>788</v>
      </c>
      <c r="C28" s="20" t="s">
        <v>790</v>
      </c>
      <c r="D28" s="21" t="s">
        <v>499</v>
      </c>
      <c r="E28" s="22" t="s">
        <v>450</v>
      </c>
      <c r="F28" s="19" t="s">
        <v>275</v>
      </c>
      <c r="G28" s="19" t="s">
        <v>451</v>
      </c>
      <c r="H28" s="23">
        <v>0.83330000000000004</v>
      </c>
      <c r="I28" s="23">
        <v>0</v>
      </c>
      <c r="J28" s="23">
        <v>0.83330000000000004</v>
      </c>
      <c r="K28" s="24"/>
      <c r="L28" s="24">
        <v>3</v>
      </c>
      <c r="M28" s="24" t="s">
        <v>32</v>
      </c>
      <c r="N28" s="25">
        <v>19680</v>
      </c>
      <c r="O28" s="26">
        <f t="shared" si="0"/>
        <v>19739.04</v>
      </c>
      <c r="P28" s="27">
        <f t="shared" si="1"/>
        <v>1973.9040000000002</v>
      </c>
      <c r="Q28" s="33">
        <v>0.05</v>
      </c>
      <c r="R28" s="36"/>
      <c r="S28" s="29"/>
      <c r="T28" s="29"/>
      <c r="U28" s="29">
        <v>9396</v>
      </c>
      <c r="V28" s="28">
        <f t="shared" si="2"/>
        <v>0</v>
      </c>
      <c r="W28" s="28">
        <f>U28*0.05</f>
        <v>469.8</v>
      </c>
      <c r="X28" s="30">
        <f t="shared" si="4"/>
        <v>1973.9040000000002</v>
      </c>
      <c r="Y28" s="31" t="s">
        <v>33</v>
      </c>
      <c r="Z28" s="32"/>
    </row>
    <row r="29" spans="1:26" s="4" customFormat="1" ht="15.75" x14ac:dyDescent="0.25">
      <c r="A29" s="18" t="s">
        <v>58</v>
      </c>
      <c r="B29" s="19" t="s">
        <v>59</v>
      </c>
      <c r="C29" s="20" t="s">
        <v>60</v>
      </c>
      <c r="D29" s="21" t="s">
        <v>61</v>
      </c>
      <c r="E29" s="22" t="s">
        <v>29</v>
      </c>
      <c r="F29" s="19" t="s">
        <v>30</v>
      </c>
      <c r="G29" s="19" t="s">
        <v>31</v>
      </c>
      <c r="H29" s="23">
        <v>0.41870000000000002</v>
      </c>
      <c r="I29" s="23">
        <v>6.8000000000000005E-2</v>
      </c>
      <c r="J29" s="23">
        <v>0.48670000000000002</v>
      </c>
      <c r="K29" s="24"/>
      <c r="L29" s="24">
        <v>1</v>
      </c>
      <c r="M29" s="24" t="s">
        <v>32</v>
      </c>
      <c r="N29" s="25">
        <v>15745</v>
      </c>
      <c r="O29" s="26">
        <f t="shared" si="0"/>
        <v>15792.235000000001</v>
      </c>
      <c r="P29" s="27">
        <f t="shared" si="1"/>
        <v>1579.2235000000001</v>
      </c>
      <c r="Q29" s="28">
        <v>0.1</v>
      </c>
      <c r="R29" s="29">
        <f>IFERROR(VLOOKUP(A29&amp;D29,[1]Combined!$A$6:$F$1827,6,FALSE),0)</f>
        <v>2231</v>
      </c>
      <c r="S29" s="29">
        <f>IFERROR(VLOOKUP(A29&amp;D29,[2]Combined!$A$5:$F$98,6,FALSE),0)</f>
        <v>0</v>
      </c>
      <c r="T29" s="29">
        <v>8531</v>
      </c>
      <c r="U29" s="29"/>
      <c r="V29" s="28">
        <f t="shared" si="2"/>
        <v>223.10000000000002</v>
      </c>
      <c r="W29" s="28">
        <f>T29*0.1</f>
        <v>853.1</v>
      </c>
      <c r="X29" s="30">
        <f t="shared" si="4"/>
        <v>1356.1235000000001</v>
      </c>
      <c r="Y29" s="31" t="s">
        <v>33</v>
      </c>
      <c r="Z29" s="32"/>
    </row>
    <row r="30" spans="1:26" s="4" customFormat="1" ht="15.75" x14ac:dyDescent="0.25">
      <c r="A30" s="18" t="s">
        <v>58</v>
      </c>
      <c r="B30" s="19" t="s">
        <v>59</v>
      </c>
      <c r="C30" s="20" t="s">
        <v>62</v>
      </c>
      <c r="D30" s="21" t="s">
        <v>63</v>
      </c>
      <c r="E30" s="22" t="s">
        <v>36</v>
      </c>
      <c r="F30" s="19" t="s">
        <v>37</v>
      </c>
      <c r="G30" s="19" t="s">
        <v>38</v>
      </c>
      <c r="H30" s="23">
        <v>0.44309999999999999</v>
      </c>
      <c r="I30" s="23">
        <v>6.7900000000000002E-2</v>
      </c>
      <c r="J30" s="23">
        <v>0.51100000000000001</v>
      </c>
      <c r="K30" s="24"/>
      <c r="L30" s="24">
        <v>1</v>
      </c>
      <c r="M30" s="24" t="s">
        <v>32</v>
      </c>
      <c r="N30" s="25">
        <v>20175</v>
      </c>
      <c r="O30" s="26">
        <f t="shared" si="0"/>
        <v>20235.525000000001</v>
      </c>
      <c r="P30" s="27">
        <f t="shared" si="1"/>
        <v>2023.5525000000002</v>
      </c>
      <c r="Q30" s="28">
        <v>0.1</v>
      </c>
      <c r="R30" s="29">
        <f>IFERROR(VLOOKUP(A30&amp;D30,[1]Combined!$A$6:$F$1827,6,FALSE),0)</f>
        <v>7080</v>
      </c>
      <c r="S30" s="29">
        <f>IFERROR(VLOOKUP(A30&amp;D30,[2]Combined!$A$5:$F$98,6,FALSE),0)</f>
        <v>0</v>
      </c>
      <c r="T30" s="29">
        <v>26814</v>
      </c>
      <c r="U30" s="29"/>
      <c r="V30" s="28">
        <f t="shared" si="2"/>
        <v>708</v>
      </c>
      <c r="W30" s="28">
        <f>T30*0.1</f>
        <v>2681.4</v>
      </c>
      <c r="X30" s="30">
        <f t="shared" si="4"/>
        <v>1315.5525000000002</v>
      </c>
      <c r="Y30" s="31" t="s">
        <v>33</v>
      </c>
      <c r="Z30" s="32"/>
    </row>
    <row r="31" spans="1:26" s="4" customFormat="1" ht="15.75" x14ac:dyDescent="0.25">
      <c r="A31" s="18" t="s">
        <v>58</v>
      </c>
      <c r="B31" s="19" t="s">
        <v>59</v>
      </c>
      <c r="C31" s="20" t="s">
        <v>64</v>
      </c>
      <c r="D31" s="21" t="s">
        <v>65</v>
      </c>
      <c r="E31" s="22" t="s">
        <v>29</v>
      </c>
      <c r="F31" s="19" t="s">
        <v>30</v>
      </c>
      <c r="G31" s="19" t="s">
        <v>31</v>
      </c>
      <c r="H31" s="23">
        <v>0.40939999999999999</v>
      </c>
      <c r="I31" s="23">
        <v>8.1000000000000003E-2</v>
      </c>
      <c r="J31" s="23">
        <v>0.4904</v>
      </c>
      <c r="K31" s="24"/>
      <c r="L31" s="24">
        <v>1</v>
      </c>
      <c r="M31" s="24" t="s">
        <v>32</v>
      </c>
      <c r="N31" s="25">
        <v>19720</v>
      </c>
      <c r="O31" s="26">
        <f t="shared" si="0"/>
        <v>19779.16</v>
      </c>
      <c r="P31" s="27">
        <f t="shared" si="1"/>
        <v>1977.9160000000002</v>
      </c>
      <c r="Q31" s="28">
        <v>0.1</v>
      </c>
      <c r="R31" s="29">
        <f>IFERROR(VLOOKUP(A31&amp;D31,[1]Combined!$A$6:$F$1827,6,FALSE),0)</f>
        <v>2969</v>
      </c>
      <c r="S31" s="29">
        <f>IFERROR(VLOOKUP(A31&amp;D31,[2]Combined!$A$5:$F$98,6,FALSE),0)</f>
        <v>0</v>
      </c>
      <c r="T31" s="29">
        <v>12179</v>
      </c>
      <c r="U31" s="29"/>
      <c r="V31" s="28">
        <f t="shared" si="2"/>
        <v>296.90000000000003</v>
      </c>
      <c r="W31" s="28">
        <f>T31*0.1</f>
        <v>1217.9000000000001</v>
      </c>
      <c r="X31" s="30">
        <f t="shared" si="4"/>
        <v>1681.0160000000001</v>
      </c>
      <c r="Y31" s="31" t="s">
        <v>33</v>
      </c>
      <c r="Z31" s="32"/>
    </row>
    <row r="32" spans="1:26" s="4" customFormat="1" ht="15.75" x14ac:dyDescent="0.25">
      <c r="A32" s="18" t="s">
        <v>58</v>
      </c>
      <c r="B32" s="19" t="s">
        <v>59</v>
      </c>
      <c r="C32" s="20" t="s">
        <v>796</v>
      </c>
      <c r="D32" s="21" t="s">
        <v>797</v>
      </c>
      <c r="E32" s="22" t="s">
        <v>450</v>
      </c>
      <c r="F32" s="19" t="s">
        <v>275</v>
      </c>
      <c r="G32" s="19" t="s">
        <v>798</v>
      </c>
      <c r="H32" s="23">
        <v>0.97319999999999995</v>
      </c>
      <c r="I32" s="23">
        <v>0</v>
      </c>
      <c r="J32" s="23">
        <v>0.97319999999999995</v>
      </c>
      <c r="K32" s="24"/>
      <c r="L32" s="24">
        <v>3</v>
      </c>
      <c r="M32" s="24" t="s">
        <v>32</v>
      </c>
      <c r="N32" s="25">
        <v>18504</v>
      </c>
      <c r="O32" s="26">
        <f t="shared" si="0"/>
        <v>18559.511999999999</v>
      </c>
      <c r="P32" s="27">
        <f t="shared" si="1"/>
        <v>1855.9512</v>
      </c>
      <c r="Q32" s="33">
        <v>0.05</v>
      </c>
      <c r="R32" s="36"/>
      <c r="S32" s="29"/>
      <c r="T32" s="29">
        <v>8732</v>
      </c>
      <c r="U32" s="29"/>
      <c r="V32" s="28">
        <f t="shared" si="2"/>
        <v>0</v>
      </c>
      <c r="W32" s="28">
        <f>T32*0.05</f>
        <v>436.6</v>
      </c>
      <c r="X32" s="30">
        <f t="shared" si="4"/>
        <v>1855.9512</v>
      </c>
      <c r="Y32" s="31" t="s">
        <v>33</v>
      </c>
      <c r="Z32" s="32"/>
    </row>
    <row r="33" spans="1:26" s="4" customFormat="1" ht="15.75" x14ac:dyDescent="0.25">
      <c r="A33" s="18" t="s">
        <v>367</v>
      </c>
      <c r="B33" s="19" t="s">
        <v>368</v>
      </c>
      <c r="C33" s="20" t="s">
        <v>369</v>
      </c>
      <c r="D33" s="21" t="s">
        <v>164</v>
      </c>
      <c r="E33" s="22" t="s">
        <v>274</v>
      </c>
      <c r="F33" s="37">
        <v>7</v>
      </c>
      <c r="G33" s="37">
        <v>12</v>
      </c>
      <c r="H33" s="23" t="s">
        <v>1350</v>
      </c>
      <c r="I33" s="23" t="s">
        <v>1350</v>
      </c>
      <c r="J33" s="23">
        <v>0.46779999999999999</v>
      </c>
      <c r="K33" s="24" t="s">
        <v>32</v>
      </c>
      <c r="L33" s="24">
        <v>1</v>
      </c>
      <c r="M33" s="24" t="s">
        <v>32</v>
      </c>
      <c r="N33" s="34">
        <v>18339</v>
      </c>
      <c r="O33" s="26">
        <f t="shared" si="0"/>
        <v>18394.017</v>
      </c>
      <c r="P33" s="33">
        <f t="shared" si="1"/>
        <v>1839.4017000000001</v>
      </c>
      <c r="Q33" s="28">
        <v>0.1</v>
      </c>
      <c r="R33" s="29">
        <v>3008</v>
      </c>
      <c r="S33" s="29"/>
      <c r="T33" s="29">
        <v>13704</v>
      </c>
      <c r="U33" s="29"/>
      <c r="V33" s="28">
        <f t="shared" si="2"/>
        <v>300.8</v>
      </c>
      <c r="W33" s="28">
        <f>T33*0.1</f>
        <v>1370.4</v>
      </c>
      <c r="X33" s="30">
        <f t="shared" si="4"/>
        <v>1538.6017000000002</v>
      </c>
      <c r="Y33" s="31" t="s">
        <v>33</v>
      </c>
      <c r="Z33" s="32"/>
    </row>
    <row r="34" spans="1:26" s="4" customFormat="1" ht="15.75" x14ac:dyDescent="0.25">
      <c r="A34" s="18" t="s">
        <v>367</v>
      </c>
      <c r="B34" s="19" t="s">
        <v>368</v>
      </c>
      <c r="C34" s="20" t="s">
        <v>748</v>
      </c>
      <c r="D34" s="21" t="s">
        <v>325</v>
      </c>
      <c r="E34" s="22" t="s">
        <v>450</v>
      </c>
      <c r="F34" s="19" t="s">
        <v>275</v>
      </c>
      <c r="G34" s="37">
        <v>6</v>
      </c>
      <c r="H34" s="23" t="s">
        <v>1350</v>
      </c>
      <c r="I34" s="23" t="s">
        <v>1350</v>
      </c>
      <c r="J34" s="23">
        <v>0.54110000000000003</v>
      </c>
      <c r="K34" s="24" t="s">
        <v>32</v>
      </c>
      <c r="L34" s="24">
        <v>2</v>
      </c>
      <c r="M34" s="24" t="s">
        <v>32</v>
      </c>
      <c r="N34" s="34">
        <v>21840</v>
      </c>
      <c r="O34" s="26">
        <f t="shared" si="0"/>
        <v>21905.52</v>
      </c>
      <c r="P34" s="33">
        <f t="shared" si="1"/>
        <v>2190.5520000000001</v>
      </c>
      <c r="Q34" s="33">
        <v>0.05</v>
      </c>
      <c r="R34" s="29">
        <v>5885</v>
      </c>
      <c r="S34" s="29"/>
      <c r="T34" s="29">
        <v>19959</v>
      </c>
      <c r="U34" s="29"/>
      <c r="V34" s="28">
        <f t="shared" si="2"/>
        <v>294.25</v>
      </c>
      <c r="W34" s="28">
        <f>T34*0.1</f>
        <v>1995.9</v>
      </c>
      <c r="X34" s="30">
        <f t="shared" si="4"/>
        <v>1896.3020000000001</v>
      </c>
      <c r="Y34" s="31" t="s">
        <v>33</v>
      </c>
      <c r="Z34" s="32"/>
    </row>
    <row r="35" spans="1:26" s="4" customFormat="1" ht="15.75" x14ac:dyDescent="0.25">
      <c r="A35" s="18" t="s">
        <v>594</v>
      </c>
      <c r="B35" s="19" t="s">
        <v>595</v>
      </c>
      <c r="C35" s="20" t="s">
        <v>596</v>
      </c>
      <c r="D35" s="21" t="s">
        <v>108</v>
      </c>
      <c r="E35" s="22" t="s">
        <v>450</v>
      </c>
      <c r="F35" s="19" t="s">
        <v>275</v>
      </c>
      <c r="G35" s="19" t="s">
        <v>451</v>
      </c>
      <c r="H35" s="23">
        <v>0.36990000000000001</v>
      </c>
      <c r="I35" s="23">
        <v>8.2199999999999995E-2</v>
      </c>
      <c r="J35" s="23">
        <v>0.4521</v>
      </c>
      <c r="K35" s="24" t="s">
        <v>32</v>
      </c>
      <c r="L35" s="24">
        <v>2</v>
      </c>
      <c r="M35" s="24"/>
      <c r="N35" s="25">
        <v>9408</v>
      </c>
      <c r="O35" s="26">
        <f t="shared" si="0"/>
        <v>9436.2240000000002</v>
      </c>
      <c r="P35" s="27">
        <f t="shared" si="1"/>
        <v>943.62240000000008</v>
      </c>
      <c r="Q35" s="33">
        <v>0.05</v>
      </c>
      <c r="R35" s="36"/>
      <c r="S35" s="29"/>
      <c r="T35" s="29">
        <v>7412</v>
      </c>
      <c r="U35" s="29"/>
      <c r="V35" s="28">
        <f t="shared" si="2"/>
        <v>0</v>
      </c>
      <c r="W35" s="28">
        <f>T35*0.05</f>
        <v>370.6</v>
      </c>
      <c r="X35" s="30">
        <f t="shared" si="4"/>
        <v>943.62240000000008</v>
      </c>
      <c r="Y35" s="31" t="s">
        <v>33</v>
      </c>
      <c r="Z35" s="32"/>
    </row>
    <row r="36" spans="1:26" s="4" customFormat="1" ht="15.75" x14ac:dyDescent="0.25">
      <c r="A36" s="18" t="s">
        <v>594</v>
      </c>
      <c r="B36" s="19" t="s">
        <v>595</v>
      </c>
      <c r="C36" s="20" t="s">
        <v>597</v>
      </c>
      <c r="D36" s="21" t="s">
        <v>57</v>
      </c>
      <c r="E36" s="22" t="s">
        <v>450</v>
      </c>
      <c r="F36" s="19" t="s">
        <v>275</v>
      </c>
      <c r="G36" s="19" t="s">
        <v>451</v>
      </c>
      <c r="H36" s="23">
        <v>0.52380000000000004</v>
      </c>
      <c r="I36" s="23">
        <v>8.1600000000000006E-2</v>
      </c>
      <c r="J36" s="23">
        <v>0.60540000000000005</v>
      </c>
      <c r="K36" s="24" t="s">
        <v>32</v>
      </c>
      <c r="L36" s="24">
        <v>2</v>
      </c>
      <c r="M36" s="24"/>
      <c r="N36" s="25">
        <v>6606</v>
      </c>
      <c r="O36" s="26">
        <f t="shared" si="0"/>
        <v>6625.8180000000002</v>
      </c>
      <c r="P36" s="27">
        <f t="shared" si="1"/>
        <v>662.58180000000004</v>
      </c>
      <c r="Q36" s="33">
        <v>0.05</v>
      </c>
      <c r="R36" s="36"/>
      <c r="S36" s="29"/>
      <c r="T36" s="29">
        <v>3912</v>
      </c>
      <c r="U36" s="29"/>
      <c r="V36" s="28">
        <f t="shared" si="2"/>
        <v>0</v>
      </c>
      <c r="W36" s="28">
        <f>T36*0.05</f>
        <v>195.60000000000002</v>
      </c>
      <c r="X36" s="30">
        <f t="shared" si="4"/>
        <v>662.58180000000004</v>
      </c>
      <c r="Y36" s="31" t="s">
        <v>33</v>
      </c>
      <c r="Z36" s="32"/>
    </row>
    <row r="37" spans="1:26" s="4" customFormat="1" ht="15.75" x14ac:dyDescent="0.25">
      <c r="A37" s="18" t="s">
        <v>370</v>
      </c>
      <c r="B37" s="19" t="s">
        <v>371</v>
      </c>
      <c r="C37" s="20" t="s">
        <v>1288</v>
      </c>
      <c r="D37" s="21" t="s">
        <v>156</v>
      </c>
      <c r="E37" s="22" t="s">
        <v>29</v>
      </c>
      <c r="F37" s="37">
        <v>9</v>
      </c>
      <c r="G37" s="37">
        <v>12</v>
      </c>
      <c r="H37" s="23" t="s">
        <v>1350</v>
      </c>
      <c r="I37" s="23" t="s">
        <v>1350</v>
      </c>
      <c r="J37" s="23">
        <v>1</v>
      </c>
      <c r="K37" s="24" t="s">
        <v>32</v>
      </c>
      <c r="L37" s="24">
        <v>1</v>
      </c>
      <c r="M37" s="24" t="s">
        <v>32</v>
      </c>
      <c r="N37" s="34">
        <v>24347</v>
      </c>
      <c r="O37" s="26">
        <f t="shared" si="0"/>
        <v>24420.041000000001</v>
      </c>
      <c r="P37" s="33">
        <f t="shared" si="1"/>
        <v>2442.0041000000001</v>
      </c>
      <c r="Q37" s="28">
        <v>0.1</v>
      </c>
      <c r="R37" s="29">
        <v>6035</v>
      </c>
      <c r="S37" s="29"/>
      <c r="T37" s="29">
        <v>18772</v>
      </c>
      <c r="U37" s="29"/>
      <c r="V37" s="28">
        <f t="shared" si="2"/>
        <v>603.5</v>
      </c>
      <c r="W37" s="28">
        <f t="shared" ref="W37:W63" si="5">T37*0.1</f>
        <v>1877.2</v>
      </c>
      <c r="X37" s="30">
        <f t="shared" si="4"/>
        <v>1838.5041000000001</v>
      </c>
      <c r="Y37" s="31" t="s">
        <v>33</v>
      </c>
      <c r="Z37" s="32"/>
    </row>
    <row r="38" spans="1:26" s="4" customFormat="1" ht="15.75" x14ac:dyDescent="0.25">
      <c r="A38" s="18" t="s">
        <v>370</v>
      </c>
      <c r="B38" s="19" t="s">
        <v>371</v>
      </c>
      <c r="C38" s="20" t="s">
        <v>1289</v>
      </c>
      <c r="D38" s="21" t="s">
        <v>88</v>
      </c>
      <c r="E38" s="22" t="s">
        <v>36</v>
      </c>
      <c r="F38" s="37">
        <v>6</v>
      </c>
      <c r="G38" s="37">
        <v>8</v>
      </c>
      <c r="H38" s="23" t="s">
        <v>1350</v>
      </c>
      <c r="I38" s="23" t="s">
        <v>1350</v>
      </c>
      <c r="J38" s="23">
        <v>1</v>
      </c>
      <c r="K38" s="24" t="s">
        <v>32</v>
      </c>
      <c r="L38" s="24">
        <v>1</v>
      </c>
      <c r="M38" s="24" t="s">
        <v>32</v>
      </c>
      <c r="N38" s="34">
        <v>30604</v>
      </c>
      <c r="O38" s="26">
        <f t="shared" si="0"/>
        <v>30695.812000000002</v>
      </c>
      <c r="P38" s="33">
        <f t="shared" si="1"/>
        <v>3069.5812000000005</v>
      </c>
      <c r="Q38" s="28">
        <v>0.1</v>
      </c>
      <c r="R38" s="29">
        <v>7217</v>
      </c>
      <c r="S38" s="29"/>
      <c r="T38" s="29">
        <v>23275</v>
      </c>
      <c r="U38" s="29"/>
      <c r="V38" s="28">
        <f t="shared" si="2"/>
        <v>721.7</v>
      </c>
      <c r="W38" s="28">
        <f t="shared" si="5"/>
        <v>2327.5</v>
      </c>
      <c r="X38" s="30">
        <f t="shared" si="4"/>
        <v>2347.8812000000007</v>
      </c>
      <c r="Y38" s="31" t="s">
        <v>33</v>
      </c>
      <c r="Z38" s="32"/>
    </row>
    <row r="39" spans="1:26" s="4" customFormat="1" ht="15.75" x14ac:dyDescent="0.25">
      <c r="A39" s="18" t="s">
        <v>370</v>
      </c>
      <c r="B39" s="19" t="s">
        <v>371</v>
      </c>
      <c r="C39" s="20" t="s">
        <v>1290</v>
      </c>
      <c r="D39" s="21" t="s">
        <v>484</v>
      </c>
      <c r="E39" s="22" t="s">
        <v>450</v>
      </c>
      <c r="F39" s="19" t="s">
        <v>275</v>
      </c>
      <c r="G39" s="37">
        <v>5</v>
      </c>
      <c r="H39" s="23" t="s">
        <v>1350</v>
      </c>
      <c r="I39" s="23" t="s">
        <v>1350</v>
      </c>
      <c r="J39" s="23">
        <v>1</v>
      </c>
      <c r="K39" s="24" t="s">
        <v>32</v>
      </c>
      <c r="L39" s="24">
        <v>2</v>
      </c>
      <c r="M39" s="24" t="s">
        <v>32</v>
      </c>
      <c r="N39" s="34">
        <v>23330</v>
      </c>
      <c r="O39" s="26">
        <f t="shared" si="0"/>
        <v>23399.99</v>
      </c>
      <c r="P39" s="33">
        <f t="shared" si="1"/>
        <v>2339.9990000000003</v>
      </c>
      <c r="Q39" s="33">
        <v>0.05</v>
      </c>
      <c r="R39" s="29">
        <v>6884</v>
      </c>
      <c r="S39" s="29"/>
      <c r="T39" s="29">
        <v>20148</v>
      </c>
      <c r="U39" s="29"/>
      <c r="V39" s="28">
        <f t="shared" si="2"/>
        <v>344.20000000000005</v>
      </c>
      <c r="W39" s="28">
        <f t="shared" si="5"/>
        <v>2014.8000000000002</v>
      </c>
      <c r="X39" s="30">
        <f t="shared" si="4"/>
        <v>1995.7990000000002</v>
      </c>
      <c r="Y39" s="31" t="s">
        <v>33</v>
      </c>
      <c r="Z39" s="32"/>
    </row>
    <row r="40" spans="1:26" s="4" customFormat="1" ht="15.75" x14ac:dyDescent="0.25">
      <c r="A40" s="18" t="s">
        <v>370</v>
      </c>
      <c r="B40" s="19" t="s">
        <v>371</v>
      </c>
      <c r="C40" s="20" t="s">
        <v>1291</v>
      </c>
      <c r="D40" s="21" t="s">
        <v>390</v>
      </c>
      <c r="E40" s="22" t="s">
        <v>450</v>
      </c>
      <c r="F40" s="19" t="s">
        <v>275</v>
      </c>
      <c r="G40" s="37">
        <v>5</v>
      </c>
      <c r="H40" s="23" t="s">
        <v>1350</v>
      </c>
      <c r="I40" s="23" t="s">
        <v>1350</v>
      </c>
      <c r="J40" s="23">
        <v>1</v>
      </c>
      <c r="K40" s="24" t="s">
        <v>32</v>
      </c>
      <c r="L40" s="24">
        <v>2</v>
      </c>
      <c r="M40" s="24" t="s">
        <v>32</v>
      </c>
      <c r="N40" s="34">
        <v>45082</v>
      </c>
      <c r="O40" s="26">
        <f t="shared" ref="O40:O71" si="6">N40+(N40*0.003)</f>
        <v>45217.245999999999</v>
      </c>
      <c r="P40" s="33">
        <f t="shared" ref="P40:P71" si="7">O40*0.1</f>
        <v>4521.7246000000005</v>
      </c>
      <c r="Q40" s="33">
        <v>0.05</v>
      </c>
      <c r="R40" s="29">
        <v>12421</v>
      </c>
      <c r="S40" s="29"/>
      <c r="T40" s="29">
        <v>44900</v>
      </c>
      <c r="U40" s="29"/>
      <c r="V40" s="28">
        <f t="shared" si="2"/>
        <v>621.05000000000007</v>
      </c>
      <c r="W40" s="28">
        <f t="shared" si="5"/>
        <v>4490</v>
      </c>
      <c r="X40" s="30">
        <f t="shared" si="4"/>
        <v>3900.6746000000003</v>
      </c>
      <c r="Y40" s="31" t="s">
        <v>33</v>
      </c>
      <c r="Z40" s="32"/>
    </row>
    <row r="41" spans="1:26" ht="15.75" x14ac:dyDescent="0.25">
      <c r="A41" s="18" t="s">
        <v>370</v>
      </c>
      <c r="B41" s="19" t="s">
        <v>371</v>
      </c>
      <c r="C41" s="20" t="s">
        <v>1292</v>
      </c>
      <c r="D41" s="21" t="s">
        <v>40</v>
      </c>
      <c r="E41" s="22" t="s">
        <v>450</v>
      </c>
      <c r="F41" s="19" t="s">
        <v>275</v>
      </c>
      <c r="G41" s="37">
        <v>5</v>
      </c>
      <c r="H41" s="23" t="s">
        <v>1350</v>
      </c>
      <c r="I41" s="23" t="s">
        <v>1350</v>
      </c>
      <c r="J41" s="23">
        <v>1</v>
      </c>
      <c r="K41" s="24" t="s">
        <v>32</v>
      </c>
      <c r="L41" s="24">
        <v>2</v>
      </c>
      <c r="M41" s="24" t="s">
        <v>32</v>
      </c>
      <c r="N41" s="34">
        <v>29496</v>
      </c>
      <c r="O41" s="26">
        <f t="shared" si="6"/>
        <v>29584.488000000001</v>
      </c>
      <c r="P41" s="33">
        <f t="shared" si="7"/>
        <v>2958.4488000000001</v>
      </c>
      <c r="Q41" s="33">
        <v>0.05</v>
      </c>
      <c r="R41" s="29">
        <v>2943</v>
      </c>
      <c r="S41" s="29"/>
      <c r="T41" s="29">
        <v>25841</v>
      </c>
      <c r="U41" s="29"/>
      <c r="V41" s="28">
        <f t="shared" si="2"/>
        <v>147.15</v>
      </c>
      <c r="W41" s="28">
        <f t="shared" si="5"/>
        <v>2584.1000000000004</v>
      </c>
      <c r="X41" s="30">
        <f t="shared" si="4"/>
        <v>2811.2988</v>
      </c>
      <c r="Y41" s="31" t="s">
        <v>33</v>
      </c>
      <c r="Z41" s="17"/>
    </row>
    <row r="42" spans="1:26" ht="15.75" x14ac:dyDescent="0.25">
      <c r="A42" s="18" t="s">
        <v>370</v>
      </c>
      <c r="B42" s="19" t="s">
        <v>371</v>
      </c>
      <c r="C42" s="20" t="s">
        <v>1293</v>
      </c>
      <c r="D42" s="21" t="s">
        <v>298</v>
      </c>
      <c r="E42" s="22" t="s">
        <v>450</v>
      </c>
      <c r="F42" s="19" t="s">
        <v>275</v>
      </c>
      <c r="G42" s="37">
        <v>5</v>
      </c>
      <c r="H42" s="23" t="s">
        <v>1350</v>
      </c>
      <c r="I42" s="23" t="s">
        <v>1350</v>
      </c>
      <c r="J42" s="23">
        <v>1</v>
      </c>
      <c r="K42" s="24" t="s">
        <v>32</v>
      </c>
      <c r="L42" s="24">
        <v>2</v>
      </c>
      <c r="M42" s="24" t="s">
        <v>32</v>
      </c>
      <c r="N42" s="34">
        <v>26058</v>
      </c>
      <c r="O42" s="26">
        <f t="shared" si="6"/>
        <v>26136.173999999999</v>
      </c>
      <c r="P42" s="33">
        <f t="shared" si="7"/>
        <v>2613.6174000000001</v>
      </c>
      <c r="Q42" s="33">
        <v>0.05</v>
      </c>
      <c r="R42" s="29">
        <v>6846</v>
      </c>
      <c r="S42" s="29"/>
      <c r="T42" s="29">
        <v>23928</v>
      </c>
      <c r="U42" s="29"/>
      <c r="V42" s="28">
        <f t="shared" si="2"/>
        <v>342.3</v>
      </c>
      <c r="W42" s="28">
        <f t="shared" si="5"/>
        <v>2392.8000000000002</v>
      </c>
      <c r="X42" s="30">
        <f t="shared" si="4"/>
        <v>2271.3173999999999</v>
      </c>
      <c r="Y42" s="31" t="s">
        <v>33</v>
      </c>
      <c r="Z42" s="17"/>
    </row>
    <row r="43" spans="1:26" ht="15.75" x14ac:dyDescent="0.25">
      <c r="A43" s="18" t="s">
        <v>372</v>
      </c>
      <c r="B43" s="19" t="s">
        <v>373</v>
      </c>
      <c r="C43" s="20" t="s">
        <v>1294</v>
      </c>
      <c r="D43" s="21" t="s">
        <v>374</v>
      </c>
      <c r="E43" s="22" t="s">
        <v>29</v>
      </c>
      <c r="F43" s="37">
        <v>9</v>
      </c>
      <c r="G43" s="37">
        <v>12</v>
      </c>
      <c r="H43" s="23" t="s">
        <v>1350</v>
      </c>
      <c r="I43" s="23" t="s">
        <v>1350</v>
      </c>
      <c r="J43" s="23">
        <v>0.97799999999999998</v>
      </c>
      <c r="K43" s="24" t="s">
        <v>32</v>
      </c>
      <c r="L43" s="24">
        <v>1</v>
      </c>
      <c r="M43" s="24" t="s">
        <v>32</v>
      </c>
      <c r="N43" s="34">
        <v>25792</v>
      </c>
      <c r="O43" s="26">
        <f t="shared" si="6"/>
        <v>25869.376</v>
      </c>
      <c r="P43" s="33">
        <f t="shared" si="7"/>
        <v>2586.9376000000002</v>
      </c>
      <c r="Q43" s="28">
        <v>0.1</v>
      </c>
      <c r="R43" s="29">
        <v>4021</v>
      </c>
      <c r="S43" s="29"/>
      <c r="T43" s="29">
        <v>12324</v>
      </c>
      <c r="U43" s="29"/>
      <c r="V43" s="28">
        <f t="shared" si="2"/>
        <v>402.1</v>
      </c>
      <c r="W43" s="28">
        <f t="shared" si="5"/>
        <v>1232.4000000000001</v>
      </c>
      <c r="X43" s="30">
        <f t="shared" si="4"/>
        <v>2184.8376000000003</v>
      </c>
      <c r="Y43" s="31" t="s">
        <v>33</v>
      </c>
      <c r="Z43" s="17"/>
    </row>
    <row r="44" spans="1:26" ht="15.75" x14ac:dyDescent="0.25">
      <c r="A44" s="18" t="s">
        <v>372</v>
      </c>
      <c r="B44" s="19" t="s">
        <v>373</v>
      </c>
      <c r="C44" s="20" t="s">
        <v>1295</v>
      </c>
      <c r="D44" s="21" t="s">
        <v>118</v>
      </c>
      <c r="E44" s="22" t="s">
        <v>36</v>
      </c>
      <c r="F44" s="37">
        <v>6</v>
      </c>
      <c r="G44" s="37">
        <v>8</v>
      </c>
      <c r="H44" s="23" t="s">
        <v>1350</v>
      </c>
      <c r="I44" s="23" t="s">
        <v>1350</v>
      </c>
      <c r="J44" s="23">
        <v>0.97699999999999998</v>
      </c>
      <c r="K44" s="24" t="s">
        <v>32</v>
      </c>
      <c r="L44" s="24">
        <v>1</v>
      </c>
      <c r="M44" s="24" t="s">
        <v>32</v>
      </c>
      <c r="N44" s="34">
        <v>17247</v>
      </c>
      <c r="O44" s="26">
        <f t="shared" si="6"/>
        <v>17298.741000000002</v>
      </c>
      <c r="P44" s="33">
        <f t="shared" si="7"/>
        <v>1729.8741000000002</v>
      </c>
      <c r="Q44" s="28">
        <v>0.1</v>
      </c>
      <c r="R44" s="29">
        <v>3511</v>
      </c>
      <c r="S44" s="29"/>
      <c r="T44" s="29">
        <v>10167</v>
      </c>
      <c r="U44" s="29"/>
      <c r="V44" s="28">
        <f t="shared" si="2"/>
        <v>351.1</v>
      </c>
      <c r="W44" s="28">
        <f t="shared" si="5"/>
        <v>1016.7</v>
      </c>
      <c r="X44" s="30">
        <f t="shared" si="4"/>
        <v>1378.7741000000001</v>
      </c>
      <c r="Y44" s="31" t="s">
        <v>33</v>
      </c>
      <c r="Z44" s="17"/>
    </row>
    <row r="45" spans="1:26" ht="15.75" x14ac:dyDescent="0.25">
      <c r="A45" s="18" t="s">
        <v>372</v>
      </c>
      <c r="B45" s="19" t="s">
        <v>373</v>
      </c>
      <c r="C45" s="20" t="s">
        <v>1296</v>
      </c>
      <c r="D45" s="21" t="s">
        <v>100</v>
      </c>
      <c r="E45" s="22" t="s">
        <v>450</v>
      </c>
      <c r="F45" s="19" t="s">
        <v>275</v>
      </c>
      <c r="G45" s="37">
        <v>5</v>
      </c>
      <c r="H45" s="23" t="s">
        <v>1350</v>
      </c>
      <c r="I45" s="23" t="s">
        <v>1350</v>
      </c>
      <c r="J45" s="23">
        <v>0.97599999999999998</v>
      </c>
      <c r="K45" s="24" t="s">
        <v>32</v>
      </c>
      <c r="L45" s="24">
        <v>2</v>
      </c>
      <c r="M45" s="24" t="s">
        <v>32</v>
      </c>
      <c r="N45" s="34">
        <v>29167</v>
      </c>
      <c r="O45" s="26">
        <f t="shared" si="6"/>
        <v>29254.501</v>
      </c>
      <c r="P45" s="33">
        <f t="shared" si="7"/>
        <v>2925.4501</v>
      </c>
      <c r="Q45" s="33">
        <v>0.05</v>
      </c>
      <c r="R45" s="29">
        <v>3512</v>
      </c>
      <c r="S45" s="29"/>
      <c r="T45" s="29">
        <v>9604</v>
      </c>
      <c r="U45" s="29"/>
      <c r="V45" s="28">
        <f t="shared" si="2"/>
        <v>175.60000000000002</v>
      </c>
      <c r="W45" s="28">
        <f t="shared" si="5"/>
        <v>960.40000000000009</v>
      </c>
      <c r="X45" s="30">
        <f t="shared" si="4"/>
        <v>2749.8501000000001</v>
      </c>
      <c r="Y45" s="31" t="s">
        <v>33</v>
      </c>
      <c r="Z45" s="17"/>
    </row>
    <row r="46" spans="1:26" ht="15.75" x14ac:dyDescent="0.25">
      <c r="A46" s="18" t="s">
        <v>372</v>
      </c>
      <c r="B46" s="19" t="s">
        <v>373</v>
      </c>
      <c r="C46" s="20" t="s">
        <v>1297</v>
      </c>
      <c r="D46" s="21" t="s">
        <v>323</v>
      </c>
      <c r="E46" s="22" t="s">
        <v>450</v>
      </c>
      <c r="F46" s="19" t="s">
        <v>275</v>
      </c>
      <c r="G46" s="37">
        <v>5</v>
      </c>
      <c r="H46" s="23" t="s">
        <v>1350</v>
      </c>
      <c r="I46" s="23" t="s">
        <v>1350</v>
      </c>
      <c r="J46" s="23">
        <v>0.97929999999999995</v>
      </c>
      <c r="K46" s="24" t="s">
        <v>32</v>
      </c>
      <c r="L46" s="24">
        <v>2</v>
      </c>
      <c r="M46" s="24" t="s">
        <v>32</v>
      </c>
      <c r="N46" s="34">
        <v>23678</v>
      </c>
      <c r="O46" s="26">
        <f t="shared" si="6"/>
        <v>23749.034</v>
      </c>
      <c r="P46" s="33">
        <f t="shared" si="7"/>
        <v>2374.9034000000001</v>
      </c>
      <c r="Q46" s="33">
        <v>0.05</v>
      </c>
      <c r="R46" s="29">
        <v>2369</v>
      </c>
      <c r="S46" s="29"/>
      <c r="T46" s="29">
        <v>8735</v>
      </c>
      <c r="U46" s="29"/>
      <c r="V46" s="28">
        <f t="shared" si="2"/>
        <v>118.45</v>
      </c>
      <c r="W46" s="28">
        <f t="shared" si="5"/>
        <v>873.5</v>
      </c>
      <c r="X46" s="30">
        <f t="shared" si="4"/>
        <v>2256.4534000000003</v>
      </c>
      <c r="Y46" s="31" t="s">
        <v>33</v>
      </c>
      <c r="Z46" s="17"/>
    </row>
    <row r="47" spans="1:26" ht="15.75" x14ac:dyDescent="0.25">
      <c r="A47" s="18" t="s">
        <v>372</v>
      </c>
      <c r="B47" s="19" t="s">
        <v>373</v>
      </c>
      <c r="C47" s="38" t="s">
        <v>1298</v>
      </c>
      <c r="D47" s="39" t="s">
        <v>617</v>
      </c>
      <c r="E47" s="38" t="s">
        <v>450</v>
      </c>
      <c r="F47" s="19" t="s">
        <v>275</v>
      </c>
      <c r="G47" s="37">
        <v>5</v>
      </c>
      <c r="H47" s="23" t="s">
        <v>1350</v>
      </c>
      <c r="I47" s="23" t="s">
        <v>1350</v>
      </c>
      <c r="J47" s="23">
        <v>0.97629999999999995</v>
      </c>
      <c r="K47" s="24" t="s">
        <v>32</v>
      </c>
      <c r="L47" s="24">
        <v>2</v>
      </c>
      <c r="M47" s="24" t="s">
        <v>32</v>
      </c>
      <c r="N47" s="34">
        <v>26097</v>
      </c>
      <c r="O47" s="26">
        <f t="shared" si="6"/>
        <v>26175.291000000001</v>
      </c>
      <c r="P47" s="33">
        <f t="shared" si="7"/>
        <v>2617.5291000000002</v>
      </c>
      <c r="Q47" s="33">
        <v>0.05</v>
      </c>
      <c r="R47" s="29">
        <v>2850</v>
      </c>
      <c r="S47" s="29"/>
      <c r="T47" s="29">
        <v>13168</v>
      </c>
      <c r="U47" s="29"/>
      <c r="V47" s="28">
        <f t="shared" si="2"/>
        <v>142.5</v>
      </c>
      <c r="W47" s="28">
        <f t="shared" si="5"/>
        <v>1316.8000000000002</v>
      </c>
      <c r="X47" s="30">
        <f t="shared" si="4"/>
        <v>2475.0291000000002</v>
      </c>
      <c r="Y47" s="31" t="s">
        <v>33</v>
      </c>
      <c r="Z47" s="17"/>
    </row>
    <row r="48" spans="1:26" ht="15.75" x14ac:dyDescent="0.25">
      <c r="A48" s="18" t="s">
        <v>375</v>
      </c>
      <c r="B48" s="19" t="s">
        <v>376</v>
      </c>
      <c r="C48" s="38" t="s">
        <v>1299</v>
      </c>
      <c r="D48" s="39" t="s">
        <v>377</v>
      </c>
      <c r="E48" s="38" t="s">
        <v>29</v>
      </c>
      <c r="F48" s="37">
        <v>8</v>
      </c>
      <c r="G48" s="37">
        <v>12</v>
      </c>
      <c r="H48" s="23" t="s">
        <v>1350</v>
      </c>
      <c r="I48" s="23" t="s">
        <v>1350</v>
      </c>
      <c r="J48" s="23">
        <v>0.8387</v>
      </c>
      <c r="K48" s="24" t="s">
        <v>32</v>
      </c>
      <c r="L48" s="24">
        <v>1</v>
      </c>
      <c r="M48" s="24" t="s">
        <v>32</v>
      </c>
      <c r="N48" s="34">
        <v>12057</v>
      </c>
      <c r="O48" s="26">
        <f t="shared" si="6"/>
        <v>12093.171</v>
      </c>
      <c r="P48" s="33">
        <f t="shared" si="7"/>
        <v>1209.3171</v>
      </c>
      <c r="Q48" s="28">
        <v>0.1</v>
      </c>
      <c r="R48" s="29">
        <v>1465</v>
      </c>
      <c r="S48" s="29"/>
      <c r="T48" s="29">
        <v>4672</v>
      </c>
      <c r="U48" s="29"/>
      <c r="V48" s="28">
        <f t="shared" si="2"/>
        <v>146.5</v>
      </c>
      <c r="W48" s="28">
        <f t="shared" si="5"/>
        <v>467.20000000000005</v>
      </c>
      <c r="X48" s="30">
        <f t="shared" si="4"/>
        <v>1062.8171</v>
      </c>
      <c r="Y48" s="31" t="s">
        <v>33</v>
      </c>
      <c r="Z48" s="17"/>
    </row>
    <row r="49" spans="1:26" ht="15.75" x14ac:dyDescent="0.25">
      <c r="A49" s="18" t="s">
        <v>375</v>
      </c>
      <c r="B49" s="19" t="s">
        <v>376</v>
      </c>
      <c r="C49" s="38" t="s">
        <v>1300</v>
      </c>
      <c r="D49" s="39" t="s">
        <v>378</v>
      </c>
      <c r="E49" s="38" t="s">
        <v>29</v>
      </c>
      <c r="F49" s="37">
        <v>9</v>
      </c>
      <c r="G49" s="37">
        <v>12</v>
      </c>
      <c r="H49" s="23" t="s">
        <v>1350</v>
      </c>
      <c r="I49" s="23" t="s">
        <v>1350</v>
      </c>
      <c r="J49" s="23">
        <v>0.84030000000000005</v>
      </c>
      <c r="K49" s="24" t="s">
        <v>32</v>
      </c>
      <c r="L49" s="24">
        <v>1</v>
      </c>
      <c r="M49" s="24" t="s">
        <v>32</v>
      </c>
      <c r="N49" s="34">
        <v>27280</v>
      </c>
      <c r="O49" s="26">
        <f t="shared" si="6"/>
        <v>27361.84</v>
      </c>
      <c r="P49" s="33">
        <f t="shared" si="7"/>
        <v>2736.1840000000002</v>
      </c>
      <c r="Q49" s="28">
        <v>0.1</v>
      </c>
      <c r="R49" s="29">
        <v>9622</v>
      </c>
      <c r="S49" s="29"/>
      <c r="T49" s="29">
        <v>33542</v>
      </c>
      <c r="U49" s="29"/>
      <c r="V49" s="28">
        <f t="shared" si="2"/>
        <v>962.2</v>
      </c>
      <c r="W49" s="28">
        <f t="shared" si="5"/>
        <v>3354.2000000000003</v>
      </c>
      <c r="X49" s="30">
        <f t="shared" si="4"/>
        <v>1773.9840000000002</v>
      </c>
      <c r="Y49" s="31" t="s">
        <v>33</v>
      </c>
      <c r="Z49" s="17"/>
    </row>
    <row r="50" spans="1:26" ht="15.75" x14ac:dyDescent="0.25">
      <c r="A50" s="18" t="s">
        <v>375</v>
      </c>
      <c r="B50" s="19" t="s">
        <v>376</v>
      </c>
      <c r="C50" s="38" t="s">
        <v>1301</v>
      </c>
      <c r="D50" s="39" t="s">
        <v>327</v>
      </c>
      <c r="E50" s="38" t="s">
        <v>274</v>
      </c>
      <c r="F50" s="37" t="s">
        <v>275</v>
      </c>
      <c r="G50" s="37">
        <v>7</v>
      </c>
      <c r="H50" s="23" t="s">
        <v>1350</v>
      </c>
      <c r="I50" s="23" t="s">
        <v>1350</v>
      </c>
      <c r="J50" s="23">
        <v>0.84209999999999996</v>
      </c>
      <c r="K50" s="24" t="s">
        <v>32</v>
      </c>
      <c r="L50" s="24">
        <v>1</v>
      </c>
      <c r="M50" s="24" t="s">
        <v>32</v>
      </c>
      <c r="N50" s="34">
        <v>45155</v>
      </c>
      <c r="O50" s="26">
        <f t="shared" si="6"/>
        <v>45290.464999999997</v>
      </c>
      <c r="P50" s="33">
        <f t="shared" si="7"/>
        <v>4529.0464999999995</v>
      </c>
      <c r="Q50" s="28">
        <v>0.1</v>
      </c>
      <c r="R50" s="29">
        <v>16553</v>
      </c>
      <c r="S50" s="29"/>
      <c r="T50" s="29">
        <v>37257</v>
      </c>
      <c r="U50" s="29"/>
      <c r="V50" s="28">
        <f t="shared" si="2"/>
        <v>1655.3000000000002</v>
      </c>
      <c r="W50" s="28">
        <f t="shared" si="5"/>
        <v>3725.7000000000003</v>
      </c>
      <c r="X50" s="30">
        <f t="shared" si="4"/>
        <v>2873.7464999999993</v>
      </c>
      <c r="Y50" s="31" t="s">
        <v>33</v>
      </c>
      <c r="Z50" s="17"/>
    </row>
    <row r="51" spans="1:26" ht="15.75" x14ac:dyDescent="0.25">
      <c r="A51" s="18" t="s">
        <v>375</v>
      </c>
      <c r="B51" s="19" t="s">
        <v>376</v>
      </c>
      <c r="C51" s="38" t="s">
        <v>1302</v>
      </c>
      <c r="D51" s="39" t="s">
        <v>379</v>
      </c>
      <c r="E51" s="38" t="s">
        <v>29</v>
      </c>
      <c r="F51" s="37">
        <v>8</v>
      </c>
      <c r="G51" s="37">
        <v>12</v>
      </c>
      <c r="H51" s="23" t="s">
        <v>1350</v>
      </c>
      <c r="I51" s="23" t="s">
        <v>1350</v>
      </c>
      <c r="J51" s="23">
        <v>0.84230000000000005</v>
      </c>
      <c r="K51" s="24" t="s">
        <v>32</v>
      </c>
      <c r="L51" s="24">
        <v>1</v>
      </c>
      <c r="M51" s="24" t="s">
        <v>32</v>
      </c>
      <c r="N51" s="34">
        <v>22309</v>
      </c>
      <c r="O51" s="26">
        <f t="shared" si="6"/>
        <v>22375.927</v>
      </c>
      <c r="P51" s="33">
        <f t="shared" si="7"/>
        <v>2237.5927000000001</v>
      </c>
      <c r="Q51" s="28">
        <v>0.1</v>
      </c>
      <c r="R51" s="29">
        <v>4038</v>
      </c>
      <c r="S51" s="29"/>
      <c r="T51" s="29">
        <v>15170</v>
      </c>
      <c r="U51" s="29"/>
      <c r="V51" s="28">
        <f t="shared" si="2"/>
        <v>403.8</v>
      </c>
      <c r="W51" s="28">
        <f t="shared" si="5"/>
        <v>1517</v>
      </c>
      <c r="X51" s="30">
        <f t="shared" si="4"/>
        <v>1833.7927000000002</v>
      </c>
      <c r="Y51" s="31" t="s">
        <v>33</v>
      </c>
      <c r="Z51" s="17"/>
    </row>
    <row r="52" spans="1:26" ht="15.75" x14ac:dyDescent="0.25">
      <c r="A52" s="18" t="s">
        <v>375</v>
      </c>
      <c r="B52" s="19" t="s">
        <v>376</v>
      </c>
      <c r="C52" s="38" t="s">
        <v>1303</v>
      </c>
      <c r="D52" s="39" t="s">
        <v>298</v>
      </c>
      <c r="E52" s="38" t="s">
        <v>274</v>
      </c>
      <c r="F52" s="37" t="s">
        <v>275</v>
      </c>
      <c r="G52" s="37">
        <v>7</v>
      </c>
      <c r="H52" s="23" t="s">
        <v>1350</v>
      </c>
      <c r="I52" s="23" t="s">
        <v>1350</v>
      </c>
      <c r="J52" s="23">
        <v>0.84340000000000004</v>
      </c>
      <c r="K52" s="24" t="s">
        <v>32</v>
      </c>
      <c r="L52" s="24">
        <v>1</v>
      </c>
      <c r="M52" s="24" t="s">
        <v>32</v>
      </c>
      <c r="N52" s="34">
        <v>26947</v>
      </c>
      <c r="O52" s="26">
        <f t="shared" si="6"/>
        <v>27027.841</v>
      </c>
      <c r="P52" s="33">
        <f t="shared" si="7"/>
        <v>2702.7841000000003</v>
      </c>
      <c r="Q52" s="28">
        <v>0.1</v>
      </c>
      <c r="R52" s="29">
        <v>6747</v>
      </c>
      <c r="S52" s="29"/>
      <c r="T52" s="29">
        <v>21857</v>
      </c>
      <c r="U52" s="29"/>
      <c r="V52" s="28">
        <f t="shared" si="2"/>
        <v>674.7</v>
      </c>
      <c r="W52" s="28">
        <f t="shared" si="5"/>
        <v>2185.7000000000003</v>
      </c>
      <c r="X52" s="30">
        <f t="shared" si="4"/>
        <v>2028.0841000000003</v>
      </c>
      <c r="Y52" s="31" t="s">
        <v>33</v>
      </c>
      <c r="Z52" s="17"/>
    </row>
    <row r="53" spans="1:26" ht="15.75" x14ac:dyDescent="0.25">
      <c r="A53" s="18" t="s">
        <v>375</v>
      </c>
      <c r="B53" s="19" t="s">
        <v>376</v>
      </c>
      <c r="C53" s="38" t="s">
        <v>1304</v>
      </c>
      <c r="D53" s="39" t="s">
        <v>380</v>
      </c>
      <c r="E53" s="38" t="s">
        <v>274</v>
      </c>
      <c r="F53" s="37" t="s">
        <v>275</v>
      </c>
      <c r="G53" s="37">
        <v>7</v>
      </c>
      <c r="H53" s="23" t="s">
        <v>1350</v>
      </c>
      <c r="I53" s="23" t="s">
        <v>1350</v>
      </c>
      <c r="J53" s="23">
        <v>0.84119999999999995</v>
      </c>
      <c r="K53" s="24" t="s">
        <v>32</v>
      </c>
      <c r="L53" s="24">
        <v>1</v>
      </c>
      <c r="M53" s="24" t="s">
        <v>32</v>
      </c>
      <c r="N53" s="34">
        <v>33196</v>
      </c>
      <c r="O53" s="26">
        <f t="shared" si="6"/>
        <v>33295.588000000003</v>
      </c>
      <c r="P53" s="33">
        <f t="shared" si="7"/>
        <v>3329.5588000000007</v>
      </c>
      <c r="Q53" s="28">
        <v>0.1</v>
      </c>
      <c r="R53" s="29">
        <v>8737</v>
      </c>
      <c r="S53" s="29"/>
      <c r="T53" s="29">
        <v>24848</v>
      </c>
      <c r="U53" s="29"/>
      <c r="V53" s="28">
        <f t="shared" si="2"/>
        <v>873.7</v>
      </c>
      <c r="W53" s="28">
        <f t="shared" si="5"/>
        <v>2484.8000000000002</v>
      </c>
      <c r="X53" s="30">
        <f t="shared" si="4"/>
        <v>2455.8588000000009</v>
      </c>
      <c r="Y53" s="31" t="s">
        <v>33</v>
      </c>
      <c r="Z53" s="17"/>
    </row>
    <row r="54" spans="1:26" ht="15.75" x14ac:dyDescent="0.25">
      <c r="A54" s="18" t="s">
        <v>375</v>
      </c>
      <c r="B54" s="19" t="s">
        <v>376</v>
      </c>
      <c r="C54" s="38" t="s">
        <v>1305</v>
      </c>
      <c r="D54" s="39" t="s">
        <v>381</v>
      </c>
      <c r="E54" s="38" t="s">
        <v>274</v>
      </c>
      <c r="F54" s="37" t="s">
        <v>220</v>
      </c>
      <c r="G54" s="37">
        <v>8</v>
      </c>
      <c r="H54" s="23" t="s">
        <v>1350</v>
      </c>
      <c r="I54" s="23" t="s">
        <v>1350</v>
      </c>
      <c r="J54" s="23">
        <v>0.84130000000000005</v>
      </c>
      <c r="K54" s="24" t="s">
        <v>32</v>
      </c>
      <c r="L54" s="24">
        <v>1</v>
      </c>
      <c r="M54" s="24" t="s">
        <v>32</v>
      </c>
      <c r="N54" s="34">
        <v>83139</v>
      </c>
      <c r="O54" s="26">
        <f t="shared" si="6"/>
        <v>83388.417000000001</v>
      </c>
      <c r="P54" s="33">
        <f t="shared" si="7"/>
        <v>8338.8417000000009</v>
      </c>
      <c r="Q54" s="28">
        <v>0.1</v>
      </c>
      <c r="R54" s="29">
        <v>20125</v>
      </c>
      <c r="S54" s="29"/>
      <c r="T54" s="29">
        <v>50510</v>
      </c>
      <c r="U54" s="29"/>
      <c r="V54" s="28">
        <f t="shared" si="2"/>
        <v>2012.5</v>
      </c>
      <c r="W54" s="28">
        <f t="shared" si="5"/>
        <v>5051</v>
      </c>
      <c r="X54" s="30">
        <f t="shared" si="4"/>
        <v>6326.3417000000009</v>
      </c>
      <c r="Y54" s="31" t="s">
        <v>33</v>
      </c>
      <c r="Z54" s="17"/>
    </row>
    <row r="55" spans="1:26" ht="15.75" x14ac:dyDescent="0.25">
      <c r="A55" s="18" t="s">
        <v>375</v>
      </c>
      <c r="B55" s="19" t="s">
        <v>376</v>
      </c>
      <c r="C55" s="38" t="s">
        <v>1306</v>
      </c>
      <c r="D55" s="39" t="s">
        <v>382</v>
      </c>
      <c r="E55" s="38" t="s">
        <v>29</v>
      </c>
      <c r="F55" s="37">
        <v>9</v>
      </c>
      <c r="G55" s="37">
        <v>12</v>
      </c>
      <c r="H55" s="23" t="s">
        <v>1350</v>
      </c>
      <c r="I55" s="23" t="s">
        <v>1350</v>
      </c>
      <c r="J55" s="23">
        <v>0.84109999999999996</v>
      </c>
      <c r="K55" s="24" t="s">
        <v>32</v>
      </c>
      <c r="L55" s="24">
        <v>1</v>
      </c>
      <c r="M55" s="24" t="s">
        <v>32</v>
      </c>
      <c r="N55" s="34">
        <v>18221</v>
      </c>
      <c r="O55" s="26">
        <f t="shared" si="6"/>
        <v>18275.663</v>
      </c>
      <c r="P55" s="33">
        <f t="shared" si="7"/>
        <v>1827.5663000000002</v>
      </c>
      <c r="Q55" s="28">
        <v>0.1</v>
      </c>
      <c r="R55" s="29">
        <v>2751</v>
      </c>
      <c r="S55" s="29"/>
      <c r="T55" s="29">
        <v>9878</v>
      </c>
      <c r="U55" s="29"/>
      <c r="V55" s="28">
        <f t="shared" si="2"/>
        <v>275.10000000000002</v>
      </c>
      <c r="W55" s="28">
        <f t="shared" si="5"/>
        <v>987.80000000000007</v>
      </c>
      <c r="X55" s="30">
        <f t="shared" si="4"/>
        <v>1552.4663</v>
      </c>
      <c r="Y55" s="31" t="s">
        <v>33</v>
      </c>
      <c r="Z55" s="17"/>
    </row>
    <row r="56" spans="1:26" s="4" customFormat="1" ht="15.75" x14ac:dyDescent="0.25">
      <c r="A56" s="18" t="s">
        <v>66</v>
      </c>
      <c r="B56" s="19" t="s">
        <v>67</v>
      </c>
      <c r="C56" s="20" t="s">
        <v>68</v>
      </c>
      <c r="D56" s="21" t="s">
        <v>69</v>
      </c>
      <c r="E56" s="22" t="s">
        <v>29</v>
      </c>
      <c r="F56" s="19" t="s">
        <v>38</v>
      </c>
      <c r="G56" s="19" t="s">
        <v>31</v>
      </c>
      <c r="H56" s="23">
        <v>0.4592</v>
      </c>
      <c r="I56" s="23">
        <v>4.5100000000000001E-2</v>
      </c>
      <c r="J56" s="23">
        <v>0.50419999999999998</v>
      </c>
      <c r="K56" s="24"/>
      <c r="L56" s="24">
        <v>1</v>
      </c>
      <c r="M56" s="24"/>
      <c r="N56" s="25">
        <v>11982</v>
      </c>
      <c r="O56" s="26">
        <f t="shared" si="6"/>
        <v>12017.946</v>
      </c>
      <c r="P56" s="27">
        <f t="shared" si="7"/>
        <v>1201.7945999999999</v>
      </c>
      <c r="Q56" s="28">
        <v>0.1</v>
      </c>
      <c r="R56" s="29">
        <f>IFERROR(VLOOKUP(A56&amp;D56,[1]Combined!$A$6:$F$1827,6,FALSE),0)</f>
        <v>1686</v>
      </c>
      <c r="S56" s="29">
        <f>IFERROR(VLOOKUP(A56&amp;D56,[2]Combined!$A$5:$F$98,6,FALSE),0)</f>
        <v>0</v>
      </c>
      <c r="T56" s="29">
        <v>4176</v>
      </c>
      <c r="U56" s="29"/>
      <c r="V56" s="28">
        <f t="shared" si="2"/>
        <v>168.60000000000002</v>
      </c>
      <c r="W56" s="28">
        <f t="shared" si="5"/>
        <v>417.6</v>
      </c>
      <c r="X56" s="30">
        <f t="shared" si="4"/>
        <v>1033.1945999999998</v>
      </c>
      <c r="Y56" s="31" t="s">
        <v>33</v>
      </c>
      <c r="Z56" s="32"/>
    </row>
    <row r="57" spans="1:26" s="4" customFormat="1" ht="15.75" x14ac:dyDescent="0.25">
      <c r="A57" s="18" t="s">
        <v>383</v>
      </c>
      <c r="B57" s="19" t="s">
        <v>384</v>
      </c>
      <c r="C57" s="38" t="s">
        <v>385</v>
      </c>
      <c r="D57" s="39" t="s">
        <v>80</v>
      </c>
      <c r="E57" s="38" t="s">
        <v>29</v>
      </c>
      <c r="F57" s="37">
        <v>9</v>
      </c>
      <c r="G57" s="37">
        <v>12</v>
      </c>
      <c r="H57" s="23" t="s">
        <v>1350</v>
      </c>
      <c r="I57" s="23" t="s">
        <v>1350</v>
      </c>
      <c r="J57" s="23">
        <v>0.52049999999999996</v>
      </c>
      <c r="K57" s="24" t="s">
        <v>32</v>
      </c>
      <c r="L57" s="24">
        <v>1</v>
      </c>
      <c r="M57" s="24" t="s">
        <v>32</v>
      </c>
      <c r="N57" s="34">
        <v>27203</v>
      </c>
      <c r="O57" s="26">
        <f t="shared" si="6"/>
        <v>27284.609</v>
      </c>
      <c r="P57" s="33">
        <f t="shared" si="7"/>
        <v>2728.4609</v>
      </c>
      <c r="Q57" s="28">
        <v>0.1</v>
      </c>
      <c r="R57" s="29">
        <v>6773</v>
      </c>
      <c r="S57" s="29"/>
      <c r="T57" s="29">
        <v>17506</v>
      </c>
      <c r="U57" s="29"/>
      <c r="V57" s="28">
        <f t="shared" si="2"/>
        <v>677.30000000000007</v>
      </c>
      <c r="W57" s="28">
        <f t="shared" si="5"/>
        <v>1750.6000000000001</v>
      </c>
      <c r="X57" s="30">
        <f t="shared" si="4"/>
        <v>2051.1608999999999</v>
      </c>
      <c r="Y57" s="31" t="s">
        <v>33</v>
      </c>
      <c r="Z57" s="32"/>
    </row>
    <row r="58" spans="1:26" s="4" customFormat="1" ht="15.75" x14ac:dyDescent="0.25">
      <c r="A58" s="18" t="s">
        <v>383</v>
      </c>
      <c r="B58" s="19" t="s">
        <v>384</v>
      </c>
      <c r="C58" s="38" t="s">
        <v>386</v>
      </c>
      <c r="D58" s="39" t="s">
        <v>75</v>
      </c>
      <c r="E58" s="38" t="s">
        <v>36</v>
      </c>
      <c r="F58" s="37">
        <v>6</v>
      </c>
      <c r="G58" s="37">
        <v>8</v>
      </c>
      <c r="H58" s="23" t="s">
        <v>1350</v>
      </c>
      <c r="I58" s="23" t="s">
        <v>1350</v>
      </c>
      <c r="J58" s="23">
        <v>0.57320000000000004</v>
      </c>
      <c r="K58" s="24" t="s">
        <v>32</v>
      </c>
      <c r="L58" s="24">
        <v>1</v>
      </c>
      <c r="M58" s="24" t="s">
        <v>32</v>
      </c>
      <c r="N58" s="34">
        <v>33719</v>
      </c>
      <c r="O58" s="26">
        <f t="shared" si="6"/>
        <v>33820.156999999999</v>
      </c>
      <c r="P58" s="33">
        <f t="shared" si="7"/>
        <v>3382.0156999999999</v>
      </c>
      <c r="Q58" s="28">
        <v>0.1</v>
      </c>
      <c r="R58" s="29">
        <v>3759</v>
      </c>
      <c r="S58" s="29"/>
      <c r="T58" s="29">
        <v>7215</v>
      </c>
      <c r="U58" s="29"/>
      <c r="V58" s="28">
        <f t="shared" si="2"/>
        <v>375.90000000000003</v>
      </c>
      <c r="W58" s="28">
        <f t="shared" si="5"/>
        <v>721.5</v>
      </c>
      <c r="X58" s="30">
        <f t="shared" si="4"/>
        <v>3006.1156999999998</v>
      </c>
      <c r="Y58" s="31" t="s">
        <v>33</v>
      </c>
      <c r="Z58" s="32"/>
    </row>
    <row r="59" spans="1:26" ht="15.75" x14ac:dyDescent="0.25">
      <c r="A59" s="18" t="s">
        <v>383</v>
      </c>
      <c r="B59" s="19" t="s">
        <v>384</v>
      </c>
      <c r="C59" s="38" t="s">
        <v>749</v>
      </c>
      <c r="D59" s="39" t="s">
        <v>356</v>
      </c>
      <c r="E59" s="38" t="s">
        <v>450</v>
      </c>
      <c r="F59" s="37" t="s">
        <v>275</v>
      </c>
      <c r="G59" s="37">
        <v>5</v>
      </c>
      <c r="H59" s="23" t="s">
        <v>1350</v>
      </c>
      <c r="I59" s="23" t="s">
        <v>1350</v>
      </c>
      <c r="J59" s="23">
        <v>0.65549999999999997</v>
      </c>
      <c r="K59" s="24" t="s">
        <v>32</v>
      </c>
      <c r="L59" s="24">
        <v>2</v>
      </c>
      <c r="M59" s="24" t="s">
        <v>32</v>
      </c>
      <c r="N59" s="34">
        <v>48914</v>
      </c>
      <c r="O59" s="26">
        <f t="shared" si="6"/>
        <v>49060.741999999998</v>
      </c>
      <c r="P59" s="33">
        <f t="shared" si="7"/>
        <v>4906.0742</v>
      </c>
      <c r="Q59" s="33">
        <v>0.05</v>
      </c>
      <c r="R59" s="29">
        <v>9133</v>
      </c>
      <c r="S59" s="29"/>
      <c r="T59" s="29">
        <v>25129</v>
      </c>
      <c r="U59" s="29"/>
      <c r="V59" s="28">
        <f t="shared" si="2"/>
        <v>456.65000000000003</v>
      </c>
      <c r="W59" s="28">
        <f t="shared" si="5"/>
        <v>2512.9</v>
      </c>
      <c r="X59" s="30">
        <f t="shared" si="4"/>
        <v>4449.4242000000004</v>
      </c>
      <c r="Y59" s="31" t="s">
        <v>33</v>
      </c>
      <c r="Z59" s="17"/>
    </row>
    <row r="60" spans="1:26" ht="15.75" x14ac:dyDescent="0.25">
      <c r="A60" s="18" t="s">
        <v>383</v>
      </c>
      <c r="B60" s="19" t="s">
        <v>384</v>
      </c>
      <c r="C60" s="38" t="s">
        <v>750</v>
      </c>
      <c r="D60" s="39" t="s">
        <v>751</v>
      </c>
      <c r="E60" s="38" t="s">
        <v>450</v>
      </c>
      <c r="F60" s="37" t="s">
        <v>275</v>
      </c>
      <c r="G60" s="37">
        <v>5</v>
      </c>
      <c r="H60" s="23" t="s">
        <v>1350</v>
      </c>
      <c r="I60" s="23" t="s">
        <v>1350</v>
      </c>
      <c r="J60" s="23">
        <v>0.49080000000000001</v>
      </c>
      <c r="K60" s="24" t="s">
        <v>32</v>
      </c>
      <c r="L60" s="24">
        <v>2</v>
      </c>
      <c r="M60" s="24" t="s">
        <v>32</v>
      </c>
      <c r="N60" s="34">
        <v>54931</v>
      </c>
      <c r="O60" s="26">
        <f t="shared" si="6"/>
        <v>55095.792999999998</v>
      </c>
      <c r="P60" s="33">
        <f t="shared" si="7"/>
        <v>5509.5793000000003</v>
      </c>
      <c r="Q60" s="33">
        <v>0.05</v>
      </c>
      <c r="R60" s="29">
        <v>12826</v>
      </c>
      <c r="S60" s="29"/>
      <c r="T60" s="29">
        <v>27641</v>
      </c>
      <c r="U60" s="29"/>
      <c r="V60" s="28">
        <f t="shared" si="2"/>
        <v>641.30000000000007</v>
      </c>
      <c r="W60" s="28">
        <f t="shared" si="5"/>
        <v>2764.1000000000004</v>
      </c>
      <c r="X60" s="30">
        <f t="shared" si="4"/>
        <v>4868.2793000000001</v>
      </c>
      <c r="Y60" s="31" t="s">
        <v>33</v>
      </c>
      <c r="Z60" s="17"/>
    </row>
    <row r="61" spans="1:26" ht="15.75" x14ac:dyDescent="0.25">
      <c r="A61" s="18" t="s">
        <v>383</v>
      </c>
      <c r="B61" s="19" t="s">
        <v>384</v>
      </c>
      <c r="C61" s="38" t="s">
        <v>752</v>
      </c>
      <c r="D61" s="39" t="s">
        <v>527</v>
      </c>
      <c r="E61" s="38" t="s">
        <v>450</v>
      </c>
      <c r="F61" s="37" t="s">
        <v>275</v>
      </c>
      <c r="G61" s="37">
        <v>5</v>
      </c>
      <c r="H61" s="23" t="s">
        <v>1350</v>
      </c>
      <c r="I61" s="23" t="s">
        <v>1350</v>
      </c>
      <c r="J61" s="23">
        <v>0.67749999999999999</v>
      </c>
      <c r="K61" s="24" t="s">
        <v>32</v>
      </c>
      <c r="L61" s="24">
        <v>2</v>
      </c>
      <c r="M61" s="24" t="s">
        <v>32</v>
      </c>
      <c r="N61" s="34">
        <v>29517</v>
      </c>
      <c r="O61" s="26">
        <f t="shared" si="6"/>
        <v>29605.550999999999</v>
      </c>
      <c r="P61" s="33">
        <f t="shared" si="7"/>
        <v>2960.5551</v>
      </c>
      <c r="Q61" s="33">
        <v>0.05</v>
      </c>
      <c r="R61" s="29">
        <v>5431</v>
      </c>
      <c r="S61" s="29"/>
      <c r="T61" s="29">
        <v>14852</v>
      </c>
      <c r="U61" s="29"/>
      <c r="V61" s="28">
        <f t="shared" si="2"/>
        <v>271.55</v>
      </c>
      <c r="W61" s="28">
        <f t="shared" si="5"/>
        <v>1485.2</v>
      </c>
      <c r="X61" s="30">
        <f t="shared" si="4"/>
        <v>2689.0050999999999</v>
      </c>
      <c r="Y61" s="31" t="s">
        <v>33</v>
      </c>
      <c r="Z61" s="17"/>
    </row>
    <row r="62" spans="1:26" ht="15.75" x14ac:dyDescent="0.25">
      <c r="A62" s="18" t="s">
        <v>70</v>
      </c>
      <c r="B62" s="19" t="s">
        <v>71</v>
      </c>
      <c r="C62" s="20" t="s">
        <v>72</v>
      </c>
      <c r="D62" s="21" t="s">
        <v>73</v>
      </c>
      <c r="E62" s="22" t="s">
        <v>29</v>
      </c>
      <c r="F62" s="19" t="s">
        <v>30</v>
      </c>
      <c r="G62" s="19" t="s">
        <v>31</v>
      </c>
      <c r="H62" s="23">
        <v>0.40210000000000001</v>
      </c>
      <c r="I62" s="23">
        <v>8.3299999999999999E-2</v>
      </c>
      <c r="J62" s="23">
        <v>0.48530000000000001</v>
      </c>
      <c r="K62" s="24" t="s">
        <v>32</v>
      </c>
      <c r="L62" s="24">
        <v>1</v>
      </c>
      <c r="M62" s="24" t="s">
        <v>32</v>
      </c>
      <c r="N62" s="34">
        <v>37211</v>
      </c>
      <c r="O62" s="26">
        <f t="shared" si="6"/>
        <v>37322.633000000002</v>
      </c>
      <c r="P62" s="27">
        <f t="shared" si="7"/>
        <v>3732.2633000000005</v>
      </c>
      <c r="Q62" s="28">
        <v>0.1</v>
      </c>
      <c r="R62" s="29">
        <f>IFERROR(VLOOKUP(A62&amp;D62,[1]Combined!$A$6:$F$1827,6,FALSE),0)</f>
        <v>5211</v>
      </c>
      <c r="S62" s="29">
        <f>IFERROR(VLOOKUP(A62&amp;D62,[2]Combined!$A$5:$F$98,6,FALSE),0)</f>
        <v>0</v>
      </c>
      <c r="T62" s="29">
        <v>20615</v>
      </c>
      <c r="U62" s="29"/>
      <c r="V62" s="28">
        <f t="shared" si="2"/>
        <v>521.1</v>
      </c>
      <c r="W62" s="28">
        <f t="shared" si="5"/>
        <v>2061.5</v>
      </c>
      <c r="X62" s="30">
        <f t="shared" si="4"/>
        <v>3211.1633000000006</v>
      </c>
      <c r="Y62" s="31" t="s">
        <v>33</v>
      </c>
      <c r="Z62" s="17"/>
    </row>
    <row r="63" spans="1:26" ht="15.75" x14ac:dyDescent="0.25">
      <c r="A63" s="18" t="s">
        <v>70</v>
      </c>
      <c r="B63" s="19" t="s">
        <v>71</v>
      </c>
      <c r="C63" s="20" t="s">
        <v>74</v>
      </c>
      <c r="D63" s="21" t="s">
        <v>75</v>
      </c>
      <c r="E63" s="22" t="s">
        <v>36</v>
      </c>
      <c r="F63" s="19" t="s">
        <v>37</v>
      </c>
      <c r="G63" s="19" t="s">
        <v>38</v>
      </c>
      <c r="H63" s="23">
        <v>0.49809999999999999</v>
      </c>
      <c r="I63" s="23">
        <v>9.9400000000000002E-2</v>
      </c>
      <c r="J63" s="23">
        <v>0.59750000000000003</v>
      </c>
      <c r="K63" s="24" t="s">
        <v>32</v>
      </c>
      <c r="L63" s="24">
        <v>1</v>
      </c>
      <c r="M63" s="24" t="s">
        <v>32</v>
      </c>
      <c r="N63" s="34">
        <v>51852</v>
      </c>
      <c r="O63" s="26">
        <f t="shared" si="6"/>
        <v>52007.555999999997</v>
      </c>
      <c r="P63" s="27">
        <f t="shared" si="7"/>
        <v>5200.7556000000004</v>
      </c>
      <c r="Q63" s="28">
        <v>0.1</v>
      </c>
      <c r="R63" s="29">
        <f>IFERROR(VLOOKUP(A63&amp;D63,[1]Combined!$A$6:$F$1827,6,FALSE),0)</f>
        <v>8371</v>
      </c>
      <c r="S63" s="29">
        <f>IFERROR(VLOOKUP(A63&amp;D63,[2]Combined!$A$5:$F$98,6,FALSE),0)</f>
        <v>0</v>
      </c>
      <c r="T63" s="29">
        <v>26064</v>
      </c>
      <c r="U63" s="29"/>
      <c r="V63" s="28">
        <f t="shared" si="2"/>
        <v>837.1</v>
      </c>
      <c r="W63" s="28">
        <f t="shared" si="5"/>
        <v>2606.4</v>
      </c>
      <c r="X63" s="30">
        <f t="shared" si="4"/>
        <v>4363.6556</v>
      </c>
      <c r="Y63" s="31" t="s">
        <v>33</v>
      </c>
      <c r="Z63" s="17"/>
    </row>
    <row r="64" spans="1:26" ht="15.75" x14ac:dyDescent="0.25">
      <c r="A64" s="18" t="s">
        <v>70</v>
      </c>
      <c r="B64" s="19" t="s">
        <v>71</v>
      </c>
      <c r="C64" s="20" t="s">
        <v>598</v>
      </c>
      <c r="D64" s="21" t="s">
        <v>599</v>
      </c>
      <c r="E64" s="22" t="s">
        <v>450</v>
      </c>
      <c r="F64" s="19" t="s">
        <v>275</v>
      </c>
      <c r="G64" s="19" t="s">
        <v>451</v>
      </c>
      <c r="H64" s="23">
        <v>0.53449999999999998</v>
      </c>
      <c r="I64" s="23">
        <v>0.13789999999999999</v>
      </c>
      <c r="J64" s="23">
        <v>0.6724</v>
      </c>
      <c r="K64" s="24" t="s">
        <v>32</v>
      </c>
      <c r="L64" s="24">
        <v>2</v>
      </c>
      <c r="M64" s="24" t="s">
        <v>32</v>
      </c>
      <c r="N64" s="34">
        <v>14844</v>
      </c>
      <c r="O64" s="26">
        <f t="shared" si="6"/>
        <v>14888.531999999999</v>
      </c>
      <c r="P64" s="27">
        <f t="shared" si="7"/>
        <v>1488.8532</v>
      </c>
      <c r="Q64" s="33">
        <v>0.05</v>
      </c>
      <c r="R64" s="36"/>
      <c r="S64" s="29"/>
      <c r="T64" s="29">
        <v>10376</v>
      </c>
      <c r="U64" s="29"/>
      <c r="V64" s="28">
        <f t="shared" si="2"/>
        <v>0</v>
      </c>
      <c r="W64" s="28">
        <f t="shared" ref="W64:W69" si="8">T64*0.05</f>
        <v>518.80000000000007</v>
      </c>
      <c r="X64" s="30">
        <f t="shared" si="4"/>
        <v>1488.8532</v>
      </c>
      <c r="Y64" s="31" t="s">
        <v>33</v>
      </c>
      <c r="Z64" s="17"/>
    </row>
    <row r="65" spans="1:26" ht="15.75" x14ac:dyDescent="0.25">
      <c r="A65" s="18" t="s">
        <v>70</v>
      </c>
      <c r="B65" s="19" t="s">
        <v>71</v>
      </c>
      <c r="C65" s="20" t="s">
        <v>600</v>
      </c>
      <c r="D65" s="21" t="s">
        <v>601</v>
      </c>
      <c r="E65" s="22" t="s">
        <v>450</v>
      </c>
      <c r="F65" s="19" t="s">
        <v>275</v>
      </c>
      <c r="G65" s="19" t="s">
        <v>451</v>
      </c>
      <c r="H65" s="23">
        <v>0.60209999999999997</v>
      </c>
      <c r="I65" s="23">
        <v>6.5699999999999995E-2</v>
      </c>
      <c r="J65" s="23">
        <v>0.66779999999999995</v>
      </c>
      <c r="K65" s="24" t="s">
        <v>32</v>
      </c>
      <c r="L65" s="24">
        <v>2</v>
      </c>
      <c r="M65" s="24" t="s">
        <v>32</v>
      </c>
      <c r="N65" s="34">
        <v>24851</v>
      </c>
      <c r="O65" s="26">
        <f t="shared" si="6"/>
        <v>24925.553</v>
      </c>
      <c r="P65" s="27">
        <f t="shared" si="7"/>
        <v>2492.5553</v>
      </c>
      <c r="Q65" s="33">
        <v>0.05</v>
      </c>
      <c r="R65" s="36"/>
      <c r="S65" s="29"/>
      <c r="T65" s="29">
        <v>23026</v>
      </c>
      <c r="U65" s="29"/>
      <c r="V65" s="28">
        <f t="shared" si="2"/>
        <v>0</v>
      </c>
      <c r="W65" s="28">
        <f t="shared" si="8"/>
        <v>1151.3</v>
      </c>
      <c r="X65" s="30">
        <f t="shared" si="4"/>
        <v>2492.5553</v>
      </c>
      <c r="Y65" s="31" t="s">
        <v>33</v>
      </c>
      <c r="Z65" s="17"/>
    </row>
    <row r="66" spans="1:26" ht="15.75" x14ac:dyDescent="0.25">
      <c r="A66" s="18" t="s">
        <v>70</v>
      </c>
      <c r="B66" s="19" t="s">
        <v>71</v>
      </c>
      <c r="C66" s="20" t="s">
        <v>602</v>
      </c>
      <c r="D66" s="21" t="s">
        <v>603</v>
      </c>
      <c r="E66" s="22" t="s">
        <v>450</v>
      </c>
      <c r="F66" s="19" t="s">
        <v>275</v>
      </c>
      <c r="G66" s="19" t="s">
        <v>451</v>
      </c>
      <c r="H66" s="23">
        <v>0.50970000000000004</v>
      </c>
      <c r="I66" s="23">
        <v>0.1167</v>
      </c>
      <c r="J66" s="23">
        <v>0.62649999999999995</v>
      </c>
      <c r="K66" s="24" t="s">
        <v>32</v>
      </c>
      <c r="L66" s="24">
        <v>2</v>
      </c>
      <c r="M66" s="24" t="s">
        <v>32</v>
      </c>
      <c r="N66" s="34">
        <v>51196</v>
      </c>
      <c r="O66" s="26">
        <f t="shared" si="6"/>
        <v>51349.588000000003</v>
      </c>
      <c r="P66" s="27">
        <f t="shared" si="7"/>
        <v>5134.9588000000003</v>
      </c>
      <c r="Q66" s="33">
        <v>0.05</v>
      </c>
      <c r="R66" s="36"/>
      <c r="S66" s="29"/>
      <c r="T66" s="29">
        <v>30842</v>
      </c>
      <c r="U66" s="29"/>
      <c r="V66" s="28">
        <f t="shared" si="2"/>
        <v>0</v>
      </c>
      <c r="W66" s="28">
        <f t="shared" si="8"/>
        <v>1542.1000000000001</v>
      </c>
      <c r="X66" s="30">
        <f t="shared" si="4"/>
        <v>5134.9588000000003</v>
      </c>
      <c r="Y66" s="31" t="s">
        <v>33</v>
      </c>
      <c r="Z66" s="17"/>
    </row>
    <row r="67" spans="1:26" ht="15.75" x14ac:dyDescent="0.25">
      <c r="A67" s="18" t="s">
        <v>70</v>
      </c>
      <c r="B67" s="19" t="s">
        <v>71</v>
      </c>
      <c r="C67" s="20" t="s">
        <v>604</v>
      </c>
      <c r="D67" s="21" t="s">
        <v>605</v>
      </c>
      <c r="E67" s="22" t="s">
        <v>450</v>
      </c>
      <c r="F67" s="19" t="s">
        <v>275</v>
      </c>
      <c r="G67" s="19" t="s">
        <v>451</v>
      </c>
      <c r="H67" s="23">
        <v>0.54110000000000003</v>
      </c>
      <c r="I67" s="23">
        <v>6.0600000000000001E-2</v>
      </c>
      <c r="J67" s="23">
        <v>0.60170000000000001</v>
      </c>
      <c r="K67" s="24" t="s">
        <v>32</v>
      </c>
      <c r="L67" s="24">
        <v>2</v>
      </c>
      <c r="M67" s="24" t="s">
        <v>32</v>
      </c>
      <c r="N67" s="34">
        <v>19626</v>
      </c>
      <c r="O67" s="26">
        <f t="shared" si="6"/>
        <v>19684.878000000001</v>
      </c>
      <c r="P67" s="27">
        <f t="shared" si="7"/>
        <v>1968.4878000000001</v>
      </c>
      <c r="Q67" s="33">
        <v>0.05</v>
      </c>
      <c r="R67" s="36"/>
      <c r="S67" s="29"/>
      <c r="T67" s="29">
        <v>17777</v>
      </c>
      <c r="U67" s="29"/>
      <c r="V67" s="28">
        <f t="shared" si="2"/>
        <v>0</v>
      </c>
      <c r="W67" s="28">
        <f t="shared" si="8"/>
        <v>888.85</v>
      </c>
      <c r="X67" s="30">
        <f t="shared" si="4"/>
        <v>1968.4878000000001</v>
      </c>
      <c r="Y67" s="31" t="s">
        <v>33</v>
      </c>
      <c r="Z67" s="17"/>
    </row>
    <row r="68" spans="1:26" ht="15.75" x14ac:dyDescent="0.25">
      <c r="A68" s="18" t="s">
        <v>70</v>
      </c>
      <c r="B68" s="19" t="s">
        <v>71</v>
      </c>
      <c r="C68" s="20" t="s">
        <v>606</v>
      </c>
      <c r="D68" s="21" t="s">
        <v>122</v>
      </c>
      <c r="E68" s="22" t="s">
        <v>450</v>
      </c>
      <c r="F68" s="19" t="s">
        <v>275</v>
      </c>
      <c r="G68" s="19" t="s">
        <v>451</v>
      </c>
      <c r="H68" s="23">
        <v>0.57450000000000001</v>
      </c>
      <c r="I68" s="23">
        <v>9.5699999999999993E-2</v>
      </c>
      <c r="J68" s="23">
        <v>0.67020000000000002</v>
      </c>
      <c r="K68" s="24" t="s">
        <v>32</v>
      </c>
      <c r="L68" s="24">
        <v>2</v>
      </c>
      <c r="M68" s="24" t="s">
        <v>32</v>
      </c>
      <c r="N68" s="34">
        <v>16620</v>
      </c>
      <c r="O68" s="26">
        <f t="shared" si="6"/>
        <v>16669.86</v>
      </c>
      <c r="P68" s="27">
        <f t="shared" si="7"/>
        <v>1666.9860000000001</v>
      </c>
      <c r="Q68" s="33">
        <v>0.05</v>
      </c>
      <c r="R68" s="36"/>
      <c r="S68" s="29"/>
      <c r="T68" s="29">
        <v>20379</v>
      </c>
      <c r="U68" s="29"/>
      <c r="V68" s="28">
        <f t="shared" si="2"/>
        <v>0</v>
      </c>
      <c r="W68" s="28">
        <f t="shared" si="8"/>
        <v>1018.95</v>
      </c>
      <c r="X68" s="30">
        <f t="shared" si="4"/>
        <v>1666.9860000000001</v>
      </c>
      <c r="Y68" s="31" t="s">
        <v>33</v>
      </c>
      <c r="Z68" s="17"/>
    </row>
    <row r="69" spans="1:26" ht="15.75" x14ac:dyDescent="0.25">
      <c r="A69" s="18" t="s">
        <v>70</v>
      </c>
      <c r="B69" s="19" t="s">
        <v>71</v>
      </c>
      <c r="C69" s="20" t="s">
        <v>607</v>
      </c>
      <c r="D69" s="21" t="s">
        <v>349</v>
      </c>
      <c r="E69" s="22" t="s">
        <v>450</v>
      </c>
      <c r="F69" s="19" t="s">
        <v>275</v>
      </c>
      <c r="G69" s="19" t="s">
        <v>127</v>
      </c>
      <c r="H69" s="23">
        <v>0.68410000000000004</v>
      </c>
      <c r="I69" s="23">
        <v>5.2200000000000003E-2</v>
      </c>
      <c r="J69" s="23">
        <v>0.73619999999999997</v>
      </c>
      <c r="K69" s="24" t="s">
        <v>32</v>
      </c>
      <c r="L69" s="24">
        <v>2</v>
      </c>
      <c r="M69" s="24" t="s">
        <v>32</v>
      </c>
      <c r="N69" s="34">
        <v>28667</v>
      </c>
      <c r="O69" s="26">
        <f t="shared" si="6"/>
        <v>28753.001</v>
      </c>
      <c r="P69" s="27">
        <f t="shared" si="7"/>
        <v>2875.3001000000004</v>
      </c>
      <c r="Q69" s="33">
        <v>0.05</v>
      </c>
      <c r="R69" s="36"/>
      <c r="S69" s="29"/>
      <c r="T69" s="29">
        <v>26930</v>
      </c>
      <c r="U69" s="29"/>
      <c r="V69" s="28">
        <f t="shared" si="2"/>
        <v>0</v>
      </c>
      <c r="W69" s="28">
        <f t="shared" si="8"/>
        <v>1346.5</v>
      </c>
      <c r="X69" s="30">
        <f t="shared" si="4"/>
        <v>2875.3001000000004</v>
      </c>
      <c r="Y69" s="31" t="s">
        <v>33</v>
      </c>
      <c r="Z69" s="17"/>
    </row>
    <row r="70" spans="1:26" ht="15.75" x14ac:dyDescent="0.25">
      <c r="A70" s="18" t="s">
        <v>387</v>
      </c>
      <c r="B70" s="19" t="s">
        <v>388</v>
      </c>
      <c r="C70" s="38" t="s">
        <v>389</v>
      </c>
      <c r="D70" s="39" t="s">
        <v>390</v>
      </c>
      <c r="E70" s="38" t="s">
        <v>274</v>
      </c>
      <c r="F70" s="37">
        <v>7</v>
      </c>
      <c r="G70" s="37">
        <v>12</v>
      </c>
      <c r="H70" s="23" t="s">
        <v>1350</v>
      </c>
      <c r="I70" s="23" t="s">
        <v>1350</v>
      </c>
      <c r="J70" s="23">
        <v>0.53</v>
      </c>
      <c r="K70" s="24"/>
      <c r="L70" s="24">
        <v>1</v>
      </c>
      <c r="M70" s="24" t="s">
        <v>32</v>
      </c>
      <c r="N70" s="34">
        <v>13617</v>
      </c>
      <c r="O70" s="26">
        <f t="shared" si="6"/>
        <v>13657.851000000001</v>
      </c>
      <c r="P70" s="33">
        <f t="shared" si="7"/>
        <v>1365.7851000000001</v>
      </c>
      <c r="Q70" s="28">
        <v>0.1</v>
      </c>
      <c r="R70" s="29">
        <v>7714</v>
      </c>
      <c r="S70" s="29">
        <v>1518</v>
      </c>
      <c r="T70" s="29">
        <v>16550</v>
      </c>
      <c r="U70" s="29"/>
      <c r="V70" s="28">
        <f t="shared" si="2"/>
        <v>923.2</v>
      </c>
      <c r="W70" s="28">
        <f t="shared" ref="W70:W75" si="9">T70*0.1</f>
        <v>1655</v>
      </c>
      <c r="X70" s="30">
        <f t="shared" si="4"/>
        <v>442.58510000000001</v>
      </c>
      <c r="Y70" s="31" t="s">
        <v>33</v>
      </c>
      <c r="Z70" s="17"/>
    </row>
    <row r="71" spans="1:26" ht="15.75" x14ac:dyDescent="0.25">
      <c r="A71" s="18" t="s">
        <v>76</v>
      </c>
      <c r="B71" s="19" t="s">
        <v>77</v>
      </c>
      <c r="C71" s="20" t="s">
        <v>78</v>
      </c>
      <c r="D71" s="21" t="s">
        <v>50</v>
      </c>
      <c r="E71" s="22" t="s">
        <v>36</v>
      </c>
      <c r="F71" s="19" t="s">
        <v>37</v>
      </c>
      <c r="G71" s="19" t="s">
        <v>38</v>
      </c>
      <c r="H71" s="23">
        <v>0.49340000000000001</v>
      </c>
      <c r="I71" s="23">
        <v>0.1055</v>
      </c>
      <c r="J71" s="23">
        <v>0.59889999999999999</v>
      </c>
      <c r="K71" s="24"/>
      <c r="L71" s="24">
        <v>1</v>
      </c>
      <c r="M71" s="24" t="s">
        <v>32</v>
      </c>
      <c r="N71" s="25">
        <v>20441</v>
      </c>
      <c r="O71" s="26">
        <f t="shared" si="6"/>
        <v>20502.323</v>
      </c>
      <c r="P71" s="27">
        <f t="shared" si="7"/>
        <v>2050.2323000000001</v>
      </c>
      <c r="Q71" s="28">
        <v>0.1</v>
      </c>
      <c r="R71" s="29">
        <f>IFERROR(VLOOKUP(A71&amp;D71,[1]Combined!$A$6:$F$1827,6,FALSE),0)</f>
        <v>5038</v>
      </c>
      <c r="S71" s="29">
        <f>IFERROR(VLOOKUP(A71&amp;D71,[2]Combined!$A$5:$F$98,6,FALSE),0)</f>
        <v>0</v>
      </c>
      <c r="T71" s="29">
        <v>4226</v>
      </c>
      <c r="U71" s="29"/>
      <c r="V71" s="28">
        <f t="shared" si="2"/>
        <v>503.8</v>
      </c>
      <c r="W71" s="28">
        <f t="shared" si="9"/>
        <v>422.6</v>
      </c>
      <c r="X71" s="30">
        <f t="shared" si="4"/>
        <v>1546.4323000000002</v>
      </c>
      <c r="Y71" s="31" t="s">
        <v>33</v>
      </c>
      <c r="Z71" s="17"/>
    </row>
    <row r="72" spans="1:26" ht="15.75" x14ac:dyDescent="0.25">
      <c r="A72" s="18" t="s">
        <v>76</v>
      </c>
      <c r="B72" s="19" t="s">
        <v>77</v>
      </c>
      <c r="C72" s="20" t="s">
        <v>79</v>
      </c>
      <c r="D72" s="21" t="s">
        <v>80</v>
      </c>
      <c r="E72" s="22" t="s">
        <v>29</v>
      </c>
      <c r="F72" s="19" t="s">
        <v>30</v>
      </c>
      <c r="G72" s="19" t="s">
        <v>31</v>
      </c>
      <c r="H72" s="23">
        <v>0.4299</v>
      </c>
      <c r="I72" s="23">
        <v>7.7499999999999999E-2</v>
      </c>
      <c r="J72" s="23">
        <v>0.50739999999999996</v>
      </c>
      <c r="K72" s="24"/>
      <c r="L72" s="24">
        <v>1</v>
      </c>
      <c r="M72" s="24" t="s">
        <v>32</v>
      </c>
      <c r="N72" s="25">
        <v>11775</v>
      </c>
      <c r="O72" s="26">
        <f t="shared" ref="O72:O101" si="10">N72+(N72*0.003)</f>
        <v>11810.325000000001</v>
      </c>
      <c r="P72" s="27">
        <f t="shared" ref="P72:P101" si="11">O72*0.1</f>
        <v>1181.0325</v>
      </c>
      <c r="Q72" s="28">
        <v>0.1</v>
      </c>
      <c r="R72" s="29">
        <f>IFERROR(VLOOKUP(A72&amp;D72,[1]Combined!$A$6:$F$1827,6,FALSE),0)</f>
        <v>5537</v>
      </c>
      <c r="S72" s="29">
        <f>IFERROR(VLOOKUP(A72&amp;D72,[2]Combined!$A$5:$F$98,6,FALSE),0)</f>
        <v>0</v>
      </c>
      <c r="T72" s="29">
        <v>3295</v>
      </c>
      <c r="U72" s="29"/>
      <c r="V72" s="28">
        <f t="shared" ref="V72:V135" si="12">IF(Q72*(R72+S72)&gt;(P72),P72,Q72*(R72+S72))</f>
        <v>553.70000000000005</v>
      </c>
      <c r="W72" s="28">
        <f t="shared" si="9"/>
        <v>329.5</v>
      </c>
      <c r="X72" s="30">
        <f t="shared" ref="X72:X135" si="13">P72-V72</f>
        <v>627.33249999999998</v>
      </c>
      <c r="Y72" s="31" t="s">
        <v>33</v>
      </c>
      <c r="Z72" s="17"/>
    </row>
    <row r="73" spans="1:26" ht="15.75" x14ac:dyDescent="0.25">
      <c r="A73" s="18" t="s">
        <v>81</v>
      </c>
      <c r="B73" s="19" t="s">
        <v>82</v>
      </c>
      <c r="C73" s="20" t="s">
        <v>83</v>
      </c>
      <c r="D73" s="21" t="s">
        <v>84</v>
      </c>
      <c r="E73" s="22" t="s">
        <v>36</v>
      </c>
      <c r="F73" s="19" t="s">
        <v>37</v>
      </c>
      <c r="G73" s="19" t="s">
        <v>38</v>
      </c>
      <c r="H73" s="23">
        <v>0.43330000000000002</v>
      </c>
      <c r="I73" s="23">
        <v>6.8400000000000002E-2</v>
      </c>
      <c r="J73" s="23">
        <v>0.50180000000000002</v>
      </c>
      <c r="K73" s="24"/>
      <c r="L73" s="24">
        <v>1</v>
      </c>
      <c r="M73" s="24" t="s">
        <v>32</v>
      </c>
      <c r="N73" s="25">
        <v>12811</v>
      </c>
      <c r="O73" s="26">
        <f t="shared" si="10"/>
        <v>12849.433000000001</v>
      </c>
      <c r="P73" s="27">
        <f t="shared" si="11"/>
        <v>1284.9433000000001</v>
      </c>
      <c r="Q73" s="28">
        <v>0.1</v>
      </c>
      <c r="R73" s="29">
        <f>IFERROR(VLOOKUP(A73&amp;D73,[1]Combined!$A$6:$F$1827,6,FALSE),0)</f>
        <v>3962</v>
      </c>
      <c r="S73" s="29">
        <f>IFERROR(VLOOKUP(A73&amp;D73,[2]Combined!$A$5:$F$98,6,FALSE),0)</f>
        <v>0</v>
      </c>
      <c r="T73" s="29">
        <v>10963</v>
      </c>
      <c r="U73" s="29"/>
      <c r="V73" s="28">
        <f t="shared" si="12"/>
        <v>396.20000000000005</v>
      </c>
      <c r="W73" s="28">
        <f t="shared" si="9"/>
        <v>1096.3</v>
      </c>
      <c r="X73" s="30">
        <f t="shared" si="13"/>
        <v>888.74330000000009</v>
      </c>
      <c r="Y73" s="31" t="s">
        <v>33</v>
      </c>
      <c r="Z73" s="17"/>
    </row>
    <row r="74" spans="1:26" ht="15.75" x14ac:dyDescent="0.25">
      <c r="A74" s="18" t="s">
        <v>81</v>
      </c>
      <c r="B74" s="19" t="s">
        <v>82</v>
      </c>
      <c r="C74" s="20" t="s">
        <v>85</v>
      </c>
      <c r="D74" s="21" t="s">
        <v>86</v>
      </c>
      <c r="E74" s="22" t="s">
        <v>36</v>
      </c>
      <c r="F74" s="19" t="s">
        <v>37</v>
      </c>
      <c r="G74" s="19" t="s">
        <v>38</v>
      </c>
      <c r="H74" s="23">
        <v>0.48909999999999998</v>
      </c>
      <c r="I74" s="23">
        <v>0.1168</v>
      </c>
      <c r="J74" s="23">
        <v>0.60589999999999999</v>
      </c>
      <c r="K74" s="24"/>
      <c r="L74" s="24">
        <v>1</v>
      </c>
      <c r="M74" s="24" t="s">
        <v>32</v>
      </c>
      <c r="N74" s="25">
        <v>41309</v>
      </c>
      <c r="O74" s="26">
        <f t="shared" si="10"/>
        <v>41432.927000000003</v>
      </c>
      <c r="P74" s="27">
        <f t="shared" si="11"/>
        <v>4143.2927000000009</v>
      </c>
      <c r="Q74" s="28">
        <v>0.1</v>
      </c>
      <c r="R74" s="29">
        <f>IFERROR(VLOOKUP(A74&amp;D74,[1]Combined!$A$6:$F$1827,6,FALSE),0)</f>
        <v>3368</v>
      </c>
      <c r="S74" s="29">
        <f>IFERROR(VLOOKUP(A74&amp;D74,[2]Combined!$A$5:$F$98,6,FALSE),0)</f>
        <v>0</v>
      </c>
      <c r="T74" s="29">
        <v>12150</v>
      </c>
      <c r="U74" s="29"/>
      <c r="V74" s="28">
        <f t="shared" si="12"/>
        <v>336.8</v>
      </c>
      <c r="W74" s="28">
        <f t="shared" si="9"/>
        <v>1215</v>
      </c>
      <c r="X74" s="30">
        <f t="shared" si="13"/>
        <v>3806.4927000000007</v>
      </c>
      <c r="Y74" s="31" t="s">
        <v>33</v>
      </c>
      <c r="Z74" s="17"/>
    </row>
    <row r="75" spans="1:26" ht="15.75" x14ac:dyDescent="0.25">
      <c r="A75" s="18" t="s">
        <v>81</v>
      </c>
      <c r="B75" s="19" t="s">
        <v>82</v>
      </c>
      <c r="C75" s="20" t="s">
        <v>87</v>
      </c>
      <c r="D75" s="21" t="s">
        <v>88</v>
      </c>
      <c r="E75" s="22" t="s">
        <v>36</v>
      </c>
      <c r="F75" s="19" t="s">
        <v>37</v>
      </c>
      <c r="G75" s="19" t="s">
        <v>38</v>
      </c>
      <c r="H75" s="23">
        <v>0.97060000000000002</v>
      </c>
      <c r="I75" s="23">
        <v>0</v>
      </c>
      <c r="J75" s="23">
        <v>0.97060000000000002</v>
      </c>
      <c r="K75" s="24"/>
      <c r="L75" s="24">
        <v>1</v>
      </c>
      <c r="M75" s="24" t="s">
        <v>32</v>
      </c>
      <c r="N75" s="25">
        <v>99224</v>
      </c>
      <c r="O75" s="26">
        <f t="shared" si="10"/>
        <v>99521.672000000006</v>
      </c>
      <c r="P75" s="27">
        <f t="shared" si="11"/>
        <v>9952.1672000000017</v>
      </c>
      <c r="Q75" s="28">
        <v>0.1</v>
      </c>
      <c r="R75" s="29">
        <f>IFERROR(VLOOKUP(A75&amp;D75,[1]Combined!$A$6:$F$1827,6,FALSE),0)</f>
        <v>6348</v>
      </c>
      <c r="S75" s="29">
        <f>IFERROR(VLOOKUP(A75&amp;D75,[2]Combined!$A$5:$F$98,6,FALSE),0)</f>
        <v>0</v>
      </c>
      <c r="T75" s="29">
        <v>21459</v>
      </c>
      <c r="U75" s="29"/>
      <c r="V75" s="28">
        <f t="shared" si="12"/>
        <v>634.80000000000007</v>
      </c>
      <c r="W75" s="28">
        <f t="shared" si="9"/>
        <v>2145.9</v>
      </c>
      <c r="X75" s="30">
        <f t="shared" si="13"/>
        <v>9317.3672000000024</v>
      </c>
      <c r="Y75" s="31" t="s">
        <v>33</v>
      </c>
      <c r="Z75" s="17"/>
    </row>
    <row r="76" spans="1:26" ht="15.75" x14ac:dyDescent="0.25">
      <c r="A76" s="18" t="s">
        <v>81</v>
      </c>
      <c r="B76" s="19" t="s">
        <v>82</v>
      </c>
      <c r="C76" s="20" t="s">
        <v>608</v>
      </c>
      <c r="D76" s="21" t="s">
        <v>323</v>
      </c>
      <c r="E76" s="22" t="s">
        <v>450</v>
      </c>
      <c r="F76" s="19" t="s">
        <v>464</v>
      </c>
      <c r="G76" s="19" t="s">
        <v>451</v>
      </c>
      <c r="H76" s="23">
        <v>0.46239999999999998</v>
      </c>
      <c r="I76" s="23">
        <v>8.8900000000000007E-2</v>
      </c>
      <c r="J76" s="23">
        <v>0.55130000000000001</v>
      </c>
      <c r="K76" s="24" t="s">
        <v>32</v>
      </c>
      <c r="L76" s="24">
        <v>2</v>
      </c>
      <c r="M76" s="24" t="s">
        <v>32</v>
      </c>
      <c r="N76" s="25">
        <v>35134</v>
      </c>
      <c r="O76" s="26">
        <f t="shared" si="10"/>
        <v>35239.402000000002</v>
      </c>
      <c r="P76" s="27">
        <f t="shared" si="11"/>
        <v>3523.9402000000005</v>
      </c>
      <c r="Q76" s="33">
        <v>0.05</v>
      </c>
      <c r="R76" s="36"/>
      <c r="S76" s="29"/>
      <c r="T76" s="29">
        <v>40226</v>
      </c>
      <c r="U76" s="29"/>
      <c r="V76" s="28">
        <f t="shared" si="12"/>
        <v>0</v>
      </c>
      <c r="W76" s="28">
        <f t="shared" ref="W76:W83" si="14">T76*0.05</f>
        <v>2011.3000000000002</v>
      </c>
      <c r="X76" s="30">
        <f t="shared" si="13"/>
        <v>3523.9402000000005</v>
      </c>
      <c r="Y76" s="31" t="s">
        <v>33</v>
      </c>
      <c r="Z76" s="17"/>
    </row>
    <row r="77" spans="1:26" ht="15.75" x14ac:dyDescent="0.25">
      <c r="A77" s="18" t="s">
        <v>81</v>
      </c>
      <c r="B77" s="19" t="s">
        <v>82</v>
      </c>
      <c r="C77" s="20" t="s">
        <v>814</v>
      </c>
      <c r="D77" s="21" t="s">
        <v>298</v>
      </c>
      <c r="E77" s="22" t="s">
        <v>450</v>
      </c>
      <c r="F77" s="19" t="s">
        <v>275</v>
      </c>
      <c r="G77" s="19" t="s">
        <v>451</v>
      </c>
      <c r="H77" s="23">
        <v>0.9708</v>
      </c>
      <c r="I77" s="23">
        <v>0</v>
      </c>
      <c r="J77" s="23">
        <v>0.9708</v>
      </c>
      <c r="K77" s="24"/>
      <c r="L77" s="24">
        <v>3</v>
      </c>
      <c r="M77" s="24" t="s">
        <v>32</v>
      </c>
      <c r="N77" s="25">
        <v>81315</v>
      </c>
      <c r="O77" s="26">
        <f t="shared" si="10"/>
        <v>81558.945000000007</v>
      </c>
      <c r="P77" s="27">
        <f t="shared" si="11"/>
        <v>8155.8945000000012</v>
      </c>
      <c r="Q77" s="33">
        <v>0.05</v>
      </c>
      <c r="R77" s="36"/>
      <c r="S77" s="29"/>
      <c r="T77" s="29">
        <v>62851</v>
      </c>
      <c r="U77" s="29"/>
      <c r="V77" s="28">
        <f t="shared" si="12"/>
        <v>0</v>
      </c>
      <c r="W77" s="28">
        <f t="shared" si="14"/>
        <v>3142.55</v>
      </c>
      <c r="X77" s="30">
        <f t="shared" si="13"/>
        <v>8155.8945000000012</v>
      </c>
      <c r="Y77" s="31" t="s">
        <v>33</v>
      </c>
      <c r="Z77" s="17"/>
    </row>
    <row r="78" spans="1:26" ht="15.75" x14ac:dyDescent="0.25">
      <c r="A78" s="18" t="s">
        <v>81</v>
      </c>
      <c r="B78" s="19" t="s">
        <v>82</v>
      </c>
      <c r="C78" s="20" t="s">
        <v>815</v>
      </c>
      <c r="D78" s="21" t="s">
        <v>617</v>
      </c>
      <c r="E78" s="22" t="s">
        <v>450</v>
      </c>
      <c r="F78" s="19" t="s">
        <v>275</v>
      </c>
      <c r="G78" s="19" t="s">
        <v>451</v>
      </c>
      <c r="H78" s="23">
        <v>0.96950000000000003</v>
      </c>
      <c r="I78" s="23">
        <v>0</v>
      </c>
      <c r="J78" s="23">
        <v>0.96950000000000003</v>
      </c>
      <c r="K78" s="24"/>
      <c r="L78" s="24">
        <v>3</v>
      </c>
      <c r="M78" s="24" t="s">
        <v>32</v>
      </c>
      <c r="N78" s="25">
        <v>64525</v>
      </c>
      <c r="O78" s="26">
        <f t="shared" si="10"/>
        <v>64718.574999999997</v>
      </c>
      <c r="P78" s="27">
        <f t="shared" si="11"/>
        <v>6471.8575000000001</v>
      </c>
      <c r="Q78" s="33">
        <v>0.05</v>
      </c>
      <c r="R78" s="36"/>
      <c r="S78" s="29"/>
      <c r="T78" s="29">
        <v>25275</v>
      </c>
      <c r="U78" s="29"/>
      <c r="V78" s="28">
        <f t="shared" si="12"/>
        <v>0</v>
      </c>
      <c r="W78" s="28">
        <f t="shared" si="14"/>
        <v>1263.75</v>
      </c>
      <c r="X78" s="30">
        <f t="shared" si="13"/>
        <v>6471.8575000000001</v>
      </c>
      <c r="Y78" s="31" t="s">
        <v>33</v>
      </c>
      <c r="Z78" s="17"/>
    </row>
    <row r="79" spans="1:26" ht="15.75" x14ac:dyDescent="0.25">
      <c r="A79" s="18" t="s">
        <v>81</v>
      </c>
      <c r="B79" s="19" t="s">
        <v>82</v>
      </c>
      <c r="C79" s="20" t="s">
        <v>816</v>
      </c>
      <c r="D79" s="21" t="s">
        <v>279</v>
      </c>
      <c r="E79" s="22" t="s">
        <v>450</v>
      </c>
      <c r="F79" s="19" t="s">
        <v>464</v>
      </c>
      <c r="G79" s="19" t="s">
        <v>451</v>
      </c>
      <c r="H79" s="23">
        <v>0.97009999999999996</v>
      </c>
      <c r="I79" s="23">
        <v>0</v>
      </c>
      <c r="J79" s="23">
        <v>0.97009999999999996</v>
      </c>
      <c r="K79" s="24"/>
      <c r="L79" s="24">
        <v>3</v>
      </c>
      <c r="M79" s="24" t="s">
        <v>32</v>
      </c>
      <c r="N79" s="25">
        <v>76196</v>
      </c>
      <c r="O79" s="26">
        <f t="shared" si="10"/>
        <v>76424.588000000003</v>
      </c>
      <c r="P79" s="27">
        <f t="shared" si="11"/>
        <v>7642.4588000000003</v>
      </c>
      <c r="Q79" s="33">
        <v>0.05</v>
      </c>
      <c r="R79" s="36"/>
      <c r="S79" s="29"/>
      <c r="T79" s="29">
        <v>30882</v>
      </c>
      <c r="U79" s="29"/>
      <c r="V79" s="28">
        <f t="shared" si="12"/>
        <v>0</v>
      </c>
      <c r="W79" s="28">
        <f t="shared" si="14"/>
        <v>1544.1000000000001</v>
      </c>
      <c r="X79" s="30">
        <f t="shared" si="13"/>
        <v>7642.4588000000003</v>
      </c>
      <c r="Y79" s="31" t="s">
        <v>33</v>
      </c>
      <c r="Z79" s="17"/>
    </row>
    <row r="80" spans="1:26" ht="15.75" x14ac:dyDescent="0.25">
      <c r="A80" s="18" t="s">
        <v>81</v>
      </c>
      <c r="B80" s="19" t="s">
        <v>82</v>
      </c>
      <c r="C80" s="20" t="s">
        <v>819</v>
      </c>
      <c r="D80" s="21" t="s">
        <v>291</v>
      </c>
      <c r="E80" s="22" t="s">
        <v>450</v>
      </c>
      <c r="F80" s="19" t="s">
        <v>275</v>
      </c>
      <c r="G80" s="19" t="s">
        <v>461</v>
      </c>
      <c r="H80" s="23">
        <v>0.97</v>
      </c>
      <c r="I80" s="23">
        <v>0</v>
      </c>
      <c r="J80" s="23">
        <v>0.97</v>
      </c>
      <c r="K80" s="24"/>
      <c r="L80" s="24">
        <v>3</v>
      </c>
      <c r="M80" s="24" t="s">
        <v>32</v>
      </c>
      <c r="N80" s="25">
        <v>76016</v>
      </c>
      <c r="O80" s="26">
        <f t="shared" si="10"/>
        <v>76244.047999999995</v>
      </c>
      <c r="P80" s="27">
        <f t="shared" si="11"/>
        <v>7624.4048000000003</v>
      </c>
      <c r="Q80" s="33">
        <v>0.05</v>
      </c>
      <c r="R80" s="36"/>
      <c r="S80" s="29"/>
      <c r="T80" s="29">
        <v>33274</v>
      </c>
      <c r="U80" s="29"/>
      <c r="V80" s="28">
        <f t="shared" si="12"/>
        <v>0</v>
      </c>
      <c r="W80" s="28">
        <f t="shared" si="14"/>
        <v>1663.7</v>
      </c>
      <c r="X80" s="30">
        <f t="shared" si="13"/>
        <v>7624.4048000000003</v>
      </c>
      <c r="Y80" s="31" t="s">
        <v>33</v>
      </c>
      <c r="Z80" s="17"/>
    </row>
    <row r="81" spans="1:26" ht="15.75" x14ac:dyDescent="0.25">
      <c r="A81" s="18" t="s">
        <v>81</v>
      </c>
      <c r="B81" s="19" t="s">
        <v>82</v>
      </c>
      <c r="C81" s="20" t="s">
        <v>820</v>
      </c>
      <c r="D81" s="21" t="s">
        <v>141</v>
      </c>
      <c r="E81" s="22" t="s">
        <v>450</v>
      </c>
      <c r="F81" s="19" t="s">
        <v>275</v>
      </c>
      <c r="G81" s="19" t="s">
        <v>461</v>
      </c>
      <c r="H81" s="23">
        <v>0.96879999999999999</v>
      </c>
      <c r="I81" s="23">
        <v>0</v>
      </c>
      <c r="J81" s="23">
        <v>0.96879999999999999</v>
      </c>
      <c r="K81" s="24"/>
      <c r="L81" s="24">
        <v>3</v>
      </c>
      <c r="M81" s="24" t="s">
        <v>32</v>
      </c>
      <c r="N81" s="25">
        <v>43378</v>
      </c>
      <c r="O81" s="26">
        <f t="shared" si="10"/>
        <v>43508.133999999998</v>
      </c>
      <c r="P81" s="27">
        <f t="shared" si="11"/>
        <v>4350.8134</v>
      </c>
      <c r="Q81" s="33">
        <v>0.05</v>
      </c>
      <c r="R81" s="36"/>
      <c r="S81" s="29"/>
      <c r="T81" s="29">
        <v>23297</v>
      </c>
      <c r="U81" s="29"/>
      <c r="V81" s="28">
        <f t="shared" si="12"/>
        <v>0</v>
      </c>
      <c r="W81" s="28">
        <f t="shared" si="14"/>
        <v>1164.8500000000001</v>
      </c>
      <c r="X81" s="30">
        <f t="shared" si="13"/>
        <v>4350.8134</v>
      </c>
      <c r="Y81" s="31" t="s">
        <v>33</v>
      </c>
      <c r="Z81" s="17"/>
    </row>
    <row r="82" spans="1:26" ht="15.75" x14ac:dyDescent="0.25">
      <c r="A82" s="18" t="s">
        <v>81</v>
      </c>
      <c r="B82" s="19" t="s">
        <v>82</v>
      </c>
      <c r="C82" s="20" t="s">
        <v>821</v>
      </c>
      <c r="D82" s="21" t="s">
        <v>106</v>
      </c>
      <c r="E82" s="22" t="s">
        <v>450</v>
      </c>
      <c r="F82" s="19" t="s">
        <v>275</v>
      </c>
      <c r="G82" s="19" t="s">
        <v>451</v>
      </c>
      <c r="H82" s="23">
        <v>0.96950000000000003</v>
      </c>
      <c r="I82" s="23">
        <v>0</v>
      </c>
      <c r="J82" s="23">
        <v>0.96950000000000003</v>
      </c>
      <c r="K82" s="24"/>
      <c r="L82" s="24">
        <v>3</v>
      </c>
      <c r="M82" s="24" t="s">
        <v>32</v>
      </c>
      <c r="N82" s="25">
        <v>54792</v>
      </c>
      <c r="O82" s="26">
        <f t="shared" si="10"/>
        <v>54956.375999999997</v>
      </c>
      <c r="P82" s="27">
        <f t="shared" si="11"/>
        <v>5495.6376</v>
      </c>
      <c r="Q82" s="33">
        <v>0.05</v>
      </c>
      <c r="R82" s="36"/>
      <c r="S82" s="29"/>
      <c r="T82" s="29">
        <v>36747</v>
      </c>
      <c r="U82" s="29"/>
      <c r="V82" s="28">
        <f t="shared" si="12"/>
        <v>0</v>
      </c>
      <c r="W82" s="28">
        <f t="shared" si="14"/>
        <v>1837.3500000000001</v>
      </c>
      <c r="X82" s="30">
        <f t="shared" si="13"/>
        <v>5495.6376</v>
      </c>
      <c r="Y82" s="31" t="s">
        <v>33</v>
      </c>
      <c r="Z82" s="17"/>
    </row>
    <row r="83" spans="1:26" ht="15.75" x14ac:dyDescent="0.25">
      <c r="A83" s="18" t="s">
        <v>81</v>
      </c>
      <c r="B83" s="19" t="s">
        <v>82</v>
      </c>
      <c r="C83" s="20" t="s">
        <v>822</v>
      </c>
      <c r="D83" s="21" t="s">
        <v>823</v>
      </c>
      <c r="E83" s="22" t="s">
        <v>450</v>
      </c>
      <c r="F83" s="19" t="s">
        <v>464</v>
      </c>
      <c r="G83" s="19" t="s">
        <v>451</v>
      </c>
      <c r="H83" s="23">
        <v>0.97070000000000001</v>
      </c>
      <c r="I83" s="23">
        <v>0</v>
      </c>
      <c r="J83" s="23">
        <v>0.97070000000000001</v>
      </c>
      <c r="K83" s="24"/>
      <c r="L83" s="24">
        <v>3</v>
      </c>
      <c r="M83" s="24" t="s">
        <v>32</v>
      </c>
      <c r="N83" s="25">
        <v>36550</v>
      </c>
      <c r="O83" s="26">
        <f t="shared" si="10"/>
        <v>36659.65</v>
      </c>
      <c r="P83" s="27">
        <f t="shared" si="11"/>
        <v>3665.9650000000001</v>
      </c>
      <c r="Q83" s="33">
        <v>0.05</v>
      </c>
      <c r="R83" s="36"/>
      <c r="S83" s="29"/>
      <c r="T83" s="29">
        <v>10116</v>
      </c>
      <c r="U83" s="29"/>
      <c r="V83" s="28">
        <f t="shared" si="12"/>
        <v>0</v>
      </c>
      <c r="W83" s="28">
        <f t="shared" si="14"/>
        <v>505.8</v>
      </c>
      <c r="X83" s="30">
        <f t="shared" si="13"/>
        <v>3665.9650000000001</v>
      </c>
      <c r="Y83" s="31" t="s">
        <v>33</v>
      </c>
      <c r="Z83" s="17"/>
    </row>
    <row r="84" spans="1:26" ht="15.75" x14ac:dyDescent="0.25">
      <c r="A84" s="18" t="s">
        <v>89</v>
      </c>
      <c r="B84" s="19" t="s">
        <v>90</v>
      </c>
      <c r="C84" s="20" t="s">
        <v>91</v>
      </c>
      <c r="D84" s="21" t="s">
        <v>92</v>
      </c>
      <c r="E84" s="22" t="s">
        <v>36</v>
      </c>
      <c r="F84" s="19" t="s">
        <v>37</v>
      </c>
      <c r="G84" s="19" t="s">
        <v>38</v>
      </c>
      <c r="H84" s="23">
        <v>0.42630000000000001</v>
      </c>
      <c r="I84" s="23">
        <v>9.7900000000000001E-2</v>
      </c>
      <c r="J84" s="23">
        <v>0.5242</v>
      </c>
      <c r="K84" s="24"/>
      <c r="L84" s="24">
        <v>1</v>
      </c>
      <c r="M84" s="24" t="s">
        <v>32</v>
      </c>
      <c r="N84" s="25">
        <v>32937</v>
      </c>
      <c r="O84" s="26">
        <f t="shared" si="10"/>
        <v>33035.811000000002</v>
      </c>
      <c r="P84" s="27">
        <f t="shared" si="11"/>
        <v>3303.5811000000003</v>
      </c>
      <c r="Q84" s="28">
        <v>0.1</v>
      </c>
      <c r="R84" s="29">
        <f>IFERROR(VLOOKUP(A84&amp;D84,[1]Combined!$A$6:$F$1827,6,FALSE),0)</f>
        <v>8272</v>
      </c>
      <c r="S84" s="29">
        <f>IFERROR(VLOOKUP(A84&amp;D84,[2]Combined!$A$5:$F$98,6,FALSE),0)</f>
        <v>0</v>
      </c>
      <c r="T84" s="29">
        <v>8675</v>
      </c>
      <c r="U84" s="29"/>
      <c r="V84" s="28">
        <f t="shared" si="12"/>
        <v>827.2</v>
      </c>
      <c r="W84" s="28">
        <f t="shared" ref="W84:W90" si="15">T84*0.1</f>
        <v>867.5</v>
      </c>
      <c r="X84" s="30">
        <f t="shared" si="13"/>
        <v>2476.3811000000005</v>
      </c>
      <c r="Y84" s="31" t="s">
        <v>33</v>
      </c>
      <c r="Z84" s="17"/>
    </row>
    <row r="85" spans="1:26" ht="15.75" x14ac:dyDescent="0.25">
      <c r="A85" s="18" t="s">
        <v>89</v>
      </c>
      <c r="B85" s="19" t="s">
        <v>90</v>
      </c>
      <c r="C85" s="20" t="s">
        <v>93</v>
      </c>
      <c r="D85" s="21" t="s">
        <v>55</v>
      </c>
      <c r="E85" s="22" t="s">
        <v>36</v>
      </c>
      <c r="F85" s="19" t="s">
        <v>37</v>
      </c>
      <c r="G85" s="19" t="s">
        <v>38</v>
      </c>
      <c r="H85" s="23">
        <v>0.90129999999999999</v>
      </c>
      <c r="I85" s="23">
        <v>0</v>
      </c>
      <c r="J85" s="23">
        <v>0.90129999999999999</v>
      </c>
      <c r="K85" s="24"/>
      <c r="L85" s="24">
        <v>1</v>
      </c>
      <c r="M85" s="24" t="s">
        <v>32</v>
      </c>
      <c r="N85" s="25">
        <v>83061</v>
      </c>
      <c r="O85" s="26">
        <f t="shared" si="10"/>
        <v>83310.183000000005</v>
      </c>
      <c r="P85" s="27">
        <f t="shared" si="11"/>
        <v>8331.0183000000015</v>
      </c>
      <c r="Q85" s="28">
        <v>0.1</v>
      </c>
      <c r="R85" s="29">
        <f>IFERROR(VLOOKUP(A85&amp;D85,[1]Combined!$A$6:$F$1827,6,FALSE),0)</f>
        <v>6718</v>
      </c>
      <c r="S85" s="29">
        <f>IFERROR(VLOOKUP(A85&amp;D85,[2]Combined!$A$5:$F$98,6,FALSE),0)</f>
        <v>0</v>
      </c>
      <c r="T85" s="29">
        <v>6875</v>
      </c>
      <c r="U85" s="29"/>
      <c r="V85" s="28">
        <f t="shared" si="12"/>
        <v>671.80000000000007</v>
      </c>
      <c r="W85" s="28">
        <f t="shared" si="15"/>
        <v>687.5</v>
      </c>
      <c r="X85" s="30">
        <f t="shared" si="13"/>
        <v>7659.2183000000014</v>
      </c>
      <c r="Y85" s="31" t="s">
        <v>33</v>
      </c>
      <c r="Z85" s="17"/>
    </row>
    <row r="86" spans="1:26" ht="15.75" x14ac:dyDescent="0.25">
      <c r="A86" s="18" t="s">
        <v>89</v>
      </c>
      <c r="B86" s="19" t="s">
        <v>90</v>
      </c>
      <c r="C86" s="20" t="s">
        <v>94</v>
      </c>
      <c r="D86" s="21" t="s">
        <v>88</v>
      </c>
      <c r="E86" s="22" t="s">
        <v>29</v>
      </c>
      <c r="F86" s="19" t="s">
        <v>30</v>
      </c>
      <c r="G86" s="19" t="s">
        <v>31</v>
      </c>
      <c r="H86" s="23">
        <v>0.38590000000000002</v>
      </c>
      <c r="I86" s="23">
        <v>7.46E-2</v>
      </c>
      <c r="J86" s="23">
        <v>0.46050000000000002</v>
      </c>
      <c r="K86" s="24"/>
      <c r="L86" s="24">
        <v>1</v>
      </c>
      <c r="M86" s="24" t="s">
        <v>32</v>
      </c>
      <c r="N86" s="25">
        <v>42059</v>
      </c>
      <c r="O86" s="26">
        <f t="shared" si="10"/>
        <v>42185.177000000003</v>
      </c>
      <c r="P86" s="27">
        <f t="shared" si="11"/>
        <v>4218.5177000000003</v>
      </c>
      <c r="Q86" s="28">
        <v>0.1</v>
      </c>
      <c r="R86" s="29">
        <f>IFERROR(VLOOKUP(A86&amp;D86,[1]Combined!$A$6:$F$1827,6,FALSE),0)</f>
        <v>8963</v>
      </c>
      <c r="S86" s="29">
        <f>IFERROR(VLOOKUP(A86&amp;D86,[2]Combined!$A$5:$F$98,6,FALSE),0)</f>
        <v>0</v>
      </c>
      <c r="T86" s="29">
        <v>10301</v>
      </c>
      <c r="U86" s="29"/>
      <c r="V86" s="28">
        <f t="shared" si="12"/>
        <v>896.30000000000007</v>
      </c>
      <c r="W86" s="28">
        <f t="shared" si="15"/>
        <v>1030.1000000000001</v>
      </c>
      <c r="X86" s="30">
        <f t="shared" si="13"/>
        <v>3322.2177000000001</v>
      </c>
      <c r="Y86" s="31" t="s">
        <v>33</v>
      </c>
      <c r="Z86" s="17"/>
    </row>
    <row r="87" spans="1:26" ht="15.75" x14ac:dyDescent="0.25">
      <c r="A87" s="18" t="s">
        <v>89</v>
      </c>
      <c r="B87" s="19" t="s">
        <v>90</v>
      </c>
      <c r="C87" s="20" t="s">
        <v>95</v>
      </c>
      <c r="D87" s="21" t="s">
        <v>96</v>
      </c>
      <c r="E87" s="22" t="s">
        <v>36</v>
      </c>
      <c r="F87" s="19" t="s">
        <v>37</v>
      </c>
      <c r="G87" s="19" t="s">
        <v>38</v>
      </c>
      <c r="H87" s="23">
        <v>0.41210000000000002</v>
      </c>
      <c r="I87" s="23">
        <v>7.6100000000000001E-2</v>
      </c>
      <c r="J87" s="23">
        <v>0.48820000000000002</v>
      </c>
      <c r="K87" s="24"/>
      <c r="L87" s="24">
        <v>1</v>
      </c>
      <c r="M87" s="24" t="s">
        <v>32</v>
      </c>
      <c r="N87" s="25">
        <v>51369</v>
      </c>
      <c r="O87" s="26">
        <f t="shared" si="10"/>
        <v>51523.107000000004</v>
      </c>
      <c r="P87" s="27">
        <f t="shared" si="11"/>
        <v>5152.3107000000009</v>
      </c>
      <c r="Q87" s="28">
        <v>0.1</v>
      </c>
      <c r="R87" s="29">
        <f>IFERROR(VLOOKUP(A87&amp;D87,[1]Combined!$A$6:$F$1827,6,FALSE),0)</f>
        <v>4521</v>
      </c>
      <c r="S87" s="29">
        <f>IFERROR(VLOOKUP(A87&amp;D87,[2]Combined!$A$5:$F$98,6,FALSE),0)</f>
        <v>0</v>
      </c>
      <c r="T87" s="29">
        <v>11379</v>
      </c>
      <c r="U87" s="29"/>
      <c r="V87" s="28">
        <f t="shared" si="12"/>
        <v>452.1</v>
      </c>
      <c r="W87" s="28">
        <f t="shared" si="15"/>
        <v>1137.9000000000001</v>
      </c>
      <c r="X87" s="30">
        <f t="shared" si="13"/>
        <v>4700.2107000000005</v>
      </c>
      <c r="Y87" s="31" t="s">
        <v>33</v>
      </c>
      <c r="Z87" s="17"/>
    </row>
    <row r="88" spans="1:26" ht="15.75" x14ac:dyDescent="0.25">
      <c r="A88" s="18" t="s">
        <v>89</v>
      </c>
      <c r="B88" s="19" t="s">
        <v>90</v>
      </c>
      <c r="C88" s="20" t="s">
        <v>97</v>
      </c>
      <c r="D88" s="21" t="s">
        <v>98</v>
      </c>
      <c r="E88" s="22" t="s">
        <v>29</v>
      </c>
      <c r="F88" s="19" t="s">
        <v>30</v>
      </c>
      <c r="G88" s="19" t="s">
        <v>31</v>
      </c>
      <c r="H88" s="23">
        <v>0.51759999999999995</v>
      </c>
      <c r="I88" s="23">
        <v>6.3600000000000004E-2</v>
      </c>
      <c r="J88" s="23">
        <v>0.58120000000000005</v>
      </c>
      <c r="K88" s="24"/>
      <c r="L88" s="24">
        <v>1</v>
      </c>
      <c r="M88" s="24" t="s">
        <v>32</v>
      </c>
      <c r="N88" s="25">
        <v>36989</v>
      </c>
      <c r="O88" s="26">
        <f t="shared" si="10"/>
        <v>37099.966999999997</v>
      </c>
      <c r="P88" s="27">
        <f t="shared" si="11"/>
        <v>3709.9966999999997</v>
      </c>
      <c r="Q88" s="28">
        <v>0.1</v>
      </c>
      <c r="R88" s="29">
        <f>IFERROR(VLOOKUP(A88&amp;D88,[1]Combined!$A$6:$F$1827,6,FALSE),0)</f>
        <v>8511</v>
      </c>
      <c r="S88" s="29">
        <f>IFERROR(VLOOKUP(A88&amp;D88,[2]Combined!$A$5:$F$98,6,FALSE),0)</f>
        <v>0</v>
      </c>
      <c r="T88" s="29">
        <v>11125</v>
      </c>
      <c r="U88" s="29"/>
      <c r="V88" s="28">
        <f t="shared" si="12"/>
        <v>851.1</v>
      </c>
      <c r="W88" s="28">
        <f t="shared" si="15"/>
        <v>1112.5</v>
      </c>
      <c r="X88" s="30">
        <f t="shared" si="13"/>
        <v>2858.8966999999998</v>
      </c>
      <c r="Y88" s="31" t="s">
        <v>33</v>
      </c>
      <c r="Z88" s="17"/>
    </row>
    <row r="89" spans="1:26" ht="15.75" x14ac:dyDescent="0.25">
      <c r="A89" s="18" t="s">
        <v>89</v>
      </c>
      <c r="B89" s="19" t="s">
        <v>90</v>
      </c>
      <c r="C89" s="20" t="s">
        <v>99</v>
      </c>
      <c r="D89" s="21" t="s">
        <v>100</v>
      </c>
      <c r="E89" s="22" t="s">
        <v>36</v>
      </c>
      <c r="F89" s="19" t="s">
        <v>37</v>
      </c>
      <c r="G89" s="19" t="s">
        <v>38</v>
      </c>
      <c r="H89" s="23">
        <v>0.48949999999999999</v>
      </c>
      <c r="I89" s="23">
        <v>8.9200000000000002E-2</v>
      </c>
      <c r="J89" s="23">
        <v>0.57869999999999999</v>
      </c>
      <c r="K89" s="24"/>
      <c r="L89" s="24">
        <v>1</v>
      </c>
      <c r="M89" s="24" t="s">
        <v>32</v>
      </c>
      <c r="N89" s="25">
        <v>71142</v>
      </c>
      <c r="O89" s="26">
        <f t="shared" si="10"/>
        <v>71355.426000000007</v>
      </c>
      <c r="P89" s="27">
        <f t="shared" si="11"/>
        <v>7135.5426000000007</v>
      </c>
      <c r="Q89" s="28">
        <v>0.1</v>
      </c>
      <c r="R89" s="29">
        <f>IFERROR(VLOOKUP(A89&amp;D89,[1]Combined!$A$6:$F$1827,6,FALSE),0)</f>
        <v>12450</v>
      </c>
      <c r="S89" s="29">
        <f>IFERROR(VLOOKUP(A89&amp;D89,[2]Combined!$A$5:$F$98,6,FALSE),0)</f>
        <v>0</v>
      </c>
      <c r="T89" s="29">
        <v>8258</v>
      </c>
      <c r="U89" s="29"/>
      <c r="V89" s="28">
        <f t="shared" si="12"/>
        <v>1245</v>
      </c>
      <c r="W89" s="28">
        <f t="shared" si="15"/>
        <v>825.80000000000007</v>
      </c>
      <c r="X89" s="30">
        <f t="shared" si="13"/>
        <v>5890.5426000000007</v>
      </c>
      <c r="Y89" s="31" t="s">
        <v>33</v>
      </c>
      <c r="Z89" s="17"/>
    </row>
    <row r="90" spans="1:26" ht="15.75" x14ac:dyDescent="0.25">
      <c r="A90" s="18" t="s">
        <v>89</v>
      </c>
      <c r="B90" s="19" t="s">
        <v>90</v>
      </c>
      <c r="C90" s="20" t="s">
        <v>101</v>
      </c>
      <c r="D90" s="21" t="s">
        <v>102</v>
      </c>
      <c r="E90" s="22" t="s">
        <v>36</v>
      </c>
      <c r="F90" s="19" t="s">
        <v>37</v>
      </c>
      <c r="G90" s="19" t="s">
        <v>38</v>
      </c>
      <c r="H90" s="23">
        <v>0.495</v>
      </c>
      <c r="I90" s="23">
        <v>8.2699999999999996E-2</v>
      </c>
      <c r="J90" s="23">
        <v>0.57769999999999999</v>
      </c>
      <c r="K90" s="24"/>
      <c r="L90" s="24">
        <v>1</v>
      </c>
      <c r="M90" s="24" t="s">
        <v>32</v>
      </c>
      <c r="N90" s="25">
        <v>37325</v>
      </c>
      <c r="O90" s="26">
        <f t="shared" si="10"/>
        <v>37436.974999999999</v>
      </c>
      <c r="P90" s="27">
        <f t="shared" si="11"/>
        <v>3743.6975000000002</v>
      </c>
      <c r="Q90" s="28">
        <v>0.1</v>
      </c>
      <c r="R90" s="29">
        <f>IFERROR(VLOOKUP(A90&amp;D90,[1]Combined!$A$6:$F$1827,6,FALSE),0)</f>
        <v>4016</v>
      </c>
      <c r="S90" s="29">
        <f>IFERROR(VLOOKUP(A90&amp;D90,[2]Combined!$A$5:$F$98,6,FALSE),0)</f>
        <v>0</v>
      </c>
      <c r="T90" s="29">
        <v>9141</v>
      </c>
      <c r="U90" s="29"/>
      <c r="V90" s="28">
        <f t="shared" si="12"/>
        <v>401.6</v>
      </c>
      <c r="W90" s="28">
        <f t="shared" si="15"/>
        <v>914.1</v>
      </c>
      <c r="X90" s="30">
        <f t="shared" si="13"/>
        <v>3342.0975000000003</v>
      </c>
      <c r="Y90" s="31" t="s">
        <v>33</v>
      </c>
      <c r="Z90" s="17"/>
    </row>
    <row r="91" spans="1:26" ht="15.75" x14ac:dyDescent="0.25">
      <c r="A91" s="18" t="s">
        <v>89</v>
      </c>
      <c r="B91" s="19" t="s">
        <v>90</v>
      </c>
      <c r="C91" s="20" t="s">
        <v>825</v>
      </c>
      <c r="D91" s="21" t="s">
        <v>118</v>
      </c>
      <c r="E91" s="22" t="s">
        <v>450</v>
      </c>
      <c r="F91" s="19" t="s">
        <v>220</v>
      </c>
      <c r="G91" s="19" t="s">
        <v>451</v>
      </c>
      <c r="H91" s="23">
        <v>0.90169999999999995</v>
      </c>
      <c r="I91" s="23">
        <v>0</v>
      </c>
      <c r="J91" s="23">
        <v>0.90169999999999995</v>
      </c>
      <c r="K91" s="24"/>
      <c r="L91" s="24">
        <v>3</v>
      </c>
      <c r="M91" s="24" t="s">
        <v>32</v>
      </c>
      <c r="N91" s="25">
        <v>46896</v>
      </c>
      <c r="O91" s="26">
        <f t="shared" si="10"/>
        <v>47036.688000000002</v>
      </c>
      <c r="P91" s="27">
        <f t="shared" si="11"/>
        <v>4703.6688000000004</v>
      </c>
      <c r="Q91" s="33">
        <v>0.05</v>
      </c>
      <c r="R91" s="36"/>
      <c r="S91" s="29"/>
      <c r="T91" s="29">
        <v>8737</v>
      </c>
      <c r="U91" s="29"/>
      <c r="V91" s="28">
        <f t="shared" si="12"/>
        <v>0</v>
      </c>
      <c r="W91" s="28">
        <f t="shared" ref="W91:W96" si="16">T91*0.05</f>
        <v>436.85</v>
      </c>
      <c r="X91" s="30">
        <f t="shared" si="13"/>
        <v>4703.6688000000004</v>
      </c>
      <c r="Y91" s="31" t="s">
        <v>33</v>
      </c>
      <c r="Z91" s="17"/>
    </row>
    <row r="92" spans="1:26" ht="15.75" x14ac:dyDescent="0.25">
      <c r="A92" s="18" t="s">
        <v>89</v>
      </c>
      <c r="B92" s="19" t="s">
        <v>90</v>
      </c>
      <c r="C92" s="20" t="s">
        <v>826</v>
      </c>
      <c r="D92" s="21" t="s">
        <v>518</v>
      </c>
      <c r="E92" s="22" t="s">
        <v>450</v>
      </c>
      <c r="F92" s="19" t="s">
        <v>220</v>
      </c>
      <c r="G92" s="19" t="s">
        <v>451</v>
      </c>
      <c r="H92" s="23">
        <v>0.90190000000000003</v>
      </c>
      <c r="I92" s="23">
        <v>0</v>
      </c>
      <c r="J92" s="23">
        <v>0.90190000000000003</v>
      </c>
      <c r="K92" s="24"/>
      <c r="L92" s="24">
        <v>3</v>
      </c>
      <c r="M92" s="24" t="s">
        <v>32</v>
      </c>
      <c r="N92" s="25">
        <v>54830</v>
      </c>
      <c r="O92" s="26">
        <f t="shared" si="10"/>
        <v>54994.49</v>
      </c>
      <c r="P92" s="27">
        <f t="shared" si="11"/>
        <v>5499.4490000000005</v>
      </c>
      <c r="Q92" s="33">
        <v>0.05</v>
      </c>
      <c r="R92" s="36"/>
      <c r="S92" s="29"/>
      <c r="T92" s="29">
        <v>10439</v>
      </c>
      <c r="U92" s="29"/>
      <c r="V92" s="28">
        <f t="shared" si="12"/>
        <v>0</v>
      </c>
      <c r="W92" s="28">
        <f t="shared" si="16"/>
        <v>521.95000000000005</v>
      </c>
      <c r="X92" s="30">
        <f t="shared" si="13"/>
        <v>5499.4490000000005</v>
      </c>
      <c r="Y92" s="31" t="s">
        <v>33</v>
      </c>
      <c r="Z92" s="17"/>
    </row>
    <row r="93" spans="1:26" ht="15.75" x14ac:dyDescent="0.25">
      <c r="A93" s="18" t="s">
        <v>89</v>
      </c>
      <c r="B93" s="19" t="s">
        <v>90</v>
      </c>
      <c r="C93" s="20" t="s">
        <v>833</v>
      </c>
      <c r="D93" s="21" t="s">
        <v>145</v>
      </c>
      <c r="E93" s="22" t="s">
        <v>450</v>
      </c>
      <c r="F93" s="19" t="s">
        <v>220</v>
      </c>
      <c r="G93" s="19" t="s">
        <v>451</v>
      </c>
      <c r="H93" s="23">
        <v>0.9022</v>
      </c>
      <c r="I93" s="23">
        <v>0</v>
      </c>
      <c r="J93" s="23">
        <v>0.9022</v>
      </c>
      <c r="K93" s="24"/>
      <c r="L93" s="24">
        <v>3</v>
      </c>
      <c r="M93" s="24" t="s">
        <v>32</v>
      </c>
      <c r="N93" s="25">
        <v>62799</v>
      </c>
      <c r="O93" s="26">
        <f t="shared" si="10"/>
        <v>62987.396999999997</v>
      </c>
      <c r="P93" s="27">
        <f t="shared" si="11"/>
        <v>6298.7397000000001</v>
      </c>
      <c r="Q93" s="33">
        <v>0.05</v>
      </c>
      <c r="R93" s="36"/>
      <c r="S93" s="29"/>
      <c r="T93" s="29">
        <v>6938</v>
      </c>
      <c r="U93" s="29"/>
      <c r="V93" s="28">
        <f t="shared" si="12"/>
        <v>0</v>
      </c>
      <c r="W93" s="28">
        <f t="shared" si="16"/>
        <v>346.90000000000003</v>
      </c>
      <c r="X93" s="30">
        <f t="shared" si="13"/>
        <v>6298.7397000000001</v>
      </c>
      <c r="Y93" s="31" t="s">
        <v>33</v>
      </c>
      <c r="Z93" s="17"/>
    </row>
    <row r="94" spans="1:26" ht="15.75" x14ac:dyDescent="0.25">
      <c r="A94" s="18" t="s">
        <v>89</v>
      </c>
      <c r="B94" s="19" t="s">
        <v>90</v>
      </c>
      <c r="C94" s="20" t="s">
        <v>834</v>
      </c>
      <c r="D94" s="21" t="s">
        <v>457</v>
      </c>
      <c r="E94" s="22" t="s">
        <v>450</v>
      </c>
      <c r="F94" s="19" t="s">
        <v>220</v>
      </c>
      <c r="G94" s="19" t="s">
        <v>451</v>
      </c>
      <c r="H94" s="23">
        <v>0.90169999999999995</v>
      </c>
      <c r="I94" s="23">
        <v>0</v>
      </c>
      <c r="J94" s="23">
        <v>0.90169999999999995</v>
      </c>
      <c r="K94" s="24"/>
      <c r="L94" s="24">
        <v>3</v>
      </c>
      <c r="M94" s="24" t="s">
        <v>32</v>
      </c>
      <c r="N94" s="25">
        <v>90321</v>
      </c>
      <c r="O94" s="26">
        <f t="shared" si="10"/>
        <v>90591.963000000003</v>
      </c>
      <c r="P94" s="27">
        <f t="shared" si="11"/>
        <v>9059.1963000000014</v>
      </c>
      <c r="Q94" s="33">
        <v>0.05</v>
      </c>
      <c r="R94" s="36"/>
      <c r="S94" s="29"/>
      <c r="T94" s="29">
        <v>6875</v>
      </c>
      <c r="U94" s="29"/>
      <c r="V94" s="28">
        <f t="shared" si="12"/>
        <v>0</v>
      </c>
      <c r="W94" s="28">
        <f t="shared" si="16"/>
        <v>343.75</v>
      </c>
      <c r="X94" s="30">
        <f t="shared" si="13"/>
        <v>9059.1963000000014</v>
      </c>
      <c r="Y94" s="31" t="s">
        <v>33</v>
      </c>
      <c r="Z94" s="17"/>
    </row>
    <row r="95" spans="1:26" ht="15.75" x14ac:dyDescent="0.25">
      <c r="A95" s="18" t="s">
        <v>89</v>
      </c>
      <c r="B95" s="19" t="s">
        <v>90</v>
      </c>
      <c r="C95" s="20" t="s">
        <v>835</v>
      </c>
      <c r="D95" s="21" t="s">
        <v>80</v>
      </c>
      <c r="E95" s="22" t="s">
        <v>450</v>
      </c>
      <c r="F95" s="19" t="s">
        <v>220</v>
      </c>
      <c r="G95" s="19" t="s">
        <v>451</v>
      </c>
      <c r="H95" s="23">
        <v>0.90200000000000002</v>
      </c>
      <c r="I95" s="23">
        <v>0</v>
      </c>
      <c r="J95" s="23">
        <v>0.90200000000000002</v>
      </c>
      <c r="K95" s="24"/>
      <c r="L95" s="24">
        <v>3</v>
      </c>
      <c r="M95" s="24" t="s">
        <v>32</v>
      </c>
      <c r="N95" s="25">
        <v>47381</v>
      </c>
      <c r="O95" s="26">
        <f t="shared" si="10"/>
        <v>47523.142999999996</v>
      </c>
      <c r="P95" s="27">
        <f t="shared" si="11"/>
        <v>4752.3143</v>
      </c>
      <c r="Q95" s="33">
        <v>0.05</v>
      </c>
      <c r="R95" s="36"/>
      <c r="S95" s="29"/>
      <c r="T95" s="29">
        <v>5295</v>
      </c>
      <c r="U95" s="29"/>
      <c r="V95" s="28">
        <f t="shared" si="12"/>
        <v>0</v>
      </c>
      <c r="W95" s="28">
        <f t="shared" si="16"/>
        <v>264.75</v>
      </c>
      <c r="X95" s="30">
        <f t="shared" si="13"/>
        <v>4752.3143</v>
      </c>
      <c r="Y95" s="31" t="s">
        <v>33</v>
      </c>
      <c r="Z95" s="17"/>
    </row>
    <row r="96" spans="1:26" ht="15.75" x14ac:dyDescent="0.25">
      <c r="A96" s="18" t="s">
        <v>89</v>
      </c>
      <c r="B96" s="19" t="s">
        <v>90</v>
      </c>
      <c r="C96" s="20" t="s">
        <v>837</v>
      </c>
      <c r="D96" s="21" t="s">
        <v>459</v>
      </c>
      <c r="E96" s="22" t="s">
        <v>450</v>
      </c>
      <c r="F96" s="19" t="s">
        <v>220</v>
      </c>
      <c r="G96" s="19" t="s">
        <v>451</v>
      </c>
      <c r="H96" s="23">
        <v>0.90169999999999995</v>
      </c>
      <c r="I96" s="23">
        <v>0</v>
      </c>
      <c r="J96" s="23">
        <v>0.90169999999999995</v>
      </c>
      <c r="K96" s="24"/>
      <c r="L96" s="24">
        <v>3</v>
      </c>
      <c r="M96" s="24" t="s">
        <v>32</v>
      </c>
      <c r="N96" s="25">
        <v>94354</v>
      </c>
      <c r="O96" s="26">
        <f t="shared" si="10"/>
        <v>94637.062000000005</v>
      </c>
      <c r="P96" s="27">
        <f t="shared" si="11"/>
        <v>9463.7062000000005</v>
      </c>
      <c r="Q96" s="33">
        <v>0.05</v>
      </c>
      <c r="R96" s="36"/>
      <c r="S96" s="29"/>
      <c r="T96" s="29">
        <v>13274</v>
      </c>
      <c r="U96" s="29"/>
      <c r="V96" s="28">
        <f t="shared" si="12"/>
        <v>0</v>
      </c>
      <c r="W96" s="28">
        <f t="shared" si="16"/>
        <v>663.7</v>
      </c>
      <c r="X96" s="30">
        <f t="shared" si="13"/>
        <v>9463.7062000000005</v>
      </c>
      <c r="Y96" s="31" t="s">
        <v>33</v>
      </c>
      <c r="Z96" s="17"/>
    </row>
    <row r="97" spans="1:26" ht="15.75" x14ac:dyDescent="0.25">
      <c r="A97" s="18" t="s">
        <v>103</v>
      </c>
      <c r="B97" s="19" t="s">
        <v>104</v>
      </c>
      <c r="C97" s="20" t="s">
        <v>105</v>
      </c>
      <c r="D97" s="21" t="s">
        <v>106</v>
      </c>
      <c r="E97" s="22" t="s">
        <v>29</v>
      </c>
      <c r="F97" s="19" t="s">
        <v>30</v>
      </c>
      <c r="G97" s="19" t="s">
        <v>31</v>
      </c>
      <c r="H97" s="23">
        <v>0.40050000000000002</v>
      </c>
      <c r="I97" s="23">
        <v>7.2499999999999995E-2</v>
      </c>
      <c r="J97" s="23">
        <v>0.47299999999999998</v>
      </c>
      <c r="K97" s="24" t="s">
        <v>32</v>
      </c>
      <c r="L97" s="24">
        <v>1</v>
      </c>
      <c r="M97" s="24" t="s">
        <v>32</v>
      </c>
      <c r="N97" s="25">
        <v>15296</v>
      </c>
      <c r="O97" s="26">
        <f t="shared" si="10"/>
        <v>15341.888000000001</v>
      </c>
      <c r="P97" s="27">
        <f t="shared" si="11"/>
        <v>1534.1888000000001</v>
      </c>
      <c r="Q97" s="28">
        <v>0.1</v>
      </c>
      <c r="R97" s="29">
        <f>IFERROR(VLOOKUP(A97&amp;D97,[1]Combined!$A$6:$F$1827,6,FALSE),0)</f>
        <v>1514</v>
      </c>
      <c r="S97" s="29">
        <f>IFERROR(VLOOKUP(A97&amp;D97,[2]Combined!$A$5:$F$98,6,FALSE),0)</f>
        <v>0</v>
      </c>
      <c r="T97" s="29">
        <v>2421</v>
      </c>
      <c r="U97" s="29"/>
      <c r="V97" s="28">
        <f t="shared" si="12"/>
        <v>151.4</v>
      </c>
      <c r="W97" s="28">
        <f>T97*0.1</f>
        <v>242.10000000000002</v>
      </c>
      <c r="X97" s="30">
        <f t="shared" si="13"/>
        <v>1382.7888</v>
      </c>
      <c r="Y97" s="31" t="s">
        <v>33</v>
      </c>
      <c r="Z97" s="17"/>
    </row>
    <row r="98" spans="1:26" ht="15.75" x14ac:dyDescent="0.25">
      <c r="A98" s="18" t="s">
        <v>103</v>
      </c>
      <c r="B98" s="19" t="s">
        <v>104</v>
      </c>
      <c r="C98" s="20" t="s">
        <v>107</v>
      </c>
      <c r="D98" s="21" t="s">
        <v>108</v>
      </c>
      <c r="E98" s="22" t="s">
        <v>36</v>
      </c>
      <c r="F98" s="19" t="s">
        <v>37</v>
      </c>
      <c r="G98" s="19" t="s">
        <v>38</v>
      </c>
      <c r="H98" s="23">
        <v>0.51390000000000002</v>
      </c>
      <c r="I98" s="23">
        <v>9.9099999999999994E-2</v>
      </c>
      <c r="J98" s="23">
        <v>0.61299999999999999</v>
      </c>
      <c r="K98" s="24" t="s">
        <v>32</v>
      </c>
      <c r="L98" s="24">
        <v>1</v>
      </c>
      <c r="M98" s="24" t="s">
        <v>32</v>
      </c>
      <c r="N98" s="25">
        <v>10611</v>
      </c>
      <c r="O98" s="26">
        <f t="shared" si="10"/>
        <v>10642.833000000001</v>
      </c>
      <c r="P98" s="27">
        <f t="shared" si="11"/>
        <v>1064.2833000000001</v>
      </c>
      <c r="Q98" s="28">
        <v>0.1</v>
      </c>
      <c r="R98" s="29">
        <f>IFERROR(VLOOKUP(A98&amp;D98,[1]Combined!$A$6:$F$1827,6,FALSE),0)</f>
        <v>5905</v>
      </c>
      <c r="S98" s="29">
        <f>IFERROR(VLOOKUP(A98&amp;D98,[2]Combined!$A$5:$F$98,6,FALSE),0)</f>
        <v>0</v>
      </c>
      <c r="T98" s="29">
        <v>12588</v>
      </c>
      <c r="U98" s="29"/>
      <c r="V98" s="28">
        <f t="shared" si="12"/>
        <v>590.5</v>
      </c>
      <c r="W98" s="28">
        <f>T98*0.1</f>
        <v>1258.8000000000002</v>
      </c>
      <c r="X98" s="30">
        <f t="shared" si="13"/>
        <v>473.78330000000005</v>
      </c>
      <c r="Y98" s="31" t="s">
        <v>33</v>
      </c>
      <c r="Z98" s="17"/>
    </row>
    <row r="99" spans="1:26" ht="15.75" x14ac:dyDescent="0.25">
      <c r="A99" s="18" t="s">
        <v>103</v>
      </c>
      <c r="B99" s="19" t="s">
        <v>104</v>
      </c>
      <c r="C99" s="20" t="s">
        <v>609</v>
      </c>
      <c r="D99" s="21" t="s">
        <v>279</v>
      </c>
      <c r="E99" s="22" t="s">
        <v>450</v>
      </c>
      <c r="F99" s="19" t="s">
        <v>275</v>
      </c>
      <c r="G99" s="19" t="s">
        <v>451</v>
      </c>
      <c r="H99" s="23">
        <v>0.57240000000000002</v>
      </c>
      <c r="I99" s="23">
        <v>6.4100000000000004E-2</v>
      </c>
      <c r="J99" s="23">
        <v>0.63660000000000005</v>
      </c>
      <c r="K99" s="24" t="s">
        <v>32</v>
      </c>
      <c r="L99" s="24">
        <v>2</v>
      </c>
      <c r="M99" s="24" t="s">
        <v>32</v>
      </c>
      <c r="N99" s="25">
        <v>17759</v>
      </c>
      <c r="O99" s="26">
        <f t="shared" si="10"/>
        <v>17812.276999999998</v>
      </c>
      <c r="P99" s="27">
        <f t="shared" si="11"/>
        <v>1781.2276999999999</v>
      </c>
      <c r="Q99" s="33">
        <v>0.05</v>
      </c>
      <c r="R99" s="36"/>
      <c r="S99" s="29"/>
      <c r="T99" s="29">
        <v>17964</v>
      </c>
      <c r="U99" s="29"/>
      <c r="V99" s="28">
        <f t="shared" si="12"/>
        <v>0</v>
      </c>
      <c r="W99" s="28">
        <f>T99*0.05</f>
        <v>898.2</v>
      </c>
      <c r="X99" s="30">
        <f t="shared" si="13"/>
        <v>1781.2276999999999</v>
      </c>
      <c r="Y99" s="31" t="s">
        <v>33</v>
      </c>
      <c r="Z99" s="17"/>
    </row>
    <row r="100" spans="1:26" ht="15.75" x14ac:dyDescent="0.25">
      <c r="A100" s="18" t="s">
        <v>103</v>
      </c>
      <c r="B100" s="19" t="s">
        <v>104</v>
      </c>
      <c r="C100" s="20" t="s">
        <v>610</v>
      </c>
      <c r="D100" s="21" t="s">
        <v>57</v>
      </c>
      <c r="E100" s="22" t="s">
        <v>450</v>
      </c>
      <c r="F100" s="19" t="s">
        <v>275</v>
      </c>
      <c r="G100" s="19" t="s">
        <v>451</v>
      </c>
      <c r="H100" s="23">
        <v>0.6472</v>
      </c>
      <c r="I100" s="23">
        <v>7.9600000000000004E-2</v>
      </c>
      <c r="J100" s="23">
        <v>0.7268</v>
      </c>
      <c r="K100" s="24" t="s">
        <v>32</v>
      </c>
      <c r="L100" s="24">
        <v>2</v>
      </c>
      <c r="M100" s="24" t="s">
        <v>32</v>
      </c>
      <c r="N100" s="25">
        <v>16761</v>
      </c>
      <c r="O100" s="26">
        <f t="shared" si="10"/>
        <v>16811.282999999999</v>
      </c>
      <c r="P100" s="27">
        <f t="shared" si="11"/>
        <v>1681.1283000000001</v>
      </c>
      <c r="Q100" s="33">
        <v>0.05</v>
      </c>
      <c r="R100" s="36"/>
      <c r="S100" s="29"/>
      <c r="T100" s="29">
        <v>38573</v>
      </c>
      <c r="U100" s="29"/>
      <c r="V100" s="28">
        <f t="shared" si="12"/>
        <v>0</v>
      </c>
      <c r="W100" s="28">
        <f>T100*0.05</f>
        <v>1928.65</v>
      </c>
      <c r="X100" s="30">
        <f t="shared" si="13"/>
        <v>1681.1283000000001</v>
      </c>
      <c r="Y100" s="31" t="s">
        <v>33</v>
      </c>
      <c r="Z100" s="17"/>
    </row>
    <row r="101" spans="1:26" ht="15.75" x14ac:dyDescent="0.25">
      <c r="A101" s="18" t="s">
        <v>103</v>
      </c>
      <c r="B101" s="19" t="s">
        <v>104</v>
      </c>
      <c r="C101" s="20" t="s">
        <v>611</v>
      </c>
      <c r="D101" s="21" t="s">
        <v>484</v>
      </c>
      <c r="E101" s="22" t="s">
        <v>450</v>
      </c>
      <c r="F101" s="19" t="s">
        <v>275</v>
      </c>
      <c r="G101" s="19" t="s">
        <v>451</v>
      </c>
      <c r="H101" s="23">
        <v>0.49320000000000003</v>
      </c>
      <c r="I101" s="23">
        <v>5.4600000000000003E-2</v>
      </c>
      <c r="J101" s="23">
        <v>0.54779999999999995</v>
      </c>
      <c r="K101" s="24" t="s">
        <v>32</v>
      </c>
      <c r="L101" s="24">
        <v>2</v>
      </c>
      <c r="M101" s="24" t="s">
        <v>32</v>
      </c>
      <c r="N101" s="25">
        <v>18388</v>
      </c>
      <c r="O101" s="26">
        <f t="shared" si="10"/>
        <v>18443.164000000001</v>
      </c>
      <c r="P101" s="27">
        <f t="shared" si="11"/>
        <v>1844.3164000000002</v>
      </c>
      <c r="Q101" s="33">
        <v>0.05</v>
      </c>
      <c r="R101" s="36"/>
      <c r="S101" s="29"/>
      <c r="T101" s="29">
        <v>9673</v>
      </c>
      <c r="U101" s="29"/>
      <c r="V101" s="28">
        <f t="shared" si="12"/>
        <v>0</v>
      </c>
      <c r="W101" s="28">
        <f>T101*0.05</f>
        <v>483.65000000000003</v>
      </c>
      <c r="X101" s="30">
        <f t="shared" si="13"/>
        <v>1844.3164000000002</v>
      </c>
      <c r="Y101" s="31" t="s">
        <v>33</v>
      </c>
      <c r="Z101" s="17"/>
    </row>
    <row r="102" spans="1:26" ht="31.5" x14ac:dyDescent="0.25">
      <c r="A102" s="18" t="s">
        <v>109</v>
      </c>
      <c r="B102" s="19" t="s">
        <v>110</v>
      </c>
      <c r="C102" s="20" t="s">
        <v>111</v>
      </c>
      <c r="D102" s="21" t="s">
        <v>112</v>
      </c>
      <c r="E102" s="22" t="s">
        <v>29</v>
      </c>
      <c r="F102" s="19" t="s">
        <v>30</v>
      </c>
      <c r="G102" s="19" t="s">
        <v>31</v>
      </c>
      <c r="H102" s="23">
        <v>0.70189999999999997</v>
      </c>
      <c r="I102" s="23">
        <v>0</v>
      </c>
      <c r="J102" s="23">
        <v>0.70189999999999997</v>
      </c>
      <c r="K102" s="24"/>
      <c r="L102" s="24">
        <v>1</v>
      </c>
      <c r="M102" s="24" t="s">
        <v>32</v>
      </c>
      <c r="N102" s="25">
        <v>33042</v>
      </c>
      <c r="O102" s="40">
        <f>N102+(N102*0.03)</f>
        <v>34033.26</v>
      </c>
      <c r="P102" s="27">
        <f>O102*0.05</f>
        <v>1701.6630000000002</v>
      </c>
      <c r="Q102" s="28">
        <v>0.1</v>
      </c>
      <c r="R102" s="29">
        <f>IFERROR(VLOOKUP(A102&amp;D102,[1]Combined!$A$6:$F$1827,6,FALSE),0)</f>
        <v>0</v>
      </c>
      <c r="S102" s="29">
        <f>IFERROR(VLOOKUP(A102&amp;D102,[2]Combined!$A$5:$F$98,6,FALSE),0)</f>
        <v>0</v>
      </c>
      <c r="T102" s="29">
        <v>0</v>
      </c>
      <c r="U102" s="29"/>
      <c r="V102" s="28">
        <f t="shared" si="12"/>
        <v>0</v>
      </c>
      <c r="W102" s="28">
        <f t="shared" ref="W102:W117" si="17">T102*0.1</f>
        <v>0</v>
      </c>
      <c r="X102" s="30">
        <f t="shared" si="13"/>
        <v>1701.6630000000002</v>
      </c>
      <c r="Y102" s="31" t="s">
        <v>33</v>
      </c>
      <c r="Z102" s="17"/>
    </row>
    <row r="103" spans="1:26" ht="31.5" x14ac:dyDescent="0.25">
      <c r="A103" s="18" t="s">
        <v>109</v>
      </c>
      <c r="B103" s="19" t="s">
        <v>110</v>
      </c>
      <c r="C103" s="20" t="s">
        <v>113</v>
      </c>
      <c r="D103" s="21" t="s">
        <v>114</v>
      </c>
      <c r="E103" s="22" t="s">
        <v>36</v>
      </c>
      <c r="F103" s="19" t="s">
        <v>37</v>
      </c>
      <c r="G103" s="19" t="s">
        <v>38</v>
      </c>
      <c r="H103" s="23">
        <v>0.86460000000000004</v>
      </c>
      <c r="I103" s="23">
        <v>0</v>
      </c>
      <c r="J103" s="23">
        <v>0.86460000000000004</v>
      </c>
      <c r="K103" s="24"/>
      <c r="L103" s="24">
        <v>1</v>
      </c>
      <c r="M103" s="24" t="s">
        <v>32</v>
      </c>
      <c r="N103" s="25">
        <v>55877</v>
      </c>
      <c r="O103" s="40">
        <f>N103+(N103*0.03)</f>
        <v>57553.31</v>
      </c>
      <c r="P103" s="27">
        <f>O103*0.05</f>
        <v>2877.6655000000001</v>
      </c>
      <c r="Q103" s="28">
        <v>0.1</v>
      </c>
      <c r="R103" s="29">
        <f>IFERROR(VLOOKUP(A103&amp;D103,[1]Combined!$A$6:$F$1827,6,FALSE),0)</f>
        <v>25442</v>
      </c>
      <c r="S103" s="29">
        <f>IFERROR(VLOOKUP(A103&amp;D103,[2]Combined!$A$5:$F$98,6,FALSE),0)</f>
        <v>0</v>
      </c>
      <c r="T103" s="29">
        <v>51918</v>
      </c>
      <c r="U103" s="29"/>
      <c r="V103" s="28">
        <f t="shared" si="12"/>
        <v>2544.2000000000003</v>
      </c>
      <c r="W103" s="28">
        <f t="shared" si="17"/>
        <v>5191.8</v>
      </c>
      <c r="X103" s="30">
        <f t="shared" si="13"/>
        <v>333.46549999999979</v>
      </c>
      <c r="Y103" s="31" t="s">
        <v>33</v>
      </c>
      <c r="Z103" s="17"/>
    </row>
    <row r="104" spans="1:26" ht="15.75" x14ac:dyDescent="0.25">
      <c r="A104" s="18" t="s">
        <v>115</v>
      </c>
      <c r="B104" s="19" t="s">
        <v>116</v>
      </c>
      <c r="C104" s="20" t="s">
        <v>117</v>
      </c>
      <c r="D104" s="21" t="s">
        <v>118</v>
      </c>
      <c r="E104" s="22" t="s">
        <v>29</v>
      </c>
      <c r="F104" s="19" t="s">
        <v>30</v>
      </c>
      <c r="G104" s="19" t="s">
        <v>31</v>
      </c>
      <c r="H104" s="23">
        <v>0.47639999999999999</v>
      </c>
      <c r="I104" s="23">
        <v>0.13059999999999999</v>
      </c>
      <c r="J104" s="23">
        <v>0.60699999999999998</v>
      </c>
      <c r="K104" s="24" t="s">
        <v>32</v>
      </c>
      <c r="L104" s="24">
        <v>1</v>
      </c>
      <c r="M104" s="24"/>
      <c r="N104" s="25">
        <v>94200</v>
      </c>
      <c r="O104" s="26">
        <f t="shared" ref="O104:O167" si="18">N104+(N104*0.003)</f>
        <v>94482.6</v>
      </c>
      <c r="P104" s="27">
        <f t="shared" ref="P104:P167" si="19">O104*0.1</f>
        <v>9448.26</v>
      </c>
      <c r="Q104" s="28">
        <v>0.1</v>
      </c>
      <c r="R104" s="29">
        <f>IFERROR(VLOOKUP(A104&amp;D104,[1]Combined!$A$6:$F$1827,6,FALSE),0)</f>
        <v>3732</v>
      </c>
      <c r="S104" s="29">
        <f>IFERROR(VLOOKUP(A104&amp;D104,[2]Combined!$A$5:$F$98,6,FALSE),0)</f>
        <v>0</v>
      </c>
      <c r="T104" s="29">
        <v>6270</v>
      </c>
      <c r="U104" s="29"/>
      <c r="V104" s="28">
        <f t="shared" si="12"/>
        <v>373.20000000000005</v>
      </c>
      <c r="W104" s="28">
        <f t="shared" si="17"/>
        <v>627</v>
      </c>
      <c r="X104" s="30">
        <f t="shared" si="13"/>
        <v>9075.06</v>
      </c>
      <c r="Y104" s="31" t="s">
        <v>33</v>
      </c>
      <c r="Z104" s="17"/>
    </row>
    <row r="105" spans="1:26" ht="15.75" x14ac:dyDescent="0.25">
      <c r="A105" s="18" t="s">
        <v>115</v>
      </c>
      <c r="B105" s="19" t="s">
        <v>116</v>
      </c>
      <c r="C105" s="20" t="s">
        <v>119</v>
      </c>
      <c r="D105" s="21" t="s">
        <v>120</v>
      </c>
      <c r="E105" s="22" t="s">
        <v>29</v>
      </c>
      <c r="F105" s="19" t="s">
        <v>30</v>
      </c>
      <c r="G105" s="19" t="s">
        <v>31</v>
      </c>
      <c r="H105" s="23">
        <v>0.51480000000000004</v>
      </c>
      <c r="I105" s="23">
        <v>0.1187</v>
      </c>
      <c r="J105" s="23">
        <v>0.63349999999999995</v>
      </c>
      <c r="K105" s="24" t="s">
        <v>32</v>
      </c>
      <c r="L105" s="24">
        <v>1</v>
      </c>
      <c r="M105" s="24"/>
      <c r="N105" s="25">
        <v>84060</v>
      </c>
      <c r="O105" s="26">
        <f t="shared" si="18"/>
        <v>84312.18</v>
      </c>
      <c r="P105" s="27">
        <f t="shared" si="19"/>
        <v>8431.2179999999989</v>
      </c>
      <c r="Q105" s="28">
        <v>0.1</v>
      </c>
      <c r="R105" s="29">
        <f>IFERROR(VLOOKUP(A105&amp;D105,[1]Combined!$A$6:$F$1827,6,FALSE),0)</f>
        <v>7500</v>
      </c>
      <c r="S105" s="29">
        <f>IFERROR(VLOOKUP(A105&amp;D105,[2]Combined!$A$5:$F$98,6,FALSE),0)</f>
        <v>0</v>
      </c>
      <c r="T105" s="29">
        <v>11840</v>
      </c>
      <c r="U105" s="29"/>
      <c r="V105" s="28">
        <f t="shared" si="12"/>
        <v>750</v>
      </c>
      <c r="W105" s="28">
        <f t="shared" si="17"/>
        <v>1184</v>
      </c>
      <c r="X105" s="30">
        <f t="shared" si="13"/>
        <v>7681.2179999999989</v>
      </c>
      <c r="Y105" s="31" t="s">
        <v>33</v>
      </c>
      <c r="Z105" s="17"/>
    </row>
    <row r="106" spans="1:26" ht="15.75" x14ac:dyDescent="0.25">
      <c r="A106" s="18" t="s">
        <v>115</v>
      </c>
      <c r="B106" s="19" t="s">
        <v>116</v>
      </c>
      <c r="C106" s="20" t="s">
        <v>121</v>
      </c>
      <c r="D106" s="21" t="s">
        <v>122</v>
      </c>
      <c r="E106" s="22" t="s">
        <v>36</v>
      </c>
      <c r="F106" s="19" t="s">
        <v>37</v>
      </c>
      <c r="G106" s="19" t="s">
        <v>38</v>
      </c>
      <c r="H106" s="23">
        <v>0.57769999999999999</v>
      </c>
      <c r="I106" s="23">
        <v>0.1454</v>
      </c>
      <c r="J106" s="23">
        <v>0.72309999999999997</v>
      </c>
      <c r="K106" s="24" t="s">
        <v>32</v>
      </c>
      <c r="L106" s="24">
        <v>1</v>
      </c>
      <c r="M106" s="24"/>
      <c r="N106" s="25">
        <v>42960</v>
      </c>
      <c r="O106" s="26">
        <f t="shared" si="18"/>
        <v>43088.88</v>
      </c>
      <c r="P106" s="27">
        <f t="shared" si="19"/>
        <v>4308.8879999999999</v>
      </c>
      <c r="Q106" s="28">
        <v>0.1</v>
      </c>
      <c r="R106" s="29">
        <f>IFERROR(VLOOKUP(A106&amp;D106,[1]Combined!$A$6:$F$1827,6,FALSE),0)</f>
        <v>1433</v>
      </c>
      <c r="S106" s="29">
        <f>IFERROR(VLOOKUP(A106&amp;D106,[2]Combined!$A$5:$F$98,6,FALSE),0)</f>
        <v>0</v>
      </c>
      <c r="T106" s="29">
        <v>3990</v>
      </c>
      <c r="U106" s="29"/>
      <c r="V106" s="28">
        <f t="shared" si="12"/>
        <v>143.30000000000001</v>
      </c>
      <c r="W106" s="28">
        <f t="shared" si="17"/>
        <v>399</v>
      </c>
      <c r="X106" s="30">
        <f t="shared" si="13"/>
        <v>4165.5879999999997</v>
      </c>
      <c r="Y106" s="31" t="s">
        <v>33</v>
      </c>
      <c r="Z106" s="17"/>
    </row>
    <row r="107" spans="1:26" ht="15.75" x14ac:dyDescent="0.25">
      <c r="A107" s="18" t="s">
        <v>115</v>
      </c>
      <c r="B107" s="19" t="s">
        <v>116</v>
      </c>
      <c r="C107" s="20" t="s">
        <v>458</v>
      </c>
      <c r="D107" s="21" t="s">
        <v>459</v>
      </c>
      <c r="E107" s="22" t="s">
        <v>450</v>
      </c>
      <c r="F107" s="19" t="s">
        <v>460</v>
      </c>
      <c r="G107" s="19" t="s">
        <v>461</v>
      </c>
      <c r="H107" s="23">
        <v>0.82599999999999996</v>
      </c>
      <c r="I107" s="23">
        <v>0</v>
      </c>
      <c r="J107" s="23">
        <v>0.82599999999999996</v>
      </c>
      <c r="K107" s="24" t="s">
        <v>32</v>
      </c>
      <c r="L107" s="24">
        <v>2</v>
      </c>
      <c r="M107" s="24"/>
      <c r="N107" s="25">
        <v>74601</v>
      </c>
      <c r="O107" s="26">
        <f t="shared" si="18"/>
        <v>74824.803</v>
      </c>
      <c r="P107" s="27">
        <f t="shared" si="19"/>
        <v>7482.4803000000002</v>
      </c>
      <c r="Q107" s="33">
        <v>0.05</v>
      </c>
      <c r="R107" s="29">
        <f>IFERROR(VLOOKUP(A107&amp;D107,[1]Combined!$A$6:$F$1827,6,FALSE),0)</f>
        <v>21770</v>
      </c>
      <c r="S107" s="29">
        <f>IFERROR(VLOOKUP(A107&amp;D107,[2]Combined!$A$5:$F$98,6,FALSE),0)</f>
        <v>0</v>
      </c>
      <c r="T107" s="29">
        <v>50575</v>
      </c>
      <c r="U107" s="29"/>
      <c r="V107" s="28">
        <f t="shared" si="12"/>
        <v>1088.5</v>
      </c>
      <c r="W107" s="28">
        <f t="shared" si="17"/>
        <v>5057.5</v>
      </c>
      <c r="X107" s="30">
        <f t="shared" si="13"/>
        <v>6393.9803000000002</v>
      </c>
      <c r="Y107" s="31" t="s">
        <v>33</v>
      </c>
      <c r="Z107" s="17"/>
    </row>
    <row r="108" spans="1:26" ht="15.75" x14ac:dyDescent="0.25">
      <c r="A108" s="18" t="s">
        <v>115</v>
      </c>
      <c r="B108" s="19" t="s">
        <v>116</v>
      </c>
      <c r="C108" s="20" t="s">
        <v>462</v>
      </c>
      <c r="D108" s="21" t="s">
        <v>463</v>
      </c>
      <c r="E108" s="22" t="s">
        <v>450</v>
      </c>
      <c r="F108" s="19" t="s">
        <v>464</v>
      </c>
      <c r="G108" s="19" t="s">
        <v>451</v>
      </c>
      <c r="H108" s="23">
        <v>0.82640000000000002</v>
      </c>
      <c r="I108" s="23">
        <v>0</v>
      </c>
      <c r="J108" s="23">
        <v>0.82640000000000002</v>
      </c>
      <c r="K108" s="24" t="s">
        <v>32</v>
      </c>
      <c r="L108" s="24">
        <v>2</v>
      </c>
      <c r="M108" s="24"/>
      <c r="N108" s="25">
        <v>52852</v>
      </c>
      <c r="O108" s="26">
        <f t="shared" si="18"/>
        <v>53010.555999999997</v>
      </c>
      <c r="P108" s="27">
        <f t="shared" si="19"/>
        <v>5301.0555999999997</v>
      </c>
      <c r="Q108" s="33">
        <v>0.05</v>
      </c>
      <c r="R108" s="29">
        <f>IFERROR(VLOOKUP(A108&amp;D108,[1]Combined!$A$6:$F$1827,6,FALSE),0)</f>
        <v>4385</v>
      </c>
      <c r="S108" s="29">
        <f>IFERROR(VLOOKUP(A108&amp;D108,[2]Combined!$A$5:$F$98,6,FALSE),0)</f>
        <v>0</v>
      </c>
      <c r="T108" s="29">
        <v>18832</v>
      </c>
      <c r="U108" s="29"/>
      <c r="V108" s="28">
        <f t="shared" si="12"/>
        <v>219.25</v>
      </c>
      <c r="W108" s="28">
        <f t="shared" si="17"/>
        <v>1883.2</v>
      </c>
      <c r="X108" s="30">
        <f t="shared" si="13"/>
        <v>5081.8055999999997</v>
      </c>
      <c r="Y108" s="31" t="s">
        <v>33</v>
      </c>
      <c r="Z108" s="17"/>
    </row>
    <row r="109" spans="1:26" ht="15.75" x14ac:dyDescent="0.25">
      <c r="A109" s="18" t="s">
        <v>115</v>
      </c>
      <c r="B109" s="19" t="s">
        <v>116</v>
      </c>
      <c r="C109" s="20" t="s">
        <v>465</v>
      </c>
      <c r="D109" s="21" t="s">
        <v>243</v>
      </c>
      <c r="E109" s="22" t="s">
        <v>450</v>
      </c>
      <c r="F109" s="19" t="s">
        <v>460</v>
      </c>
      <c r="G109" s="19" t="s">
        <v>451</v>
      </c>
      <c r="H109" s="23">
        <v>0.82579999999999998</v>
      </c>
      <c r="I109" s="23">
        <v>0</v>
      </c>
      <c r="J109" s="23">
        <v>0.82579999999999998</v>
      </c>
      <c r="K109" s="24" t="s">
        <v>32</v>
      </c>
      <c r="L109" s="24">
        <v>2</v>
      </c>
      <c r="M109" s="24"/>
      <c r="N109" s="25">
        <v>84811</v>
      </c>
      <c r="O109" s="26">
        <f t="shared" si="18"/>
        <v>85065.433000000005</v>
      </c>
      <c r="P109" s="27">
        <f t="shared" si="19"/>
        <v>8506.5433000000012</v>
      </c>
      <c r="Q109" s="33">
        <v>0.05</v>
      </c>
      <c r="R109" s="29">
        <f>IFERROR(VLOOKUP(A109&amp;D109,[1]Combined!$A$6:$F$1827,6,FALSE),0)</f>
        <v>17329</v>
      </c>
      <c r="S109" s="29">
        <f>IFERROR(VLOOKUP(A109&amp;D109,[2]Combined!$A$5:$F$98,6,FALSE),0)</f>
        <v>0</v>
      </c>
      <c r="T109" s="29">
        <v>42526</v>
      </c>
      <c r="U109" s="29"/>
      <c r="V109" s="28">
        <f t="shared" si="12"/>
        <v>866.45</v>
      </c>
      <c r="W109" s="28">
        <f t="shared" si="17"/>
        <v>4252.6000000000004</v>
      </c>
      <c r="X109" s="30">
        <f t="shared" si="13"/>
        <v>7640.0933000000014</v>
      </c>
      <c r="Y109" s="31" t="s">
        <v>33</v>
      </c>
      <c r="Z109" s="17"/>
    </row>
    <row r="110" spans="1:26" ht="15.75" x14ac:dyDescent="0.25">
      <c r="A110" s="18" t="s">
        <v>115</v>
      </c>
      <c r="B110" s="19" t="s">
        <v>116</v>
      </c>
      <c r="C110" s="20" t="s">
        <v>466</v>
      </c>
      <c r="D110" s="21" t="s">
        <v>467</v>
      </c>
      <c r="E110" s="22" t="s">
        <v>450</v>
      </c>
      <c r="F110" s="19" t="s">
        <v>460</v>
      </c>
      <c r="G110" s="19" t="s">
        <v>37</v>
      </c>
      <c r="H110" s="23">
        <v>0.82589999999999997</v>
      </c>
      <c r="I110" s="23">
        <v>0</v>
      </c>
      <c r="J110" s="23">
        <v>0.82589999999999997</v>
      </c>
      <c r="K110" s="24" t="s">
        <v>32</v>
      </c>
      <c r="L110" s="24">
        <v>2</v>
      </c>
      <c r="M110" s="24"/>
      <c r="N110" s="25">
        <v>64292</v>
      </c>
      <c r="O110" s="26">
        <f t="shared" si="18"/>
        <v>64484.875999999997</v>
      </c>
      <c r="P110" s="27">
        <f t="shared" si="19"/>
        <v>6448.4876000000004</v>
      </c>
      <c r="Q110" s="33">
        <v>0.05</v>
      </c>
      <c r="R110" s="29">
        <f>IFERROR(VLOOKUP(A110&amp;D110,[1]Combined!$A$6:$F$1827,6,FALSE),0)</f>
        <v>11694</v>
      </c>
      <c r="S110" s="29">
        <f>IFERROR(VLOOKUP(A110&amp;D110,[2]Combined!$A$5:$F$98,6,FALSE),0)</f>
        <v>0</v>
      </c>
      <c r="T110" s="29">
        <v>40226</v>
      </c>
      <c r="U110" s="29"/>
      <c r="V110" s="28">
        <f t="shared" si="12"/>
        <v>584.70000000000005</v>
      </c>
      <c r="W110" s="28">
        <f t="shared" si="17"/>
        <v>4022.6000000000004</v>
      </c>
      <c r="X110" s="30">
        <f t="shared" si="13"/>
        <v>5863.7876000000006</v>
      </c>
      <c r="Y110" s="31" t="s">
        <v>33</v>
      </c>
      <c r="Z110" s="17"/>
    </row>
    <row r="111" spans="1:26" ht="15.75" x14ac:dyDescent="0.25">
      <c r="A111" s="18" t="s">
        <v>115</v>
      </c>
      <c r="B111" s="19" t="s">
        <v>116</v>
      </c>
      <c r="C111" s="20" t="s">
        <v>468</v>
      </c>
      <c r="D111" s="21" t="s">
        <v>331</v>
      </c>
      <c r="E111" s="22" t="s">
        <v>450</v>
      </c>
      <c r="F111" s="19" t="s">
        <v>460</v>
      </c>
      <c r="G111" s="19" t="s">
        <v>451</v>
      </c>
      <c r="H111" s="23">
        <v>0.82699999999999996</v>
      </c>
      <c r="I111" s="23">
        <v>0</v>
      </c>
      <c r="J111" s="23">
        <v>0.82699999999999996</v>
      </c>
      <c r="K111" s="24" t="s">
        <v>32</v>
      </c>
      <c r="L111" s="24">
        <v>2</v>
      </c>
      <c r="M111" s="24"/>
      <c r="N111" s="25">
        <v>48870</v>
      </c>
      <c r="O111" s="26">
        <f t="shared" si="18"/>
        <v>49016.61</v>
      </c>
      <c r="P111" s="27">
        <f t="shared" si="19"/>
        <v>4901.6610000000001</v>
      </c>
      <c r="Q111" s="33">
        <v>0.05</v>
      </c>
      <c r="R111" s="29">
        <f>IFERROR(VLOOKUP(A111&amp;D111,[1]Combined!$A$6:$F$1827,6,FALSE),0)</f>
        <v>2215</v>
      </c>
      <c r="S111" s="29">
        <f>IFERROR(VLOOKUP(A111&amp;D111,[2]Combined!$A$5:$F$98,6,FALSE),0)</f>
        <v>0</v>
      </c>
      <c r="T111" s="29">
        <v>10969</v>
      </c>
      <c r="U111" s="29"/>
      <c r="V111" s="28">
        <f t="shared" si="12"/>
        <v>110.75</v>
      </c>
      <c r="W111" s="28">
        <f t="shared" si="17"/>
        <v>1096.9000000000001</v>
      </c>
      <c r="X111" s="30">
        <f t="shared" si="13"/>
        <v>4790.9110000000001</v>
      </c>
      <c r="Y111" s="31" t="s">
        <v>33</v>
      </c>
      <c r="Z111" s="17"/>
    </row>
    <row r="112" spans="1:26" ht="15.75" x14ac:dyDescent="0.25">
      <c r="A112" s="18" t="s">
        <v>115</v>
      </c>
      <c r="B112" s="19" t="s">
        <v>116</v>
      </c>
      <c r="C112" s="20" t="s">
        <v>469</v>
      </c>
      <c r="D112" s="21" t="s">
        <v>470</v>
      </c>
      <c r="E112" s="22" t="s">
        <v>450</v>
      </c>
      <c r="F112" s="19" t="s">
        <v>460</v>
      </c>
      <c r="G112" s="19" t="s">
        <v>37</v>
      </c>
      <c r="H112" s="23">
        <v>0.82640000000000002</v>
      </c>
      <c r="I112" s="23">
        <v>0</v>
      </c>
      <c r="J112" s="23">
        <v>0.82640000000000002</v>
      </c>
      <c r="K112" s="24" t="s">
        <v>32</v>
      </c>
      <c r="L112" s="24">
        <v>2</v>
      </c>
      <c r="M112" s="24"/>
      <c r="N112" s="25">
        <v>100435</v>
      </c>
      <c r="O112" s="26">
        <f t="shared" si="18"/>
        <v>100736.30499999999</v>
      </c>
      <c r="P112" s="27">
        <f t="shared" si="19"/>
        <v>10073.630499999999</v>
      </c>
      <c r="Q112" s="33">
        <v>0.05</v>
      </c>
      <c r="R112" s="29">
        <f>IFERROR(VLOOKUP(A112&amp;D112,[1]Combined!$A$6:$F$1827,6,FALSE),0)</f>
        <v>27818</v>
      </c>
      <c r="S112" s="29">
        <f>IFERROR(VLOOKUP(A112&amp;D112,[2]Combined!$A$5:$F$98,6,FALSE),0)</f>
        <v>0</v>
      </c>
      <c r="T112" s="29">
        <v>57029</v>
      </c>
      <c r="U112" s="29"/>
      <c r="V112" s="28">
        <f t="shared" si="12"/>
        <v>1390.9</v>
      </c>
      <c r="W112" s="28">
        <f t="shared" si="17"/>
        <v>5702.9000000000005</v>
      </c>
      <c r="X112" s="30">
        <f t="shared" si="13"/>
        <v>8682.7304999999997</v>
      </c>
      <c r="Y112" s="31" t="s">
        <v>33</v>
      </c>
      <c r="Z112" s="17"/>
    </row>
    <row r="113" spans="1:26" ht="15.75" x14ac:dyDescent="0.25">
      <c r="A113" s="18" t="s">
        <v>115</v>
      </c>
      <c r="B113" s="19" t="s">
        <v>116</v>
      </c>
      <c r="C113" s="20" t="s">
        <v>471</v>
      </c>
      <c r="D113" s="21" t="s">
        <v>472</v>
      </c>
      <c r="E113" s="22" t="s">
        <v>450</v>
      </c>
      <c r="F113" s="19" t="s">
        <v>460</v>
      </c>
      <c r="G113" s="19" t="s">
        <v>37</v>
      </c>
      <c r="H113" s="23">
        <v>0.82589999999999997</v>
      </c>
      <c r="I113" s="23">
        <v>0</v>
      </c>
      <c r="J113" s="23">
        <v>0.82589999999999997</v>
      </c>
      <c r="K113" s="24" t="s">
        <v>32</v>
      </c>
      <c r="L113" s="24">
        <v>2</v>
      </c>
      <c r="M113" s="24"/>
      <c r="N113" s="25">
        <v>57785</v>
      </c>
      <c r="O113" s="26">
        <f t="shared" si="18"/>
        <v>57958.355000000003</v>
      </c>
      <c r="P113" s="27">
        <f t="shared" si="19"/>
        <v>5795.835500000001</v>
      </c>
      <c r="Q113" s="33">
        <v>0.05</v>
      </c>
      <c r="R113" s="29">
        <f>IFERROR(VLOOKUP(A113&amp;D113,[1]Combined!$A$6:$F$1827,6,FALSE),0)</f>
        <v>3750</v>
      </c>
      <c r="S113" s="29">
        <f>IFERROR(VLOOKUP(A113&amp;D113,[2]Combined!$A$5:$F$98,6,FALSE),0)</f>
        <v>0</v>
      </c>
      <c r="T113" s="29">
        <v>19228</v>
      </c>
      <c r="U113" s="29"/>
      <c r="V113" s="28">
        <f t="shared" si="12"/>
        <v>187.5</v>
      </c>
      <c r="W113" s="28">
        <f t="shared" si="17"/>
        <v>1922.8000000000002</v>
      </c>
      <c r="X113" s="30">
        <f t="shared" si="13"/>
        <v>5608.335500000001</v>
      </c>
      <c r="Y113" s="31" t="s">
        <v>33</v>
      </c>
      <c r="Z113" s="17"/>
    </row>
    <row r="114" spans="1:26" ht="15.75" x14ac:dyDescent="0.25">
      <c r="A114" s="18" t="s">
        <v>115</v>
      </c>
      <c r="B114" s="19" t="s">
        <v>116</v>
      </c>
      <c r="C114" s="20" t="s">
        <v>473</v>
      </c>
      <c r="D114" s="21" t="s">
        <v>474</v>
      </c>
      <c r="E114" s="22" t="s">
        <v>450</v>
      </c>
      <c r="F114" s="19" t="s">
        <v>460</v>
      </c>
      <c r="G114" s="19" t="s">
        <v>37</v>
      </c>
      <c r="H114" s="23">
        <v>0.82650000000000001</v>
      </c>
      <c r="I114" s="23">
        <v>0</v>
      </c>
      <c r="J114" s="23">
        <v>0.82650000000000001</v>
      </c>
      <c r="K114" s="24" t="s">
        <v>32</v>
      </c>
      <c r="L114" s="24">
        <v>2</v>
      </c>
      <c r="M114" s="24"/>
      <c r="N114" s="25">
        <v>73721</v>
      </c>
      <c r="O114" s="26">
        <f t="shared" si="18"/>
        <v>73942.163</v>
      </c>
      <c r="P114" s="27">
        <f t="shared" si="19"/>
        <v>7394.2163</v>
      </c>
      <c r="Q114" s="33">
        <v>0.05</v>
      </c>
      <c r="R114" s="29">
        <f>IFERROR(VLOOKUP(A114&amp;D114,[1]Combined!$A$6:$F$1827,6,FALSE),0)</f>
        <v>18139</v>
      </c>
      <c r="S114" s="29">
        <f>IFERROR(VLOOKUP(A114&amp;D114,[2]Combined!$A$5:$F$98,6,FALSE),0)</f>
        <v>0</v>
      </c>
      <c r="T114" s="29">
        <v>35075</v>
      </c>
      <c r="U114" s="29"/>
      <c r="V114" s="28">
        <f t="shared" si="12"/>
        <v>906.95</v>
      </c>
      <c r="W114" s="28">
        <f t="shared" si="17"/>
        <v>3507.5</v>
      </c>
      <c r="X114" s="30">
        <f t="shared" si="13"/>
        <v>6487.2663000000002</v>
      </c>
      <c r="Y114" s="31" t="s">
        <v>33</v>
      </c>
      <c r="Z114" s="17"/>
    </row>
    <row r="115" spans="1:26" ht="15.75" x14ac:dyDescent="0.25">
      <c r="A115" s="18" t="s">
        <v>115</v>
      </c>
      <c r="B115" s="19" t="s">
        <v>116</v>
      </c>
      <c r="C115" s="20" t="s">
        <v>475</v>
      </c>
      <c r="D115" s="21" t="s">
        <v>251</v>
      </c>
      <c r="E115" s="22" t="s">
        <v>450</v>
      </c>
      <c r="F115" s="19" t="s">
        <v>460</v>
      </c>
      <c r="G115" s="19" t="s">
        <v>37</v>
      </c>
      <c r="H115" s="23">
        <v>0.82620000000000005</v>
      </c>
      <c r="I115" s="23">
        <v>0</v>
      </c>
      <c r="J115" s="23">
        <v>0.82620000000000005</v>
      </c>
      <c r="K115" s="24" t="s">
        <v>32</v>
      </c>
      <c r="L115" s="24">
        <v>2</v>
      </c>
      <c r="M115" s="24"/>
      <c r="N115" s="25">
        <v>51951</v>
      </c>
      <c r="O115" s="26">
        <f t="shared" si="18"/>
        <v>52106.853000000003</v>
      </c>
      <c r="P115" s="27">
        <f t="shared" si="19"/>
        <v>5210.685300000001</v>
      </c>
      <c r="Q115" s="33">
        <v>0.05</v>
      </c>
      <c r="R115" s="29">
        <f>IFERROR(VLOOKUP(A115&amp;D115,[1]Combined!$A$6:$F$1827,6,FALSE),0)</f>
        <v>15372</v>
      </c>
      <c r="S115" s="29">
        <f>IFERROR(VLOOKUP(A115&amp;D115,[2]Combined!$A$5:$F$98,6,FALSE),0)</f>
        <v>0</v>
      </c>
      <c r="T115" s="29">
        <v>37625</v>
      </c>
      <c r="U115" s="29"/>
      <c r="V115" s="28">
        <f t="shared" si="12"/>
        <v>768.6</v>
      </c>
      <c r="W115" s="28">
        <f t="shared" si="17"/>
        <v>3762.5</v>
      </c>
      <c r="X115" s="30">
        <f t="shared" si="13"/>
        <v>4442.0853000000006</v>
      </c>
      <c r="Y115" s="31" t="s">
        <v>33</v>
      </c>
      <c r="Z115" s="17"/>
    </row>
    <row r="116" spans="1:26" ht="15.75" x14ac:dyDescent="0.25">
      <c r="A116" s="18" t="s">
        <v>115</v>
      </c>
      <c r="B116" s="19" t="s">
        <v>116</v>
      </c>
      <c r="C116" s="20" t="s">
        <v>476</v>
      </c>
      <c r="D116" s="21" t="s">
        <v>374</v>
      </c>
      <c r="E116" s="22" t="s">
        <v>450</v>
      </c>
      <c r="F116" s="19" t="s">
        <v>460</v>
      </c>
      <c r="G116" s="19" t="s">
        <v>37</v>
      </c>
      <c r="H116" s="23">
        <v>0.82689999999999997</v>
      </c>
      <c r="I116" s="23">
        <v>0</v>
      </c>
      <c r="J116" s="23">
        <v>0.82689999999999997</v>
      </c>
      <c r="K116" s="24" t="s">
        <v>32</v>
      </c>
      <c r="L116" s="24">
        <v>2</v>
      </c>
      <c r="M116" s="24"/>
      <c r="N116" s="25">
        <v>46901</v>
      </c>
      <c r="O116" s="26">
        <f t="shared" si="18"/>
        <v>47041.703000000001</v>
      </c>
      <c r="P116" s="27">
        <f t="shared" si="19"/>
        <v>4704.1703000000007</v>
      </c>
      <c r="Q116" s="33">
        <v>0.05</v>
      </c>
      <c r="R116" s="29">
        <f>IFERROR(VLOOKUP(A116&amp;D116,[1]Combined!$A$6:$F$1827,6,FALSE),0)</f>
        <v>309</v>
      </c>
      <c r="S116" s="29">
        <f>IFERROR(VLOOKUP(A116&amp;D116,[2]Combined!$A$5:$F$98,6,FALSE),0)</f>
        <v>0</v>
      </c>
      <c r="T116" s="29">
        <v>15660</v>
      </c>
      <c r="U116" s="29"/>
      <c r="V116" s="28">
        <f t="shared" si="12"/>
        <v>15.450000000000001</v>
      </c>
      <c r="W116" s="28">
        <f t="shared" si="17"/>
        <v>1566</v>
      </c>
      <c r="X116" s="30">
        <f t="shared" si="13"/>
        <v>4688.7203000000009</v>
      </c>
      <c r="Y116" s="31" t="s">
        <v>33</v>
      </c>
      <c r="Z116" s="17"/>
    </row>
    <row r="117" spans="1:26" ht="15.75" x14ac:dyDescent="0.25">
      <c r="A117" s="18" t="s">
        <v>115</v>
      </c>
      <c r="B117" s="19" t="s">
        <v>116</v>
      </c>
      <c r="C117" s="20" t="s">
        <v>477</v>
      </c>
      <c r="D117" s="21" t="s">
        <v>457</v>
      </c>
      <c r="E117" s="22" t="s">
        <v>450</v>
      </c>
      <c r="F117" s="19" t="s">
        <v>460</v>
      </c>
      <c r="G117" s="19" t="s">
        <v>37</v>
      </c>
      <c r="H117" s="23">
        <v>0.82669999999999999</v>
      </c>
      <c r="I117" s="23">
        <v>0</v>
      </c>
      <c r="J117" s="23">
        <v>0.82669999999999999</v>
      </c>
      <c r="K117" s="24" t="s">
        <v>32</v>
      </c>
      <c r="L117" s="24">
        <v>2</v>
      </c>
      <c r="M117" s="24"/>
      <c r="N117" s="25">
        <v>53555</v>
      </c>
      <c r="O117" s="26">
        <f t="shared" si="18"/>
        <v>53715.665000000001</v>
      </c>
      <c r="P117" s="27">
        <f t="shared" si="19"/>
        <v>5371.5665000000008</v>
      </c>
      <c r="Q117" s="33">
        <v>0.05</v>
      </c>
      <c r="R117" s="29">
        <f>IFERROR(VLOOKUP(A117&amp;D117,[1]Combined!$A$6:$F$1827,6,FALSE),0)</f>
        <v>6800</v>
      </c>
      <c r="S117" s="29">
        <f>IFERROR(VLOOKUP(A117&amp;D117,[2]Combined!$A$5:$F$98,6,FALSE),0)</f>
        <v>0</v>
      </c>
      <c r="T117" s="29">
        <v>25953</v>
      </c>
      <c r="U117" s="29"/>
      <c r="V117" s="28">
        <f t="shared" si="12"/>
        <v>340</v>
      </c>
      <c r="W117" s="28">
        <f t="shared" si="17"/>
        <v>2595.3000000000002</v>
      </c>
      <c r="X117" s="30">
        <f t="shared" si="13"/>
        <v>5031.5665000000008</v>
      </c>
      <c r="Y117" s="31" t="s">
        <v>33</v>
      </c>
      <c r="Z117" s="17"/>
    </row>
    <row r="118" spans="1:26" ht="15.75" x14ac:dyDescent="0.25">
      <c r="A118" s="18" t="s">
        <v>115</v>
      </c>
      <c r="B118" s="19" t="s">
        <v>116</v>
      </c>
      <c r="C118" s="20" t="s">
        <v>612</v>
      </c>
      <c r="D118" s="21" t="s">
        <v>613</v>
      </c>
      <c r="E118" s="22" t="s">
        <v>450</v>
      </c>
      <c r="F118" s="19" t="s">
        <v>460</v>
      </c>
      <c r="G118" s="19" t="s">
        <v>451</v>
      </c>
      <c r="H118" s="23">
        <v>0.82579999999999998</v>
      </c>
      <c r="I118" s="23">
        <v>0</v>
      </c>
      <c r="J118" s="23">
        <v>0.82579999999999998</v>
      </c>
      <c r="K118" s="24" t="s">
        <v>32</v>
      </c>
      <c r="L118" s="24">
        <v>2</v>
      </c>
      <c r="M118" s="24"/>
      <c r="N118" s="25">
        <v>58309</v>
      </c>
      <c r="O118" s="26">
        <f t="shared" si="18"/>
        <v>58483.927000000003</v>
      </c>
      <c r="P118" s="27">
        <f t="shared" si="19"/>
        <v>5848.3927000000003</v>
      </c>
      <c r="Q118" s="33">
        <v>0.05</v>
      </c>
      <c r="R118" s="36"/>
      <c r="S118" s="29"/>
      <c r="T118" s="29">
        <v>43244</v>
      </c>
      <c r="U118" s="29"/>
      <c r="V118" s="28">
        <f t="shared" si="12"/>
        <v>0</v>
      </c>
      <c r="W118" s="28">
        <f t="shared" ref="W118:W143" si="20">T118*0.05</f>
        <v>2162.2000000000003</v>
      </c>
      <c r="X118" s="30">
        <f t="shared" si="13"/>
        <v>5848.3927000000003</v>
      </c>
      <c r="Y118" s="31" t="s">
        <v>33</v>
      </c>
      <c r="Z118" s="17"/>
    </row>
    <row r="119" spans="1:26" ht="15.75" x14ac:dyDescent="0.25">
      <c r="A119" s="18" t="s">
        <v>115</v>
      </c>
      <c r="B119" s="19" t="s">
        <v>116</v>
      </c>
      <c r="C119" s="20" t="s">
        <v>614</v>
      </c>
      <c r="D119" s="21" t="s">
        <v>615</v>
      </c>
      <c r="E119" s="22" t="s">
        <v>450</v>
      </c>
      <c r="F119" s="19" t="s">
        <v>460</v>
      </c>
      <c r="G119" s="19" t="s">
        <v>451</v>
      </c>
      <c r="H119" s="23">
        <v>0.53790000000000004</v>
      </c>
      <c r="I119" s="23">
        <v>6.5299999999999997E-2</v>
      </c>
      <c r="J119" s="23">
        <v>0.60309999999999997</v>
      </c>
      <c r="K119" s="24" t="s">
        <v>32</v>
      </c>
      <c r="L119" s="24">
        <v>2</v>
      </c>
      <c r="M119" s="24"/>
      <c r="N119" s="25">
        <v>32910</v>
      </c>
      <c r="O119" s="26">
        <f t="shared" si="18"/>
        <v>33008.730000000003</v>
      </c>
      <c r="P119" s="27">
        <f t="shared" si="19"/>
        <v>3300.8730000000005</v>
      </c>
      <c r="Q119" s="33">
        <v>0.05</v>
      </c>
      <c r="R119" s="36"/>
      <c r="S119" s="29"/>
      <c r="T119" s="29">
        <v>22509</v>
      </c>
      <c r="U119" s="29"/>
      <c r="V119" s="28">
        <f t="shared" si="12"/>
        <v>0</v>
      </c>
      <c r="W119" s="28">
        <f t="shared" si="20"/>
        <v>1125.45</v>
      </c>
      <c r="X119" s="30">
        <f t="shared" si="13"/>
        <v>3300.8730000000005</v>
      </c>
      <c r="Y119" s="31" t="s">
        <v>33</v>
      </c>
      <c r="Z119" s="17"/>
    </row>
    <row r="120" spans="1:26" ht="15.75" x14ac:dyDescent="0.25">
      <c r="A120" s="18" t="s">
        <v>115</v>
      </c>
      <c r="B120" s="19" t="s">
        <v>116</v>
      </c>
      <c r="C120" s="20" t="s">
        <v>616</v>
      </c>
      <c r="D120" s="21" t="s">
        <v>617</v>
      </c>
      <c r="E120" s="22" t="s">
        <v>450</v>
      </c>
      <c r="F120" s="19" t="s">
        <v>460</v>
      </c>
      <c r="G120" s="19" t="s">
        <v>451</v>
      </c>
      <c r="H120" s="23">
        <v>0.42230000000000001</v>
      </c>
      <c r="I120" s="23">
        <v>0.10050000000000001</v>
      </c>
      <c r="J120" s="23">
        <v>0.52280000000000004</v>
      </c>
      <c r="K120" s="24" t="s">
        <v>32</v>
      </c>
      <c r="L120" s="24">
        <v>2</v>
      </c>
      <c r="M120" s="24"/>
      <c r="N120" s="25">
        <v>53079</v>
      </c>
      <c r="O120" s="26">
        <f t="shared" si="18"/>
        <v>53238.237000000001</v>
      </c>
      <c r="P120" s="27">
        <f t="shared" si="19"/>
        <v>5323.8237000000008</v>
      </c>
      <c r="Q120" s="33">
        <v>0.05</v>
      </c>
      <c r="R120" s="36"/>
      <c r="S120" s="29"/>
      <c r="T120" s="29">
        <v>27249</v>
      </c>
      <c r="U120" s="29"/>
      <c r="V120" s="28">
        <f t="shared" si="12"/>
        <v>0</v>
      </c>
      <c r="W120" s="28">
        <f t="shared" si="20"/>
        <v>1362.45</v>
      </c>
      <c r="X120" s="30">
        <f t="shared" si="13"/>
        <v>5323.8237000000008</v>
      </c>
      <c r="Y120" s="31" t="s">
        <v>33</v>
      </c>
      <c r="Z120" s="17"/>
    </row>
    <row r="121" spans="1:26" ht="15.75" x14ac:dyDescent="0.25">
      <c r="A121" s="18" t="s">
        <v>115</v>
      </c>
      <c r="B121" s="19" t="s">
        <v>116</v>
      </c>
      <c r="C121" s="20" t="s">
        <v>618</v>
      </c>
      <c r="D121" s="21" t="s">
        <v>619</v>
      </c>
      <c r="E121" s="22" t="s">
        <v>450</v>
      </c>
      <c r="F121" s="19" t="s">
        <v>460</v>
      </c>
      <c r="G121" s="19" t="s">
        <v>37</v>
      </c>
      <c r="H121" s="23">
        <v>0.4728</v>
      </c>
      <c r="I121" s="23">
        <v>0.1207</v>
      </c>
      <c r="J121" s="23">
        <v>0.59360000000000002</v>
      </c>
      <c r="K121" s="24" t="s">
        <v>32</v>
      </c>
      <c r="L121" s="24">
        <v>2</v>
      </c>
      <c r="M121" s="24"/>
      <c r="N121" s="25">
        <v>46132</v>
      </c>
      <c r="O121" s="26">
        <f t="shared" si="18"/>
        <v>46270.396000000001</v>
      </c>
      <c r="P121" s="27">
        <f t="shared" si="19"/>
        <v>4627.0396000000001</v>
      </c>
      <c r="Q121" s="33">
        <v>0.05</v>
      </c>
      <c r="R121" s="36"/>
      <c r="S121" s="29"/>
      <c r="T121" s="29">
        <v>19746</v>
      </c>
      <c r="U121" s="29"/>
      <c r="V121" s="28">
        <f t="shared" si="12"/>
        <v>0</v>
      </c>
      <c r="W121" s="28">
        <f t="shared" si="20"/>
        <v>987.30000000000007</v>
      </c>
      <c r="X121" s="30">
        <f t="shared" si="13"/>
        <v>4627.0396000000001</v>
      </c>
      <c r="Y121" s="31" t="s">
        <v>33</v>
      </c>
      <c r="Z121" s="17"/>
    </row>
    <row r="122" spans="1:26" ht="15.75" x14ac:dyDescent="0.25">
      <c r="A122" s="18" t="s">
        <v>115</v>
      </c>
      <c r="B122" s="19" t="s">
        <v>116</v>
      </c>
      <c r="C122" s="20" t="s">
        <v>620</v>
      </c>
      <c r="D122" s="21" t="s">
        <v>621</v>
      </c>
      <c r="E122" s="22" t="s">
        <v>450</v>
      </c>
      <c r="F122" s="19" t="s">
        <v>460</v>
      </c>
      <c r="G122" s="19" t="s">
        <v>37</v>
      </c>
      <c r="H122" s="23">
        <v>0.4914</v>
      </c>
      <c r="I122" s="23">
        <v>0.12870000000000001</v>
      </c>
      <c r="J122" s="23">
        <v>0.62009999999999998</v>
      </c>
      <c r="K122" s="24" t="s">
        <v>32</v>
      </c>
      <c r="L122" s="24">
        <v>2</v>
      </c>
      <c r="M122" s="24"/>
      <c r="N122" s="25">
        <v>67001</v>
      </c>
      <c r="O122" s="26">
        <f t="shared" si="18"/>
        <v>67202.002999999997</v>
      </c>
      <c r="P122" s="27">
        <f t="shared" si="19"/>
        <v>6720.2003000000004</v>
      </c>
      <c r="Q122" s="33">
        <v>0.05</v>
      </c>
      <c r="R122" s="36"/>
      <c r="S122" s="29"/>
      <c r="T122" s="29">
        <v>55478</v>
      </c>
      <c r="U122" s="29"/>
      <c r="V122" s="28">
        <f t="shared" si="12"/>
        <v>0</v>
      </c>
      <c r="W122" s="28">
        <f t="shared" si="20"/>
        <v>2773.9</v>
      </c>
      <c r="X122" s="30">
        <f t="shared" si="13"/>
        <v>6720.2003000000004</v>
      </c>
      <c r="Y122" s="31" t="s">
        <v>33</v>
      </c>
      <c r="Z122" s="17"/>
    </row>
    <row r="123" spans="1:26" ht="15.75" x14ac:dyDescent="0.25">
      <c r="A123" s="18" t="s">
        <v>115</v>
      </c>
      <c r="B123" s="19" t="s">
        <v>116</v>
      </c>
      <c r="C123" s="20" t="s">
        <v>622</v>
      </c>
      <c r="D123" s="21" t="s">
        <v>323</v>
      </c>
      <c r="E123" s="22" t="s">
        <v>450</v>
      </c>
      <c r="F123" s="19" t="s">
        <v>460</v>
      </c>
      <c r="G123" s="19" t="s">
        <v>37</v>
      </c>
      <c r="H123" s="23">
        <v>0.50170000000000003</v>
      </c>
      <c r="I123" s="23">
        <v>0.12970000000000001</v>
      </c>
      <c r="J123" s="23">
        <v>0.63139999999999996</v>
      </c>
      <c r="K123" s="24" t="s">
        <v>32</v>
      </c>
      <c r="L123" s="24">
        <v>2</v>
      </c>
      <c r="M123" s="24"/>
      <c r="N123" s="25">
        <v>20324</v>
      </c>
      <c r="O123" s="26">
        <f t="shared" si="18"/>
        <v>20384.972000000002</v>
      </c>
      <c r="P123" s="27">
        <f t="shared" si="19"/>
        <v>2038.4972000000002</v>
      </c>
      <c r="Q123" s="33">
        <v>0.05</v>
      </c>
      <c r="R123" s="36"/>
      <c r="S123" s="29"/>
      <c r="T123" s="29">
        <v>16790</v>
      </c>
      <c r="U123" s="29"/>
      <c r="V123" s="28">
        <f t="shared" si="12"/>
        <v>0</v>
      </c>
      <c r="W123" s="28">
        <f t="shared" si="20"/>
        <v>839.5</v>
      </c>
      <c r="X123" s="30">
        <f t="shared" si="13"/>
        <v>2038.4972000000002</v>
      </c>
      <c r="Y123" s="31" t="s">
        <v>33</v>
      </c>
      <c r="Z123" s="17"/>
    </row>
    <row r="124" spans="1:26" ht="15.75" x14ac:dyDescent="0.25">
      <c r="A124" s="18" t="s">
        <v>115</v>
      </c>
      <c r="B124" s="19" t="s">
        <v>116</v>
      </c>
      <c r="C124" s="20" t="s">
        <v>623</v>
      </c>
      <c r="D124" s="21" t="s">
        <v>356</v>
      </c>
      <c r="E124" s="22" t="s">
        <v>450</v>
      </c>
      <c r="F124" s="19" t="s">
        <v>460</v>
      </c>
      <c r="G124" s="19" t="s">
        <v>37</v>
      </c>
      <c r="H124" s="23">
        <v>0.47960000000000003</v>
      </c>
      <c r="I124" s="23">
        <v>0.13980000000000001</v>
      </c>
      <c r="J124" s="23">
        <v>0.61939999999999995</v>
      </c>
      <c r="K124" s="24" t="s">
        <v>32</v>
      </c>
      <c r="L124" s="24">
        <v>2</v>
      </c>
      <c r="M124" s="24"/>
      <c r="N124" s="25">
        <v>49229</v>
      </c>
      <c r="O124" s="26">
        <f t="shared" si="18"/>
        <v>49376.686999999998</v>
      </c>
      <c r="P124" s="27">
        <f t="shared" si="19"/>
        <v>4937.6687000000002</v>
      </c>
      <c r="Q124" s="33">
        <v>0.05</v>
      </c>
      <c r="R124" s="36"/>
      <c r="S124" s="29"/>
      <c r="T124" s="29">
        <v>19607</v>
      </c>
      <c r="U124" s="29"/>
      <c r="V124" s="28">
        <f t="shared" si="12"/>
        <v>0</v>
      </c>
      <c r="W124" s="28">
        <f t="shared" si="20"/>
        <v>980.35</v>
      </c>
      <c r="X124" s="30">
        <f t="shared" si="13"/>
        <v>4937.6687000000002</v>
      </c>
      <c r="Y124" s="31" t="s">
        <v>33</v>
      </c>
      <c r="Z124" s="17"/>
    </row>
    <row r="125" spans="1:26" ht="15.75" x14ac:dyDescent="0.25">
      <c r="A125" s="18" t="s">
        <v>115</v>
      </c>
      <c r="B125" s="19" t="s">
        <v>116</v>
      </c>
      <c r="C125" s="20" t="s">
        <v>624</v>
      </c>
      <c r="D125" s="21" t="s">
        <v>625</v>
      </c>
      <c r="E125" s="22" t="s">
        <v>450</v>
      </c>
      <c r="F125" s="19" t="s">
        <v>460</v>
      </c>
      <c r="G125" s="19" t="s">
        <v>37</v>
      </c>
      <c r="H125" s="23">
        <v>0.48370000000000002</v>
      </c>
      <c r="I125" s="23">
        <v>8.77E-2</v>
      </c>
      <c r="J125" s="23">
        <v>0.57140000000000002</v>
      </c>
      <c r="K125" s="24" t="s">
        <v>32</v>
      </c>
      <c r="L125" s="24">
        <v>2</v>
      </c>
      <c r="M125" s="24"/>
      <c r="N125" s="25">
        <v>63907</v>
      </c>
      <c r="O125" s="26">
        <f t="shared" si="18"/>
        <v>64098.720999999998</v>
      </c>
      <c r="P125" s="27">
        <f t="shared" si="19"/>
        <v>6409.8721000000005</v>
      </c>
      <c r="Q125" s="33">
        <v>0.05</v>
      </c>
      <c r="R125" s="36"/>
      <c r="S125" s="29"/>
      <c r="T125" s="29">
        <v>46170</v>
      </c>
      <c r="U125" s="29"/>
      <c r="V125" s="28">
        <f t="shared" si="12"/>
        <v>0</v>
      </c>
      <c r="W125" s="28">
        <f t="shared" si="20"/>
        <v>2308.5</v>
      </c>
      <c r="X125" s="30">
        <f t="shared" si="13"/>
        <v>6409.8721000000005</v>
      </c>
      <c r="Y125" s="31" t="s">
        <v>33</v>
      </c>
      <c r="Z125" s="17"/>
    </row>
    <row r="126" spans="1:26" ht="15.75" x14ac:dyDescent="0.25">
      <c r="A126" s="18" t="s">
        <v>115</v>
      </c>
      <c r="B126" s="19" t="s">
        <v>116</v>
      </c>
      <c r="C126" s="20" t="s">
        <v>626</v>
      </c>
      <c r="D126" s="21" t="s">
        <v>627</v>
      </c>
      <c r="E126" s="22" t="s">
        <v>450</v>
      </c>
      <c r="F126" s="19" t="s">
        <v>460</v>
      </c>
      <c r="G126" s="19" t="s">
        <v>37</v>
      </c>
      <c r="H126" s="23">
        <v>0.41520000000000001</v>
      </c>
      <c r="I126" s="23">
        <v>9.7699999999999995E-2</v>
      </c>
      <c r="J126" s="23">
        <v>0.51290000000000002</v>
      </c>
      <c r="K126" s="24" t="s">
        <v>32</v>
      </c>
      <c r="L126" s="24">
        <v>2</v>
      </c>
      <c r="M126" s="24"/>
      <c r="N126" s="25">
        <v>27993</v>
      </c>
      <c r="O126" s="26">
        <f t="shared" si="18"/>
        <v>28076.978999999999</v>
      </c>
      <c r="P126" s="27">
        <f t="shared" si="19"/>
        <v>2807.6979000000001</v>
      </c>
      <c r="Q126" s="33">
        <v>0.05</v>
      </c>
      <c r="R126" s="36"/>
      <c r="S126" s="29"/>
      <c r="T126" s="29">
        <v>21694</v>
      </c>
      <c r="U126" s="29"/>
      <c r="V126" s="28">
        <f t="shared" si="12"/>
        <v>0</v>
      </c>
      <c r="W126" s="28">
        <f t="shared" si="20"/>
        <v>1084.7</v>
      </c>
      <c r="X126" s="30">
        <f t="shared" si="13"/>
        <v>2807.6979000000001</v>
      </c>
      <c r="Y126" s="31" t="s">
        <v>33</v>
      </c>
      <c r="Z126" s="17"/>
    </row>
    <row r="127" spans="1:26" ht="15.75" x14ac:dyDescent="0.25">
      <c r="A127" s="18" t="s">
        <v>115</v>
      </c>
      <c r="B127" s="19" t="s">
        <v>116</v>
      </c>
      <c r="C127" s="20" t="s">
        <v>628</v>
      </c>
      <c r="D127" s="21" t="s">
        <v>629</v>
      </c>
      <c r="E127" s="22" t="s">
        <v>450</v>
      </c>
      <c r="F127" s="19" t="s">
        <v>460</v>
      </c>
      <c r="G127" s="19" t="s">
        <v>37</v>
      </c>
      <c r="H127" s="23">
        <v>0.436</v>
      </c>
      <c r="I127" s="23">
        <v>0.1163</v>
      </c>
      <c r="J127" s="23">
        <v>0.55230000000000001</v>
      </c>
      <c r="K127" s="24" t="s">
        <v>32</v>
      </c>
      <c r="L127" s="24">
        <v>2</v>
      </c>
      <c r="M127" s="24"/>
      <c r="N127" s="25">
        <v>44415</v>
      </c>
      <c r="O127" s="26">
        <f t="shared" si="18"/>
        <v>44548.245000000003</v>
      </c>
      <c r="P127" s="27">
        <f t="shared" si="19"/>
        <v>4454.8245000000006</v>
      </c>
      <c r="Q127" s="33">
        <v>0.05</v>
      </c>
      <c r="R127" s="36"/>
      <c r="S127" s="29"/>
      <c r="T127" s="29">
        <v>9419</v>
      </c>
      <c r="U127" s="29"/>
      <c r="V127" s="28">
        <f t="shared" si="12"/>
        <v>0</v>
      </c>
      <c r="W127" s="28">
        <f t="shared" si="20"/>
        <v>470.95000000000005</v>
      </c>
      <c r="X127" s="30">
        <f t="shared" si="13"/>
        <v>4454.8245000000006</v>
      </c>
      <c r="Y127" s="31" t="s">
        <v>33</v>
      </c>
      <c r="Z127" s="17"/>
    </row>
    <row r="128" spans="1:26" ht="15.75" x14ac:dyDescent="0.25">
      <c r="A128" s="18" t="s">
        <v>115</v>
      </c>
      <c r="B128" s="19" t="s">
        <v>116</v>
      </c>
      <c r="C128" s="20" t="s">
        <v>630</v>
      </c>
      <c r="D128" s="21" t="s">
        <v>527</v>
      </c>
      <c r="E128" s="22" t="s">
        <v>450</v>
      </c>
      <c r="F128" s="19" t="s">
        <v>460</v>
      </c>
      <c r="G128" s="19" t="s">
        <v>37</v>
      </c>
      <c r="H128" s="23">
        <v>0.82520000000000004</v>
      </c>
      <c r="I128" s="23">
        <v>0</v>
      </c>
      <c r="J128" s="23">
        <v>0.82520000000000004</v>
      </c>
      <c r="K128" s="24" t="s">
        <v>32</v>
      </c>
      <c r="L128" s="24">
        <v>2</v>
      </c>
      <c r="M128" s="24"/>
      <c r="N128" s="25">
        <v>31932</v>
      </c>
      <c r="O128" s="26">
        <f t="shared" si="18"/>
        <v>32027.795999999998</v>
      </c>
      <c r="P128" s="27">
        <f t="shared" si="19"/>
        <v>3202.7795999999998</v>
      </c>
      <c r="Q128" s="33">
        <v>0.05</v>
      </c>
      <c r="R128" s="36"/>
      <c r="S128" s="29"/>
      <c r="T128" s="29">
        <v>16400</v>
      </c>
      <c r="U128" s="29"/>
      <c r="V128" s="28">
        <f t="shared" si="12"/>
        <v>0</v>
      </c>
      <c r="W128" s="28">
        <f t="shared" si="20"/>
        <v>820</v>
      </c>
      <c r="X128" s="30">
        <f t="shared" si="13"/>
        <v>3202.7795999999998</v>
      </c>
      <c r="Y128" s="31" t="s">
        <v>33</v>
      </c>
      <c r="Z128" s="17"/>
    </row>
    <row r="129" spans="1:26" ht="15.75" x14ac:dyDescent="0.25">
      <c r="A129" s="18" t="s">
        <v>115</v>
      </c>
      <c r="B129" s="19" t="s">
        <v>116</v>
      </c>
      <c r="C129" s="20" t="s">
        <v>631</v>
      </c>
      <c r="D129" s="21" t="s">
        <v>339</v>
      </c>
      <c r="E129" s="22" t="s">
        <v>450</v>
      </c>
      <c r="F129" s="19" t="s">
        <v>460</v>
      </c>
      <c r="G129" s="19" t="s">
        <v>451</v>
      </c>
      <c r="H129" s="23">
        <v>0.82569999999999999</v>
      </c>
      <c r="I129" s="23">
        <v>0</v>
      </c>
      <c r="J129" s="23">
        <v>0.82569999999999999</v>
      </c>
      <c r="K129" s="24" t="s">
        <v>32</v>
      </c>
      <c r="L129" s="24">
        <v>2</v>
      </c>
      <c r="M129" s="24"/>
      <c r="N129" s="25">
        <v>114256</v>
      </c>
      <c r="O129" s="26">
        <f t="shared" si="18"/>
        <v>114598.768</v>
      </c>
      <c r="P129" s="27">
        <f t="shared" si="19"/>
        <v>11459.8768</v>
      </c>
      <c r="Q129" s="33">
        <v>0.05</v>
      </c>
      <c r="R129" s="36"/>
      <c r="S129" s="29"/>
      <c r="T129" s="29">
        <v>40728</v>
      </c>
      <c r="U129" s="29"/>
      <c r="V129" s="28">
        <f t="shared" si="12"/>
        <v>0</v>
      </c>
      <c r="W129" s="28">
        <f t="shared" si="20"/>
        <v>2036.4</v>
      </c>
      <c r="X129" s="30">
        <f t="shared" si="13"/>
        <v>11459.8768</v>
      </c>
      <c r="Y129" s="31" t="s">
        <v>33</v>
      </c>
      <c r="Z129" s="17"/>
    </row>
    <row r="130" spans="1:26" ht="15.75" x14ac:dyDescent="0.25">
      <c r="A130" s="18" t="s">
        <v>115</v>
      </c>
      <c r="B130" s="19" t="s">
        <v>116</v>
      </c>
      <c r="C130" s="20" t="s">
        <v>632</v>
      </c>
      <c r="D130" s="21" t="s">
        <v>633</v>
      </c>
      <c r="E130" s="22" t="s">
        <v>450</v>
      </c>
      <c r="F130" s="19" t="s">
        <v>460</v>
      </c>
      <c r="G130" s="19" t="s">
        <v>37</v>
      </c>
      <c r="H130" s="23">
        <v>0.54339999999999999</v>
      </c>
      <c r="I130" s="23">
        <v>0.1201</v>
      </c>
      <c r="J130" s="23">
        <v>0.66349999999999998</v>
      </c>
      <c r="K130" s="24" t="s">
        <v>32</v>
      </c>
      <c r="L130" s="24">
        <v>2</v>
      </c>
      <c r="M130" s="24"/>
      <c r="N130" s="25">
        <v>70770</v>
      </c>
      <c r="O130" s="26">
        <f t="shared" si="18"/>
        <v>70982.31</v>
      </c>
      <c r="P130" s="27">
        <f t="shared" si="19"/>
        <v>7098.2309999999998</v>
      </c>
      <c r="Q130" s="33">
        <v>0.05</v>
      </c>
      <c r="R130" s="36"/>
      <c r="S130" s="29"/>
      <c r="T130" s="29">
        <v>34457</v>
      </c>
      <c r="U130" s="29"/>
      <c r="V130" s="28">
        <f t="shared" si="12"/>
        <v>0</v>
      </c>
      <c r="W130" s="28">
        <f t="shared" si="20"/>
        <v>1722.8500000000001</v>
      </c>
      <c r="X130" s="30">
        <f t="shared" si="13"/>
        <v>7098.2309999999998</v>
      </c>
      <c r="Y130" s="31" t="s">
        <v>33</v>
      </c>
      <c r="Z130" s="17"/>
    </row>
    <row r="131" spans="1:26" ht="15.75" x14ac:dyDescent="0.25">
      <c r="A131" s="18" t="s">
        <v>115</v>
      </c>
      <c r="B131" s="19" t="s">
        <v>116</v>
      </c>
      <c r="C131" s="20" t="s">
        <v>634</v>
      </c>
      <c r="D131" s="21" t="s">
        <v>635</v>
      </c>
      <c r="E131" s="22" t="s">
        <v>450</v>
      </c>
      <c r="F131" s="19" t="s">
        <v>460</v>
      </c>
      <c r="G131" s="19" t="s">
        <v>37</v>
      </c>
      <c r="H131" s="23">
        <v>0.495</v>
      </c>
      <c r="I131" s="23">
        <v>9.2100000000000001E-2</v>
      </c>
      <c r="J131" s="23">
        <v>0.58709999999999996</v>
      </c>
      <c r="K131" s="24" t="s">
        <v>32</v>
      </c>
      <c r="L131" s="24">
        <v>2</v>
      </c>
      <c r="M131" s="24"/>
      <c r="N131" s="25">
        <v>66831</v>
      </c>
      <c r="O131" s="26">
        <f t="shared" si="18"/>
        <v>67031.493000000002</v>
      </c>
      <c r="P131" s="27">
        <f t="shared" si="19"/>
        <v>6703.1493000000009</v>
      </c>
      <c r="Q131" s="33">
        <v>0.05</v>
      </c>
      <c r="R131" s="36"/>
      <c r="S131" s="29"/>
      <c r="T131" s="29">
        <v>18579</v>
      </c>
      <c r="U131" s="29"/>
      <c r="V131" s="28">
        <f t="shared" si="12"/>
        <v>0</v>
      </c>
      <c r="W131" s="28">
        <f t="shared" si="20"/>
        <v>928.95</v>
      </c>
      <c r="X131" s="30">
        <f t="shared" si="13"/>
        <v>6703.1493000000009</v>
      </c>
      <c r="Y131" s="31" t="s">
        <v>33</v>
      </c>
      <c r="Z131" s="17"/>
    </row>
    <row r="132" spans="1:26" ht="15.75" x14ac:dyDescent="0.25">
      <c r="A132" s="18" t="s">
        <v>115</v>
      </c>
      <c r="B132" s="19" t="s">
        <v>116</v>
      </c>
      <c r="C132" s="20" t="s">
        <v>636</v>
      </c>
      <c r="D132" s="21" t="s">
        <v>637</v>
      </c>
      <c r="E132" s="22" t="s">
        <v>450</v>
      </c>
      <c r="F132" s="19" t="s">
        <v>460</v>
      </c>
      <c r="G132" s="19" t="s">
        <v>37</v>
      </c>
      <c r="H132" s="23">
        <v>0.8256</v>
      </c>
      <c r="I132" s="23">
        <v>0</v>
      </c>
      <c r="J132" s="23">
        <v>0.8256</v>
      </c>
      <c r="K132" s="24" t="s">
        <v>32</v>
      </c>
      <c r="L132" s="24">
        <v>2</v>
      </c>
      <c r="M132" s="24"/>
      <c r="N132" s="25">
        <v>88077</v>
      </c>
      <c r="O132" s="26">
        <f t="shared" si="18"/>
        <v>88341.231</v>
      </c>
      <c r="P132" s="27">
        <f t="shared" si="19"/>
        <v>8834.1231000000007</v>
      </c>
      <c r="Q132" s="33">
        <v>0.05</v>
      </c>
      <c r="R132" s="36"/>
      <c r="S132" s="29"/>
      <c r="T132" s="29">
        <v>56382</v>
      </c>
      <c r="U132" s="29"/>
      <c r="V132" s="28">
        <f t="shared" si="12"/>
        <v>0</v>
      </c>
      <c r="W132" s="28">
        <f t="shared" si="20"/>
        <v>2819.1000000000004</v>
      </c>
      <c r="X132" s="30">
        <f t="shared" si="13"/>
        <v>8834.1231000000007</v>
      </c>
      <c r="Y132" s="31" t="s">
        <v>33</v>
      </c>
      <c r="Z132" s="17"/>
    </row>
    <row r="133" spans="1:26" ht="15.75" x14ac:dyDescent="0.25">
      <c r="A133" s="18" t="s">
        <v>115</v>
      </c>
      <c r="B133" s="19" t="s">
        <v>116</v>
      </c>
      <c r="C133" s="20" t="s">
        <v>638</v>
      </c>
      <c r="D133" s="21" t="s">
        <v>639</v>
      </c>
      <c r="E133" s="22" t="s">
        <v>450</v>
      </c>
      <c r="F133" s="19" t="s">
        <v>460</v>
      </c>
      <c r="G133" s="19" t="s">
        <v>37</v>
      </c>
      <c r="H133" s="23">
        <v>0.40050000000000002</v>
      </c>
      <c r="I133" s="23">
        <v>0.13070000000000001</v>
      </c>
      <c r="J133" s="23">
        <v>0.53120000000000001</v>
      </c>
      <c r="K133" s="24" t="s">
        <v>32</v>
      </c>
      <c r="L133" s="24">
        <v>2</v>
      </c>
      <c r="M133" s="24"/>
      <c r="N133" s="25">
        <v>68715</v>
      </c>
      <c r="O133" s="26">
        <f t="shared" si="18"/>
        <v>68921.145000000004</v>
      </c>
      <c r="P133" s="27">
        <f t="shared" si="19"/>
        <v>6892.1145000000006</v>
      </c>
      <c r="Q133" s="33">
        <v>0.05</v>
      </c>
      <c r="R133" s="36"/>
      <c r="S133" s="29"/>
      <c r="T133" s="29">
        <v>63787</v>
      </c>
      <c r="U133" s="29"/>
      <c r="V133" s="28">
        <f t="shared" si="12"/>
        <v>0</v>
      </c>
      <c r="W133" s="28">
        <f t="shared" si="20"/>
        <v>3189.3500000000004</v>
      </c>
      <c r="X133" s="30">
        <f t="shared" si="13"/>
        <v>6892.1145000000006</v>
      </c>
      <c r="Y133" s="31" t="s">
        <v>33</v>
      </c>
      <c r="Z133" s="17"/>
    </row>
    <row r="134" spans="1:26" ht="15.75" x14ac:dyDescent="0.25">
      <c r="A134" s="18" t="s">
        <v>115</v>
      </c>
      <c r="B134" s="19" t="s">
        <v>116</v>
      </c>
      <c r="C134" s="20" t="s">
        <v>640</v>
      </c>
      <c r="D134" s="21" t="s">
        <v>641</v>
      </c>
      <c r="E134" s="22" t="s">
        <v>450</v>
      </c>
      <c r="F134" s="19" t="s">
        <v>460</v>
      </c>
      <c r="G134" s="19" t="s">
        <v>37</v>
      </c>
      <c r="H134" s="23">
        <v>0.3846</v>
      </c>
      <c r="I134" s="23">
        <v>9.1700000000000004E-2</v>
      </c>
      <c r="J134" s="23">
        <v>0.4763</v>
      </c>
      <c r="K134" s="24" t="s">
        <v>32</v>
      </c>
      <c r="L134" s="24">
        <v>2</v>
      </c>
      <c r="M134" s="24"/>
      <c r="N134" s="25">
        <v>42118</v>
      </c>
      <c r="O134" s="26">
        <f t="shared" si="18"/>
        <v>42244.353999999999</v>
      </c>
      <c r="P134" s="27">
        <f t="shared" si="19"/>
        <v>4224.4354000000003</v>
      </c>
      <c r="Q134" s="33">
        <v>0.05</v>
      </c>
      <c r="R134" s="36"/>
      <c r="S134" s="29"/>
      <c r="T134" s="29">
        <v>20507</v>
      </c>
      <c r="U134" s="29"/>
      <c r="V134" s="28">
        <f t="shared" si="12"/>
        <v>0</v>
      </c>
      <c r="W134" s="28">
        <f t="shared" si="20"/>
        <v>1025.3500000000001</v>
      </c>
      <c r="X134" s="30">
        <f t="shared" si="13"/>
        <v>4224.4354000000003</v>
      </c>
      <c r="Y134" s="31" t="s">
        <v>33</v>
      </c>
      <c r="Z134" s="17"/>
    </row>
    <row r="135" spans="1:26" ht="15.75" x14ac:dyDescent="0.25">
      <c r="A135" s="18" t="s">
        <v>115</v>
      </c>
      <c r="B135" s="19" t="s">
        <v>116</v>
      </c>
      <c r="C135" s="20" t="s">
        <v>642</v>
      </c>
      <c r="D135" s="21" t="s">
        <v>643</v>
      </c>
      <c r="E135" s="22" t="s">
        <v>450</v>
      </c>
      <c r="F135" s="19" t="s">
        <v>460</v>
      </c>
      <c r="G135" s="19" t="s">
        <v>451</v>
      </c>
      <c r="H135" s="23">
        <v>0.82550000000000001</v>
      </c>
      <c r="I135" s="23">
        <v>0</v>
      </c>
      <c r="J135" s="23">
        <v>0.82550000000000001</v>
      </c>
      <c r="K135" s="24" t="s">
        <v>32</v>
      </c>
      <c r="L135" s="24">
        <v>2</v>
      </c>
      <c r="M135" s="24"/>
      <c r="N135" s="25">
        <v>65155</v>
      </c>
      <c r="O135" s="26">
        <f t="shared" si="18"/>
        <v>65350.464999999997</v>
      </c>
      <c r="P135" s="27">
        <f t="shared" si="19"/>
        <v>6535.0465000000004</v>
      </c>
      <c r="Q135" s="33">
        <v>0.05</v>
      </c>
      <c r="R135" s="36"/>
      <c r="S135" s="29"/>
      <c r="T135" s="29">
        <v>35090</v>
      </c>
      <c r="U135" s="29"/>
      <c r="V135" s="28">
        <f t="shared" si="12"/>
        <v>0</v>
      </c>
      <c r="W135" s="28">
        <f t="shared" si="20"/>
        <v>1754.5</v>
      </c>
      <c r="X135" s="30">
        <f t="shared" si="13"/>
        <v>6535.0465000000004</v>
      </c>
      <c r="Y135" s="31" t="s">
        <v>33</v>
      </c>
      <c r="Z135" s="17"/>
    </row>
    <row r="136" spans="1:26" ht="15.75" x14ac:dyDescent="0.25">
      <c r="A136" s="18" t="s">
        <v>115</v>
      </c>
      <c r="B136" s="19" t="s">
        <v>116</v>
      </c>
      <c r="C136" s="20" t="s">
        <v>644</v>
      </c>
      <c r="D136" s="21" t="s">
        <v>532</v>
      </c>
      <c r="E136" s="22" t="s">
        <v>450</v>
      </c>
      <c r="F136" s="19" t="s">
        <v>460</v>
      </c>
      <c r="G136" s="19" t="s">
        <v>37</v>
      </c>
      <c r="H136" s="23">
        <v>0.50960000000000005</v>
      </c>
      <c r="I136" s="23">
        <v>0.12620000000000001</v>
      </c>
      <c r="J136" s="23">
        <v>0.63580000000000003</v>
      </c>
      <c r="K136" s="24" t="s">
        <v>32</v>
      </c>
      <c r="L136" s="24">
        <v>2</v>
      </c>
      <c r="M136" s="24"/>
      <c r="N136" s="25">
        <v>55717</v>
      </c>
      <c r="O136" s="26">
        <f t="shared" si="18"/>
        <v>55884.150999999998</v>
      </c>
      <c r="P136" s="27">
        <f t="shared" si="19"/>
        <v>5588.4151000000002</v>
      </c>
      <c r="Q136" s="33">
        <v>0.05</v>
      </c>
      <c r="R136" s="36"/>
      <c r="S136" s="29"/>
      <c r="T136" s="29">
        <v>27226</v>
      </c>
      <c r="U136" s="29"/>
      <c r="V136" s="28">
        <f t="shared" ref="V136:V199" si="21">IF(Q136*(R136+S136)&gt;(P136),P136,Q136*(R136+S136))</f>
        <v>0</v>
      </c>
      <c r="W136" s="28">
        <f t="shared" si="20"/>
        <v>1361.3000000000002</v>
      </c>
      <c r="X136" s="30">
        <f t="shared" ref="X136:X199" si="22">P136-V136</f>
        <v>5588.4151000000002</v>
      </c>
      <c r="Y136" s="31" t="s">
        <v>33</v>
      </c>
      <c r="Z136" s="17"/>
    </row>
    <row r="137" spans="1:26" ht="15.75" x14ac:dyDescent="0.25">
      <c r="A137" s="18" t="s">
        <v>115</v>
      </c>
      <c r="B137" s="19" t="s">
        <v>116</v>
      </c>
      <c r="C137" s="20" t="s">
        <v>645</v>
      </c>
      <c r="D137" s="21" t="s">
        <v>646</v>
      </c>
      <c r="E137" s="22" t="s">
        <v>450</v>
      </c>
      <c r="F137" s="19" t="s">
        <v>460</v>
      </c>
      <c r="G137" s="19" t="s">
        <v>37</v>
      </c>
      <c r="H137" s="23">
        <v>0.82569999999999999</v>
      </c>
      <c r="I137" s="23">
        <v>0</v>
      </c>
      <c r="J137" s="23">
        <v>0.82569999999999999</v>
      </c>
      <c r="K137" s="24" t="s">
        <v>32</v>
      </c>
      <c r="L137" s="24">
        <v>2</v>
      </c>
      <c r="M137" s="24"/>
      <c r="N137" s="25">
        <v>81142</v>
      </c>
      <c r="O137" s="26">
        <f t="shared" si="18"/>
        <v>81385.426000000007</v>
      </c>
      <c r="P137" s="27">
        <f t="shared" si="19"/>
        <v>8138.5426000000007</v>
      </c>
      <c r="Q137" s="33">
        <v>0.05</v>
      </c>
      <c r="R137" s="36"/>
      <c r="S137" s="29"/>
      <c r="T137" s="29">
        <v>18350</v>
      </c>
      <c r="U137" s="29"/>
      <c r="V137" s="28">
        <f t="shared" si="21"/>
        <v>0</v>
      </c>
      <c r="W137" s="28">
        <f t="shared" si="20"/>
        <v>917.5</v>
      </c>
      <c r="X137" s="30">
        <f t="shared" si="22"/>
        <v>8138.5426000000007</v>
      </c>
      <c r="Y137" s="31" t="s">
        <v>33</v>
      </c>
      <c r="Z137" s="17"/>
    </row>
    <row r="138" spans="1:26" ht="15.75" x14ac:dyDescent="0.25">
      <c r="A138" s="18" t="s">
        <v>115</v>
      </c>
      <c r="B138" s="19" t="s">
        <v>116</v>
      </c>
      <c r="C138" s="20" t="s">
        <v>647</v>
      </c>
      <c r="D138" s="21" t="s">
        <v>86</v>
      </c>
      <c r="E138" s="22" t="s">
        <v>450</v>
      </c>
      <c r="F138" s="19" t="s">
        <v>460</v>
      </c>
      <c r="G138" s="19" t="s">
        <v>451</v>
      </c>
      <c r="H138" s="23">
        <v>0.49070000000000003</v>
      </c>
      <c r="I138" s="23">
        <v>0.1168</v>
      </c>
      <c r="J138" s="23">
        <v>0.60750000000000004</v>
      </c>
      <c r="K138" s="24" t="s">
        <v>32</v>
      </c>
      <c r="L138" s="24">
        <v>2</v>
      </c>
      <c r="M138" s="24"/>
      <c r="N138" s="25">
        <v>42517</v>
      </c>
      <c r="O138" s="26">
        <f t="shared" si="18"/>
        <v>42644.550999999999</v>
      </c>
      <c r="P138" s="27">
        <f t="shared" si="19"/>
        <v>4264.4551000000001</v>
      </c>
      <c r="Q138" s="33">
        <v>0.05</v>
      </c>
      <c r="R138" s="36"/>
      <c r="S138" s="29"/>
      <c r="T138" s="29">
        <v>14447</v>
      </c>
      <c r="U138" s="29"/>
      <c r="V138" s="28">
        <f t="shared" si="21"/>
        <v>0</v>
      </c>
      <c r="W138" s="28">
        <f t="shared" si="20"/>
        <v>722.35</v>
      </c>
      <c r="X138" s="30">
        <f t="shared" si="22"/>
        <v>4264.4551000000001</v>
      </c>
      <c r="Y138" s="31" t="s">
        <v>33</v>
      </c>
      <c r="Z138" s="17"/>
    </row>
    <row r="139" spans="1:26" ht="15.75" x14ac:dyDescent="0.25">
      <c r="A139" s="18" t="s">
        <v>115</v>
      </c>
      <c r="B139" s="19" t="s">
        <v>116</v>
      </c>
      <c r="C139" s="20" t="s">
        <v>648</v>
      </c>
      <c r="D139" s="21" t="s">
        <v>557</v>
      </c>
      <c r="E139" s="22" t="s">
        <v>450</v>
      </c>
      <c r="F139" s="19" t="s">
        <v>460</v>
      </c>
      <c r="G139" s="19" t="s">
        <v>37</v>
      </c>
      <c r="H139" s="23">
        <v>0.4924</v>
      </c>
      <c r="I139" s="23">
        <v>0.1021</v>
      </c>
      <c r="J139" s="23">
        <v>0.59450000000000003</v>
      </c>
      <c r="K139" s="24" t="s">
        <v>32</v>
      </c>
      <c r="L139" s="24">
        <v>2</v>
      </c>
      <c r="M139" s="24"/>
      <c r="N139" s="25">
        <v>51429</v>
      </c>
      <c r="O139" s="26">
        <f t="shared" si="18"/>
        <v>51583.286999999997</v>
      </c>
      <c r="P139" s="27">
        <f t="shared" si="19"/>
        <v>5158.3287</v>
      </c>
      <c r="Q139" s="33">
        <v>0.05</v>
      </c>
      <c r="R139" s="36"/>
      <c r="S139" s="29"/>
      <c r="T139" s="29">
        <v>22271</v>
      </c>
      <c r="U139" s="29"/>
      <c r="V139" s="28">
        <f t="shared" si="21"/>
        <v>0</v>
      </c>
      <c r="W139" s="28">
        <f t="shared" si="20"/>
        <v>1113.55</v>
      </c>
      <c r="X139" s="30">
        <f t="shared" si="22"/>
        <v>5158.3287</v>
      </c>
      <c r="Y139" s="31" t="s">
        <v>33</v>
      </c>
      <c r="Z139" s="17"/>
    </row>
    <row r="140" spans="1:26" ht="15.75" x14ac:dyDescent="0.25">
      <c r="A140" s="18" t="s">
        <v>115</v>
      </c>
      <c r="B140" s="19" t="s">
        <v>116</v>
      </c>
      <c r="C140" s="20" t="s">
        <v>649</v>
      </c>
      <c r="D140" s="21" t="s">
        <v>650</v>
      </c>
      <c r="E140" s="22" t="s">
        <v>450</v>
      </c>
      <c r="F140" s="19" t="s">
        <v>460</v>
      </c>
      <c r="G140" s="19" t="s">
        <v>37</v>
      </c>
      <c r="H140" s="23">
        <v>0.46179999999999999</v>
      </c>
      <c r="I140" s="23">
        <v>8.3199999999999996E-2</v>
      </c>
      <c r="J140" s="23">
        <v>0.54500000000000004</v>
      </c>
      <c r="K140" s="24" t="s">
        <v>32</v>
      </c>
      <c r="L140" s="24">
        <v>2</v>
      </c>
      <c r="M140" s="24"/>
      <c r="N140" s="25">
        <v>48972</v>
      </c>
      <c r="O140" s="26">
        <f t="shared" si="18"/>
        <v>49118.915999999997</v>
      </c>
      <c r="P140" s="27">
        <f t="shared" si="19"/>
        <v>4911.8915999999999</v>
      </c>
      <c r="Q140" s="33">
        <v>0.05</v>
      </c>
      <c r="R140" s="36"/>
      <c r="S140" s="29"/>
      <c r="T140" s="29">
        <v>21148</v>
      </c>
      <c r="U140" s="29"/>
      <c r="V140" s="28">
        <f t="shared" si="21"/>
        <v>0</v>
      </c>
      <c r="W140" s="28">
        <f t="shared" si="20"/>
        <v>1057.4000000000001</v>
      </c>
      <c r="X140" s="30">
        <f t="shared" si="22"/>
        <v>4911.8915999999999</v>
      </c>
      <c r="Y140" s="31" t="s">
        <v>33</v>
      </c>
      <c r="Z140" s="17"/>
    </row>
    <row r="141" spans="1:26" ht="15.75" x14ac:dyDescent="0.25">
      <c r="A141" s="18" t="s">
        <v>115</v>
      </c>
      <c r="B141" s="19" t="s">
        <v>116</v>
      </c>
      <c r="C141" s="20" t="s">
        <v>651</v>
      </c>
      <c r="D141" s="21" t="s">
        <v>98</v>
      </c>
      <c r="E141" s="22" t="s">
        <v>450</v>
      </c>
      <c r="F141" s="19" t="s">
        <v>460</v>
      </c>
      <c r="G141" s="19" t="s">
        <v>37</v>
      </c>
      <c r="H141" s="23">
        <v>0.57730000000000004</v>
      </c>
      <c r="I141" s="23">
        <v>0.12859999999999999</v>
      </c>
      <c r="J141" s="23">
        <v>0.70579999999999998</v>
      </c>
      <c r="K141" s="24" t="s">
        <v>32</v>
      </c>
      <c r="L141" s="24">
        <v>2</v>
      </c>
      <c r="M141" s="24"/>
      <c r="N141" s="25">
        <v>72622</v>
      </c>
      <c r="O141" s="26">
        <f t="shared" si="18"/>
        <v>72839.865999999995</v>
      </c>
      <c r="P141" s="27">
        <f t="shared" si="19"/>
        <v>7283.9866000000002</v>
      </c>
      <c r="Q141" s="33">
        <v>0.05</v>
      </c>
      <c r="R141" s="36"/>
      <c r="S141" s="29"/>
      <c r="T141" s="29">
        <v>34590</v>
      </c>
      <c r="U141" s="29"/>
      <c r="V141" s="28">
        <f t="shared" si="21"/>
        <v>0</v>
      </c>
      <c r="W141" s="28">
        <f t="shared" si="20"/>
        <v>1729.5</v>
      </c>
      <c r="X141" s="30">
        <f t="shared" si="22"/>
        <v>7283.9866000000002</v>
      </c>
      <c r="Y141" s="31" t="s">
        <v>33</v>
      </c>
      <c r="Z141" s="17"/>
    </row>
    <row r="142" spans="1:26" ht="15.75" x14ac:dyDescent="0.25">
      <c r="A142" s="18" t="s">
        <v>115</v>
      </c>
      <c r="B142" s="19" t="s">
        <v>116</v>
      </c>
      <c r="C142" s="20" t="s">
        <v>852</v>
      </c>
      <c r="D142" s="21" t="s">
        <v>403</v>
      </c>
      <c r="E142" s="22" t="s">
        <v>450</v>
      </c>
      <c r="F142" s="19" t="s">
        <v>460</v>
      </c>
      <c r="G142" s="19" t="s">
        <v>37</v>
      </c>
      <c r="H142" s="23">
        <v>0.82640000000000002</v>
      </c>
      <c r="I142" s="23">
        <v>0</v>
      </c>
      <c r="J142" s="23">
        <v>0.82640000000000002</v>
      </c>
      <c r="K142" s="24"/>
      <c r="L142" s="24">
        <v>3</v>
      </c>
      <c r="M142" s="24"/>
      <c r="N142" s="25">
        <v>69885</v>
      </c>
      <c r="O142" s="26">
        <f t="shared" si="18"/>
        <v>70094.654999999999</v>
      </c>
      <c r="P142" s="27">
        <f t="shared" si="19"/>
        <v>7009.4655000000002</v>
      </c>
      <c r="Q142" s="33">
        <v>0.05</v>
      </c>
      <c r="R142" s="36"/>
      <c r="S142" s="29"/>
      <c r="T142" s="29">
        <v>44050</v>
      </c>
      <c r="U142" s="29"/>
      <c r="V142" s="28">
        <f t="shared" si="21"/>
        <v>0</v>
      </c>
      <c r="W142" s="28">
        <f t="shared" si="20"/>
        <v>2202.5</v>
      </c>
      <c r="X142" s="30">
        <f t="shared" si="22"/>
        <v>7009.4655000000002</v>
      </c>
      <c r="Y142" s="31" t="s">
        <v>33</v>
      </c>
      <c r="Z142" s="17"/>
    </row>
    <row r="143" spans="1:26" ht="15.75" x14ac:dyDescent="0.25">
      <c r="A143" s="18" t="s">
        <v>115</v>
      </c>
      <c r="B143" s="19" t="s">
        <v>116</v>
      </c>
      <c r="C143" s="20" t="s">
        <v>853</v>
      </c>
      <c r="D143" s="21" t="s">
        <v>493</v>
      </c>
      <c r="E143" s="22" t="s">
        <v>450</v>
      </c>
      <c r="F143" s="19" t="s">
        <v>460</v>
      </c>
      <c r="G143" s="19" t="s">
        <v>37</v>
      </c>
      <c r="H143" s="23">
        <v>0.82640000000000002</v>
      </c>
      <c r="I143" s="23">
        <v>0</v>
      </c>
      <c r="J143" s="23">
        <v>0.82640000000000002</v>
      </c>
      <c r="K143" s="24"/>
      <c r="L143" s="24">
        <v>3</v>
      </c>
      <c r="M143" s="24"/>
      <c r="N143" s="25">
        <v>78599</v>
      </c>
      <c r="O143" s="26">
        <f t="shared" si="18"/>
        <v>78834.797000000006</v>
      </c>
      <c r="P143" s="27">
        <f t="shared" si="19"/>
        <v>7883.4797000000008</v>
      </c>
      <c r="Q143" s="33">
        <v>0.05</v>
      </c>
      <c r="R143" s="36"/>
      <c r="S143" s="29"/>
      <c r="T143" s="29">
        <v>29336</v>
      </c>
      <c r="U143" s="29"/>
      <c r="V143" s="28">
        <f t="shared" si="21"/>
        <v>0</v>
      </c>
      <c r="W143" s="28">
        <f t="shared" si="20"/>
        <v>1466.8000000000002</v>
      </c>
      <c r="X143" s="30">
        <f t="shared" si="22"/>
        <v>7883.4797000000008</v>
      </c>
      <c r="Y143" s="31" t="s">
        <v>33</v>
      </c>
      <c r="Z143" s="17"/>
    </row>
    <row r="144" spans="1:26" ht="15.75" x14ac:dyDescent="0.25">
      <c r="A144" s="18" t="s">
        <v>123</v>
      </c>
      <c r="B144" s="19" t="s">
        <v>124</v>
      </c>
      <c r="C144" s="20" t="s">
        <v>125</v>
      </c>
      <c r="D144" s="21" t="s">
        <v>126</v>
      </c>
      <c r="E144" s="22" t="s">
        <v>36</v>
      </c>
      <c r="F144" s="19" t="s">
        <v>127</v>
      </c>
      <c r="G144" s="19" t="s">
        <v>38</v>
      </c>
      <c r="H144" s="23">
        <v>0.45650000000000002</v>
      </c>
      <c r="I144" s="23">
        <v>4.8899999999999999E-2</v>
      </c>
      <c r="J144" s="23">
        <v>0.50539999999999996</v>
      </c>
      <c r="K144" s="24"/>
      <c r="L144" s="24">
        <v>1</v>
      </c>
      <c r="M144" s="24"/>
      <c r="N144" s="25">
        <v>31163</v>
      </c>
      <c r="O144" s="26">
        <f t="shared" si="18"/>
        <v>31256.489000000001</v>
      </c>
      <c r="P144" s="27">
        <f t="shared" si="19"/>
        <v>3125.6489000000001</v>
      </c>
      <c r="Q144" s="28">
        <v>0.1</v>
      </c>
      <c r="R144" s="29">
        <f>IFERROR(VLOOKUP(A144&amp;D144,[1]Combined!$A$6:$F$1827,6,FALSE),0)</f>
        <v>4215</v>
      </c>
      <c r="S144" s="29">
        <f>IFERROR(VLOOKUP(A144&amp;D144,[2]Combined!$A$5:$F$98,6,FALSE),0)</f>
        <v>0</v>
      </c>
      <c r="T144" s="29">
        <v>9619</v>
      </c>
      <c r="U144" s="29"/>
      <c r="V144" s="28">
        <f t="shared" si="21"/>
        <v>421.5</v>
      </c>
      <c r="W144" s="28">
        <f>T144*0.1</f>
        <v>961.90000000000009</v>
      </c>
      <c r="X144" s="30">
        <f t="shared" si="22"/>
        <v>2704.1489000000001</v>
      </c>
      <c r="Y144" s="31" t="s">
        <v>33</v>
      </c>
      <c r="Z144" s="17"/>
    </row>
    <row r="145" spans="1:26" ht="15.75" x14ac:dyDescent="0.25">
      <c r="A145" s="18" t="s">
        <v>123</v>
      </c>
      <c r="B145" s="19" t="s">
        <v>124</v>
      </c>
      <c r="C145" s="20" t="s">
        <v>478</v>
      </c>
      <c r="D145" s="21" t="s">
        <v>88</v>
      </c>
      <c r="E145" s="22" t="s">
        <v>450</v>
      </c>
      <c r="F145" s="19" t="s">
        <v>275</v>
      </c>
      <c r="G145" s="19" t="s">
        <v>451</v>
      </c>
      <c r="H145" s="23">
        <v>0.8508</v>
      </c>
      <c r="I145" s="23">
        <v>0</v>
      </c>
      <c r="J145" s="23">
        <v>0.8508</v>
      </c>
      <c r="K145" s="24" t="s">
        <v>32</v>
      </c>
      <c r="L145" s="24">
        <v>2</v>
      </c>
      <c r="M145" s="24"/>
      <c r="N145" s="25">
        <v>19480</v>
      </c>
      <c r="O145" s="26">
        <f t="shared" si="18"/>
        <v>19538.439999999999</v>
      </c>
      <c r="P145" s="27">
        <f t="shared" si="19"/>
        <v>1953.8440000000001</v>
      </c>
      <c r="Q145" s="33">
        <v>0.05</v>
      </c>
      <c r="R145" s="29">
        <f>IFERROR(VLOOKUP(A145&amp;D145,[1]Combined!$A$6:$F$1827,6,FALSE),0)</f>
        <v>1629</v>
      </c>
      <c r="S145" s="29">
        <f>IFERROR(VLOOKUP(A145&amp;D145,[2]Combined!$A$5:$F$98,6,FALSE),0)</f>
        <v>0</v>
      </c>
      <c r="T145" s="29">
        <v>7504</v>
      </c>
      <c r="U145" s="29"/>
      <c r="V145" s="28">
        <f t="shared" si="21"/>
        <v>81.45</v>
      </c>
      <c r="W145" s="28">
        <f>T145*0.1</f>
        <v>750.40000000000009</v>
      </c>
      <c r="X145" s="30">
        <f t="shared" si="22"/>
        <v>1872.394</v>
      </c>
      <c r="Y145" s="31" t="s">
        <v>33</v>
      </c>
      <c r="Z145" s="17"/>
    </row>
    <row r="146" spans="1:26" ht="15.75" x14ac:dyDescent="0.25">
      <c r="A146" s="18" t="s">
        <v>123</v>
      </c>
      <c r="B146" s="19" t="s">
        <v>124</v>
      </c>
      <c r="C146" s="20" t="s">
        <v>479</v>
      </c>
      <c r="D146" s="21" t="s">
        <v>118</v>
      </c>
      <c r="E146" s="22" t="s">
        <v>450</v>
      </c>
      <c r="F146" s="19" t="s">
        <v>220</v>
      </c>
      <c r="G146" s="19" t="s">
        <v>451</v>
      </c>
      <c r="H146" s="23">
        <v>0.85040000000000004</v>
      </c>
      <c r="I146" s="23">
        <v>0</v>
      </c>
      <c r="J146" s="23">
        <v>0.85040000000000004</v>
      </c>
      <c r="K146" s="24" t="s">
        <v>32</v>
      </c>
      <c r="L146" s="24">
        <v>2</v>
      </c>
      <c r="M146" s="24"/>
      <c r="N146" s="25">
        <v>40837</v>
      </c>
      <c r="O146" s="26">
        <f t="shared" si="18"/>
        <v>40959.510999999999</v>
      </c>
      <c r="P146" s="27">
        <f t="shared" si="19"/>
        <v>4095.9511000000002</v>
      </c>
      <c r="Q146" s="33">
        <v>0.05</v>
      </c>
      <c r="R146" s="29">
        <f>IFERROR(VLOOKUP(A146&amp;D146,[1]Combined!$A$6:$F$1827,6,FALSE),0)</f>
        <v>6931</v>
      </c>
      <c r="S146" s="29">
        <f>IFERROR(VLOOKUP(A146&amp;D146,[2]Combined!$A$5:$F$98,6,FALSE),0)</f>
        <v>0</v>
      </c>
      <c r="T146" s="29">
        <v>17540</v>
      </c>
      <c r="U146" s="29"/>
      <c r="V146" s="28">
        <f t="shared" si="21"/>
        <v>346.55</v>
      </c>
      <c r="W146" s="28">
        <f>T146*0.1</f>
        <v>1754</v>
      </c>
      <c r="X146" s="30">
        <f t="shared" si="22"/>
        <v>3749.4011</v>
      </c>
      <c r="Y146" s="31" t="s">
        <v>33</v>
      </c>
      <c r="Z146" s="17"/>
    </row>
    <row r="147" spans="1:26" ht="15.75" x14ac:dyDescent="0.25">
      <c r="A147" s="18" t="s">
        <v>123</v>
      </c>
      <c r="B147" s="19" t="s">
        <v>124</v>
      </c>
      <c r="C147" s="20" t="s">
        <v>652</v>
      </c>
      <c r="D147" s="21" t="s">
        <v>650</v>
      </c>
      <c r="E147" s="22" t="s">
        <v>450</v>
      </c>
      <c r="F147" s="19" t="s">
        <v>275</v>
      </c>
      <c r="G147" s="19" t="s">
        <v>451</v>
      </c>
      <c r="H147" s="23">
        <v>0.46889999999999998</v>
      </c>
      <c r="I147" s="23">
        <v>3.6600000000000001E-2</v>
      </c>
      <c r="J147" s="23">
        <v>0.50549999999999995</v>
      </c>
      <c r="K147" s="24" t="s">
        <v>32</v>
      </c>
      <c r="L147" s="24">
        <v>2</v>
      </c>
      <c r="M147" s="24"/>
      <c r="N147" s="25">
        <v>22029</v>
      </c>
      <c r="O147" s="26">
        <f t="shared" si="18"/>
        <v>22095.087</v>
      </c>
      <c r="P147" s="27">
        <f t="shared" si="19"/>
        <v>2209.5086999999999</v>
      </c>
      <c r="Q147" s="33">
        <v>0.05</v>
      </c>
      <c r="R147" s="36"/>
      <c r="S147" s="29"/>
      <c r="T147" s="29">
        <v>10211</v>
      </c>
      <c r="U147" s="29"/>
      <c r="V147" s="28">
        <f t="shared" si="21"/>
        <v>0</v>
      </c>
      <c r="W147" s="28">
        <f>T147*0.05</f>
        <v>510.55</v>
      </c>
      <c r="X147" s="30">
        <f t="shared" si="22"/>
        <v>2209.5086999999999</v>
      </c>
      <c r="Y147" s="31" t="s">
        <v>33</v>
      </c>
      <c r="Z147" s="17"/>
    </row>
    <row r="148" spans="1:26" ht="15.75" x14ac:dyDescent="0.25">
      <c r="A148" s="41">
        <v>111</v>
      </c>
      <c r="B148" s="19" t="s">
        <v>391</v>
      </c>
      <c r="C148" s="38" t="s">
        <v>392</v>
      </c>
      <c r="D148" s="39" t="s">
        <v>126</v>
      </c>
      <c r="E148" s="38" t="s">
        <v>29</v>
      </c>
      <c r="F148" s="37">
        <v>8</v>
      </c>
      <c r="G148" s="37">
        <v>12</v>
      </c>
      <c r="H148" s="23" t="s">
        <v>1350</v>
      </c>
      <c r="I148" s="23" t="s">
        <v>1350</v>
      </c>
      <c r="J148" s="23">
        <v>0.63219999999999998</v>
      </c>
      <c r="K148" s="24" t="s">
        <v>32</v>
      </c>
      <c r="L148" s="24">
        <v>1</v>
      </c>
      <c r="M148" s="24" t="s">
        <v>32</v>
      </c>
      <c r="N148" s="34">
        <v>16578</v>
      </c>
      <c r="O148" s="26">
        <f t="shared" si="18"/>
        <v>16627.734</v>
      </c>
      <c r="P148" s="33">
        <f t="shared" si="19"/>
        <v>1662.7734</v>
      </c>
      <c r="Q148" s="28">
        <v>0.1</v>
      </c>
      <c r="R148" s="29">
        <v>353</v>
      </c>
      <c r="S148" s="29"/>
      <c r="T148" s="29">
        <v>0</v>
      </c>
      <c r="U148" s="29"/>
      <c r="V148" s="28">
        <f t="shared" si="21"/>
        <v>35.300000000000004</v>
      </c>
      <c r="W148" s="28">
        <f>T148*0.1</f>
        <v>0</v>
      </c>
      <c r="X148" s="30">
        <f t="shared" si="22"/>
        <v>1627.4734000000001</v>
      </c>
      <c r="Y148" s="31" t="s">
        <v>33</v>
      </c>
      <c r="Z148" s="17"/>
    </row>
    <row r="149" spans="1:26" ht="15.75" x14ac:dyDescent="0.25">
      <c r="A149" s="41">
        <v>111</v>
      </c>
      <c r="B149" s="19" t="s">
        <v>391</v>
      </c>
      <c r="C149" s="38" t="s">
        <v>393</v>
      </c>
      <c r="D149" s="39" t="s">
        <v>394</v>
      </c>
      <c r="E149" s="38" t="s">
        <v>36</v>
      </c>
      <c r="F149" s="37">
        <v>5</v>
      </c>
      <c r="G149" s="37">
        <v>7</v>
      </c>
      <c r="H149" s="23" t="s">
        <v>1350</v>
      </c>
      <c r="I149" s="23" t="s">
        <v>1350</v>
      </c>
      <c r="J149" s="23">
        <v>0.62029999999999996</v>
      </c>
      <c r="K149" s="24" t="s">
        <v>32</v>
      </c>
      <c r="L149" s="24">
        <v>1</v>
      </c>
      <c r="M149" s="24" t="s">
        <v>32</v>
      </c>
      <c r="N149" s="34">
        <v>15327</v>
      </c>
      <c r="O149" s="26">
        <f t="shared" si="18"/>
        <v>15372.981</v>
      </c>
      <c r="P149" s="33">
        <f t="shared" si="19"/>
        <v>1537.2981</v>
      </c>
      <c r="Q149" s="28">
        <v>0.1</v>
      </c>
      <c r="R149" s="29">
        <v>0</v>
      </c>
      <c r="S149" s="29"/>
      <c r="T149" s="29">
        <v>0</v>
      </c>
      <c r="U149" s="29"/>
      <c r="V149" s="28">
        <f t="shared" si="21"/>
        <v>0</v>
      </c>
      <c r="W149" s="28">
        <f>T149*0.1</f>
        <v>0</v>
      </c>
      <c r="X149" s="30">
        <f t="shared" si="22"/>
        <v>1537.2981</v>
      </c>
      <c r="Y149" s="31" t="s">
        <v>33</v>
      </c>
      <c r="Z149" s="17"/>
    </row>
    <row r="150" spans="1:26" ht="15.75" x14ac:dyDescent="0.25">
      <c r="A150" s="41">
        <v>111</v>
      </c>
      <c r="B150" s="19" t="s">
        <v>391</v>
      </c>
      <c r="C150" s="38" t="s">
        <v>753</v>
      </c>
      <c r="D150" s="39" t="s">
        <v>88</v>
      </c>
      <c r="E150" s="38" t="s">
        <v>450</v>
      </c>
      <c r="F150" s="37" t="s">
        <v>275</v>
      </c>
      <c r="G150" s="37">
        <v>4</v>
      </c>
      <c r="H150" s="23" t="s">
        <v>1350</v>
      </c>
      <c r="I150" s="23" t="s">
        <v>1350</v>
      </c>
      <c r="J150" s="23">
        <v>0.66320000000000001</v>
      </c>
      <c r="K150" s="24" t="s">
        <v>32</v>
      </c>
      <c r="L150" s="24">
        <v>2</v>
      </c>
      <c r="M150" s="24" t="s">
        <v>32</v>
      </c>
      <c r="N150" s="34">
        <v>36992</v>
      </c>
      <c r="O150" s="26">
        <f t="shared" si="18"/>
        <v>37102.976000000002</v>
      </c>
      <c r="P150" s="33">
        <f t="shared" si="19"/>
        <v>3710.2976000000003</v>
      </c>
      <c r="Q150" s="33">
        <v>0.05</v>
      </c>
      <c r="R150" s="29">
        <v>1827</v>
      </c>
      <c r="S150" s="29"/>
      <c r="T150" s="29">
        <v>0</v>
      </c>
      <c r="U150" s="29"/>
      <c r="V150" s="28">
        <f t="shared" si="21"/>
        <v>91.350000000000009</v>
      </c>
      <c r="W150" s="28">
        <f>T150*0.1</f>
        <v>0</v>
      </c>
      <c r="X150" s="30">
        <f t="shared" si="22"/>
        <v>3618.9476000000004</v>
      </c>
      <c r="Y150" s="31" t="s">
        <v>33</v>
      </c>
      <c r="Z150" s="17"/>
    </row>
    <row r="151" spans="1:26" ht="15.75" x14ac:dyDescent="0.25">
      <c r="A151" s="18" t="s">
        <v>128</v>
      </c>
      <c r="B151" s="19" t="s">
        <v>129</v>
      </c>
      <c r="C151" s="20" t="s">
        <v>130</v>
      </c>
      <c r="D151" s="21" t="s">
        <v>131</v>
      </c>
      <c r="E151" s="22" t="s">
        <v>29</v>
      </c>
      <c r="F151" s="19" t="s">
        <v>38</v>
      </c>
      <c r="G151" s="19" t="s">
        <v>31</v>
      </c>
      <c r="H151" s="23">
        <v>0.41899999999999998</v>
      </c>
      <c r="I151" s="23">
        <v>5.8099999999999999E-2</v>
      </c>
      <c r="J151" s="23">
        <v>0.47710000000000002</v>
      </c>
      <c r="K151" s="24" t="s">
        <v>32</v>
      </c>
      <c r="L151" s="24">
        <v>1</v>
      </c>
      <c r="M151" s="24" t="s">
        <v>32</v>
      </c>
      <c r="N151" s="34">
        <v>16098</v>
      </c>
      <c r="O151" s="26">
        <f t="shared" si="18"/>
        <v>16146.294</v>
      </c>
      <c r="P151" s="27">
        <f t="shared" si="19"/>
        <v>1614.6294</v>
      </c>
      <c r="Q151" s="28">
        <v>0.1</v>
      </c>
      <c r="R151" s="29">
        <f>IFERROR(VLOOKUP(A151&amp;D151,[1]Combined!$A$6:$F$1827,6,FALSE),0)</f>
        <v>5312</v>
      </c>
      <c r="S151" s="29">
        <f>IFERROR(VLOOKUP(A151&amp;D151,[2]Combined!$A$5:$F$98,6,FALSE),0)</f>
        <v>0</v>
      </c>
      <c r="T151" s="29">
        <v>15646</v>
      </c>
      <c r="U151" s="29"/>
      <c r="V151" s="28">
        <f t="shared" si="21"/>
        <v>531.20000000000005</v>
      </c>
      <c r="W151" s="28">
        <f>T151*0.1</f>
        <v>1564.6000000000001</v>
      </c>
      <c r="X151" s="30">
        <f t="shared" si="22"/>
        <v>1083.4294</v>
      </c>
      <c r="Y151" s="31" t="s">
        <v>33</v>
      </c>
      <c r="Z151" s="17"/>
    </row>
    <row r="152" spans="1:26" ht="15.75" x14ac:dyDescent="0.25">
      <c r="A152" s="18" t="s">
        <v>128</v>
      </c>
      <c r="B152" s="19" t="s">
        <v>129</v>
      </c>
      <c r="C152" s="20" t="s">
        <v>653</v>
      </c>
      <c r="D152" s="21" t="s">
        <v>88</v>
      </c>
      <c r="E152" s="22" t="s">
        <v>450</v>
      </c>
      <c r="F152" s="19" t="s">
        <v>275</v>
      </c>
      <c r="G152" s="19" t="s">
        <v>127</v>
      </c>
      <c r="H152" s="23">
        <v>0.40849999999999997</v>
      </c>
      <c r="I152" s="23">
        <v>8.0199999999999994E-2</v>
      </c>
      <c r="J152" s="23">
        <v>0.48870000000000002</v>
      </c>
      <c r="K152" s="24" t="s">
        <v>32</v>
      </c>
      <c r="L152" s="24">
        <v>2</v>
      </c>
      <c r="M152" s="24" t="s">
        <v>32</v>
      </c>
      <c r="N152" s="34">
        <v>26575</v>
      </c>
      <c r="O152" s="26">
        <f t="shared" si="18"/>
        <v>26654.724999999999</v>
      </c>
      <c r="P152" s="27">
        <f t="shared" si="19"/>
        <v>2665.4724999999999</v>
      </c>
      <c r="Q152" s="33">
        <v>0.05</v>
      </c>
      <c r="R152" s="36"/>
      <c r="S152" s="29"/>
      <c r="T152" s="29">
        <v>22482</v>
      </c>
      <c r="U152" s="29"/>
      <c r="V152" s="28">
        <f t="shared" si="21"/>
        <v>0</v>
      </c>
      <c r="W152" s="28">
        <f>T152*0.05</f>
        <v>1124.1000000000001</v>
      </c>
      <c r="X152" s="30">
        <f t="shared" si="22"/>
        <v>2665.4724999999999</v>
      </c>
      <c r="Y152" s="31" t="s">
        <v>33</v>
      </c>
      <c r="Z152" s="17"/>
    </row>
    <row r="153" spans="1:26" ht="15.75" x14ac:dyDescent="0.25">
      <c r="A153" s="18" t="s">
        <v>128</v>
      </c>
      <c r="B153" s="19" t="s">
        <v>129</v>
      </c>
      <c r="C153" s="20" t="s">
        <v>654</v>
      </c>
      <c r="D153" s="21" t="s">
        <v>207</v>
      </c>
      <c r="E153" s="22" t="s">
        <v>450</v>
      </c>
      <c r="F153" s="19" t="s">
        <v>220</v>
      </c>
      <c r="G153" s="19" t="s">
        <v>127</v>
      </c>
      <c r="H153" s="23">
        <v>0.45229999999999998</v>
      </c>
      <c r="I153" s="23">
        <v>9.5500000000000002E-2</v>
      </c>
      <c r="J153" s="23">
        <v>0.54769999999999996</v>
      </c>
      <c r="K153" s="24" t="s">
        <v>32</v>
      </c>
      <c r="L153" s="24">
        <v>2</v>
      </c>
      <c r="M153" s="24" t="s">
        <v>32</v>
      </c>
      <c r="N153" s="34">
        <v>38479</v>
      </c>
      <c r="O153" s="26">
        <f t="shared" si="18"/>
        <v>38594.436999999998</v>
      </c>
      <c r="P153" s="27">
        <f t="shared" si="19"/>
        <v>3859.4436999999998</v>
      </c>
      <c r="Q153" s="33">
        <v>0.05</v>
      </c>
      <c r="R153" s="36"/>
      <c r="S153" s="29"/>
      <c r="T153" s="29">
        <v>28459</v>
      </c>
      <c r="U153" s="29"/>
      <c r="V153" s="28">
        <f t="shared" si="21"/>
        <v>0</v>
      </c>
      <c r="W153" s="28">
        <f>T153*0.05</f>
        <v>1422.95</v>
      </c>
      <c r="X153" s="30">
        <f t="shared" si="22"/>
        <v>3859.4436999999998</v>
      </c>
      <c r="Y153" s="31" t="s">
        <v>33</v>
      </c>
      <c r="Z153" s="17"/>
    </row>
    <row r="154" spans="1:26" ht="15.75" x14ac:dyDescent="0.25">
      <c r="A154" s="18" t="s">
        <v>128</v>
      </c>
      <c r="B154" s="19" t="s">
        <v>129</v>
      </c>
      <c r="C154" s="20" t="s">
        <v>655</v>
      </c>
      <c r="D154" s="21" t="s">
        <v>225</v>
      </c>
      <c r="E154" s="22" t="s">
        <v>450</v>
      </c>
      <c r="F154" s="19" t="s">
        <v>220</v>
      </c>
      <c r="G154" s="19" t="s">
        <v>127</v>
      </c>
      <c r="H154" s="23">
        <v>0.45600000000000002</v>
      </c>
      <c r="I154" s="23">
        <v>9.1999999999999998E-2</v>
      </c>
      <c r="J154" s="23">
        <v>0.54790000000000005</v>
      </c>
      <c r="K154" s="24" t="s">
        <v>32</v>
      </c>
      <c r="L154" s="24">
        <v>2</v>
      </c>
      <c r="M154" s="24" t="s">
        <v>32</v>
      </c>
      <c r="N154" s="34">
        <v>40347</v>
      </c>
      <c r="O154" s="26">
        <f t="shared" si="18"/>
        <v>40468.040999999997</v>
      </c>
      <c r="P154" s="27">
        <f t="shared" si="19"/>
        <v>4046.8040999999998</v>
      </c>
      <c r="Q154" s="33">
        <v>0.05</v>
      </c>
      <c r="R154" s="36"/>
      <c r="S154" s="29"/>
      <c r="T154" s="29">
        <v>28271</v>
      </c>
      <c r="U154" s="29"/>
      <c r="V154" s="28">
        <f t="shared" si="21"/>
        <v>0</v>
      </c>
      <c r="W154" s="28">
        <f>T154*0.05</f>
        <v>1413.5500000000002</v>
      </c>
      <c r="X154" s="30">
        <f t="shared" si="22"/>
        <v>4046.8040999999998</v>
      </c>
      <c r="Y154" s="31" t="s">
        <v>33</v>
      </c>
      <c r="Z154" s="17"/>
    </row>
    <row r="155" spans="1:26" ht="15.75" x14ac:dyDescent="0.25">
      <c r="A155" s="18" t="s">
        <v>132</v>
      </c>
      <c r="B155" s="19" t="s">
        <v>133</v>
      </c>
      <c r="C155" s="20" t="s">
        <v>134</v>
      </c>
      <c r="D155" s="21" t="s">
        <v>135</v>
      </c>
      <c r="E155" s="22" t="s">
        <v>29</v>
      </c>
      <c r="F155" s="19" t="s">
        <v>30</v>
      </c>
      <c r="G155" s="19" t="s">
        <v>31</v>
      </c>
      <c r="H155" s="23">
        <v>0.48159999999999997</v>
      </c>
      <c r="I155" s="23">
        <v>8.6400000000000005E-2</v>
      </c>
      <c r="J155" s="23">
        <v>0.56799999999999995</v>
      </c>
      <c r="K155" s="24" t="s">
        <v>32</v>
      </c>
      <c r="L155" s="24">
        <v>1</v>
      </c>
      <c r="M155" s="24" t="s">
        <v>32</v>
      </c>
      <c r="N155" s="25">
        <v>14420</v>
      </c>
      <c r="O155" s="26">
        <f t="shared" si="18"/>
        <v>14463.26</v>
      </c>
      <c r="P155" s="27">
        <f t="shared" si="19"/>
        <v>1446.326</v>
      </c>
      <c r="Q155" s="28">
        <v>0.1</v>
      </c>
      <c r="R155" s="29">
        <f>IFERROR(VLOOKUP(A155&amp;D155,[1]Combined!$A$6:$F$1827,6,FALSE),0)</f>
        <v>5595</v>
      </c>
      <c r="S155" s="29">
        <f>IFERROR(VLOOKUP(A155&amp;D155,[2]Combined!$A$5:$F$98,6,FALSE),0)</f>
        <v>0</v>
      </c>
      <c r="T155" s="29">
        <v>14162</v>
      </c>
      <c r="U155" s="29"/>
      <c r="V155" s="28">
        <f t="shared" si="21"/>
        <v>559.5</v>
      </c>
      <c r="W155" s="28">
        <f>T155*0.1</f>
        <v>1416.2</v>
      </c>
      <c r="X155" s="30">
        <f t="shared" si="22"/>
        <v>886.82600000000002</v>
      </c>
      <c r="Y155" s="31" t="s">
        <v>33</v>
      </c>
      <c r="Z155" s="17"/>
    </row>
    <row r="156" spans="1:26" ht="15.75" x14ac:dyDescent="0.25">
      <c r="A156" s="18" t="s">
        <v>132</v>
      </c>
      <c r="B156" s="19" t="s">
        <v>133</v>
      </c>
      <c r="C156" s="20" t="s">
        <v>136</v>
      </c>
      <c r="D156" s="21" t="s">
        <v>137</v>
      </c>
      <c r="E156" s="22" t="s">
        <v>36</v>
      </c>
      <c r="F156" s="19" t="s">
        <v>37</v>
      </c>
      <c r="G156" s="19" t="s">
        <v>38</v>
      </c>
      <c r="H156" s="23">
        <v>0.57189999999999996</v>
      </c>
      <c r="I156" s="23">
        <v>7.5499999999999998E-2</v>
      </c>
      <c r="J156" s="23">
        <v>0.64749999999999996</v>
      </c>
      <c r="K156" s="24" t="s">
        <v>32</v>
      </c>
      <c r="L156" s="24">
        <v>1</v>
      </c>
      <c r="M156" s="24" t="s">
        <v>32</v>
      </c>
      <c r="N156" s="25">
        <v>14588</v>
      </c>
      <c r="O156" s="26">
        <f t="shared" si="18"/>
        <v>14631.763999999999</v>
      </c>
      <c r="P156" s="27">
        <f t="shared" si="19"/>
        <v>1463.1764000000001</v>
      </c>
      <c r="Q156" s="28">
        <v>0.1</v>
      </c>
      <c r="R156" s="29">
        <f>IFERROR(VLOOKUP(A156&amp;D156,[1]Combined!$A$6:$F$1827,6,FALSE),0)</f>
        <v>0</v>
      </c>
      <c r="S156" s="29">
        <f>IFERROR(VLOOKUP(A156&amp;D156,[2]Combined!$A$5:$F$98,6,FALSE),0)</f>
        <v>0</v>
      </c>
      <c r="T156" s="29">
        <v>0</v>
      </c>
      <c r="U156" s="29"/>
      <c r="V156" s="28">
        <f t="shared" si="21"/>
        <v>0</v>
      </c>
      <c r="W156" s="28">
        <f>T156*0.1</f>
        <v>0</v>
      </c>
      <c r="X156" s="30">
        <f t="shared" si="22"/>
        <v>1463.1764000000001</v>
      </c>
      <c r="Y156" s="31" t="s">
        <v>33</v>
      </c>
      <c r="Z156" s="17"/>
    </row>
    <row r="157" spans="1:26" ht="15.75" x14ac:dyDescent="0.25">
      <c r="A157" s="18" t="s">
        <v>132</v>
      </c>
      <c r="B157" s="19" t="s">
        <v>133</v>
      </c>
      <c r="C157" s="20" t="s">
        <v>480</v>
      </c>
      <c r="D157" s="21" t="s">
        <v>481</v>
      </c>
      <c r="E157" s="22" t="s">
        <v>450</v>
      </c>
      <c r="F157" s="19" t="s">
        <v>275</v>
      </c>
      <c r="G157" s="19" t="s">
        <v>127</v>
      </c>
      <c r="H157" s="23">
        <v>0.88349999999999995</v>
      </c>
      <c r="I157" s="23">
        <v>0</v>
      </c>
      <c r="J157" s="23">
        <v>0.88349999999999995</v>
      </c>
      <c r="K157" s="24" t="s">
        <v>32</v>
      </c>
      <c r="L157" s="24">
        <v>2</v>
      </c>
      <c r="M157" s="24"/>
      <c r="N157" s="34">
        <v>24541</v>
      </c>
      <c r="O157" s="26">
        <f t="shared" si="18"/>
        <v>24614.623</v>
      </c>
      <c r="P157" s="27">
        <f t="shared" si="19"/>
        <v>2461.4623000000001</v>
      </c>
      <c r="Q157" s="33">
        <v>0.05</v>
      </c>
      <c r="R157" s="29">
        <f>IFERROR(VLOOKUP(A157&amp;D157,[1]Combined!$A$6:$F$1827,6,FALSE),0)</f>
        <v>5623</v>
      </c>
      <c r="S157" s="29">
        <f>IFERROR(VLOOKUP(A157&amp;D157,[2]Combined!$A$5:$F$98,6,FALSE),0)</f>
        <v>0</v>
      </c>
      <c r="T157" s="29">
        <v>13832</v>
      </c>
      <c r="U157" s="29"/>
      <c r="V157" s="28">
        <f t="shared" si="21"/>
        <v>281.15000000000003</v>
      </c>
      <c r="W157" s="28">
        <f>T157*0.1</f>
        <v>1383.2</v>
      </c>
      <c r="X157" s="30">
        <f t="shared" si="22"/>
        <v>2180.3123000000001</v>
      </c>
      <c r="Y157" s="31" t="s">
        <v>33</v>
      </c>
      <c r="Z157" s="17"/>
    </row>
    <row r="158" spans="1:26" ht="15.75" x14ac:dyDescent="0.25">
      <c r="A158" s="18" t="s">
        <v>132</v>
      </c>
      <c r="B158" s="19" t="s">
        <v>133</v>
      </c>
      <c r="C158" s="20" t="s">
        <v>656</v>
      </c>
      <c r="D158" s="21" t="s">
        <v>262</v>
      </c>
      <c r="E158" s="22" t="s">
        <v>450</v>
      </c>
      <c r="F158" s="19" t="s">
        <v>460</v>
      </c>
      <c r="G158" s="19" t="s">
        <v>451</v>
      </c>
      <c r="H158" s="23">
        <v>0.59089999999999998</v>
      </c>
      <c r="I158" s="23">
        <v>0.1288</v>
      </c>
      <c r="J158" s="23">
        <v>0.71970000000000001</v>
      </c>
      <c r="K158" s="24" t="s">
        <v>32</v>
      </c>
      <c r="L158" s="24">
        <v>2</v>
      </c>
      <c r="M158" s="24" t="s">
        <v>32</v>
      </c>
      <c r="N158" s="25">
        <v>12262</v>
      </c>
      <c r="O158" s="26">
        <f t="shared" si="18"/>
        <v>12298.786</v>
      </c>
      <c r="P158" s="27">
        <f t="shared" si="19"/>
        <v>1229.8786</v>
      </c>
      <c r="Q158" s="33">
        <v>0.05</v>
      </c>
      <c r="R158" s="36"/>
      <c r="S158" s="29"/>
      <c r="T158" s="29">
        <v>41663</v>
      </c>
      <c r="U158" s="29"/>
      <c r="V158" s="28">
        <f t="shared" si="21"/>
        <v>0</v>
      </c>
      <c r="W158" s="28">
        <f>T158*0.05</f>
        <v>2083.15</v>
      </c>
      <c r="X158" s="30">
        <f t="shared" si="22"/>
        <v>1229.8786</v>
      </c>
      <c r="Y158" s="31" t="s">
        <v>33</v>
      </c>
      <c r="Z158" s="17"/>
    </row>
    <row r="159" spans="1:26" ht="15.75" x14ac:dyDescent="0.25">
      <c r="A159" s="18" t="s">
        <v>132</v>
      </c>
      <c r="B159" s="19" t="s">
        <v>133</v>
      </c>
      <c r="C159" s="20" t="s">
        <v>657</v>
      </c>
      <c r="D159" s="21" t="s">
        <v>518</v>
      </c>
      <c r="E159" s="22" t="s">
        <v>450</v>
      </c>
      <c r="F159" s="19" t="s">
        <v>275</v>
      </c>
      <c r="G159" s="19" t="s">
        <v>127</v>
      </c>
      <c r="H159" s="23">
        <v>0.51849999999999996</v>
      </c>
      <c r="I159" s="23">
        <v>7.4099999999999999E-2</v>
      </c>
      <c r="J159" s="23">
        <v>0.59260000000000002</v>
      </c>
      <c r="K159" s="24" t="s">
        <v>32</v>
      </c>
      <c r="L159" s="24">
        <v>2</v>
      </c>
      <c r="M159" s="24"/>
      <c r="N159" s="25">
        <v>13469</v>
      </c>
      <c r="O159" s="26">
        <f t="shared" si="18"/>
        <v>13509.406999999999</v>
      </c>
      <c r="P159" s="27">
        <f t="shared" si="19"/>
        <v>1350.9407000000001</v>
      </c>
      <c r="Q159" s="33">
        <v>0.05</v>
      </c>
      <c r="R159" s="36"/>
      <c r="S159" s="29"/>
      <c r="T159" s="29">
        <v>9174</v>
      </c>
      <c r="U159" s="29"/>
      <c r="V159" s="28">
        <f t="shared" si="21"/>
        <v>0</v>
      </c>
      <c r="W159" s="28">
        <f>T159*0.05</f>
        <v>458.70000000000005</v>
      </c>
      <c r="X159" s="30">
        <f t="shared" si="22"/>
        <v>1350.9407000000001</v>
      </c>
      <c r="Y159" s="31" t="s">
        <v>33</v>
      </c>
      <c r="Z159" s="17"/>
    </row>
    <row r="160" spans="1:26" ht="15.75" x14ac:dyDescent="0.25">
      <c r="A160" s="18" t="s">
        <v>132</v>
      </c>
      <c r="B160" s="19" t="s">
        <v>133</v>
      </c>
      <c r="C160" s="20" t="s">
        <v>658</v>
      </c>
      <c r="D160" s="21" t="s">
        <v>659</v>
      </c>
      <c r="E160" s="22" t="s">
        <v>450</v>
      </c>
      <c r="F160" s="19" t="s">
        <v>460</v>
      </c>
      <c r="G160" s="19" t="s">
        <v>451</v>
      </c>
      <c r="H160" s="23">
        <v>0.625</v>
      </c>
      <c r="I160" s="23">
        <v>6.9400000000000003E-2</v>
      </c>
      <c r="J160" s="23">
        <v>0.69440000000000002</v>
      </c>
      <c r="K160" s="24" t="s">
        <v>32</v>
      </c>
      <c r="L160" s="24">
        <v>2</v>
      </c>
      <c r="M160" s="24" t="s">
        <v>32</v>
      </c>
      <c r="N160" s="25">
        <v>25173</v>
      </c>
      <c r="O160" s="26">
        <f t="shared" si="18"/>
        <v>25248.519</v>
      </c>
      <c r="P160" s="27">
        <f t="shared" si="19"/>
        <v>2524.8519000000001</v>
      </c>
      <c r="Q160" s="33">
        <v>0.05</v>
      </c>
      <c r="R160" s="36"/>
      <c r="S160" s="29"/>
      <c r="T160" s="29">
        <v>13884</v>
      </c>
      <c r="U160" s="29"/>
      <c r="V160" s="28">
        <f t="shared" si="21"/>
        <v>0</v>
      </c>
      <c r="W160" s="28">
        <f>T160*0.05</f>
        <v>694.2</v>
      </c>
      <c r="X160" s="30">
        <f t="shared" si="22"/>
        <v>2524.8519000000001</v>
      </c>
      <c r="Y160" s="31" t="s">
        <v>33</v>
      </c>
      <c r="Z160" s="17"/>
    </row>
    <row r="161" spans="1:26" ht="15.75" x14ac:dyDescent="0.25">
      <c r="A161" s="18" t="s">
        <v>660</v>
      </c>
      <c r="B161" s="19" t="s">
        <v>661</v>
      </c>
      <c r="C161" s="20" t="s">
        <v>662</v>
      </c>
      <c r="D161" s="21" t="s">
        <v>108</v>
      </c>
      <c r="E161" s="22" t="s">
        <v>450</v>
      </c>
      <c r="F161" s="19" t="s">
        <v>464</v>
      </c>
      <c r="G161" s="19" t="s">
        <v>451</v>
      </c>
      <c r="H161" s="23">
        <v>0.44030000000000002</v>
      </c>
      <c r="I161" s="23">
        <v>2.8400000000000002E-2</v>
      </c>
      <c r="J161" s="23">
        <v>0.46879999999999999</v>
      </c>
      <c r="K161" s="24" t="s">
        <v>32</v>
      </c>
      <c r="L161" s="24">
        <v>2</v>
      </c>
      <c r="M161" s="24"/>
      <c r="N161" s="25">
        <v>20820</v>
      </c>
      <c r="O161" s="26">
        <f t="shared" si="18"/>
        <v>20882.46</v>
      </c>
      <c r="P161" s="27">
        <f t="shared" si="19"/>
        <v>2088.2460000000001</v>
      </c>
      <c r="Q161" s="33">
        <v>0.05</v>
      </c>
      <c r="R161" s="36"/>
      <c r="S161" s="29"/>
      <c r="T161" s="29">
        <v>20058</v>
      </c>
      <c r="U161" s="29"/>
      <c r="V161" s="28">
        <f t="shared" si="21"/>
        <v>0</v>
      </c>
      <c r="W161" s="28">
        <f>T161*0.05</f>
        <v>1002.9000000000001</v>
      </c>
      <c r="X161" s="30">
        <f t="shared" si="22"/>
        <v>2088.2460000000001</v>
      </c>
      <c r="Y161" s="31" t="s">
        <v>33</v>
      </c>
      <c r="Z161" s="17"/>
    </row>
    <row r="162" spans="1:26" ht="15.75" x14ac:dyDescent="0.25">
      <c r="A162" s="18" t="s">
        <v>660</v>
      </c>
      <c r="B162" s="19" t="s">
        <v>661</v>
      </c>
      <c r="C162" s="20" t="s">
        <v>663</v>
      </c>
      <c r="D162" s="21" t="s">
        <v>88</v>
      </c>
      <c r="E162" s="22" t="s">
        <v>450</v>
      </c>
      <c r="F162" s="19" t="s">
        <v>220</v>
      </c>
      <c r="G162" s="19" t="s">
        <v>461</v>
      </c>
      <c r="H162" s="23">
        <v>0.48039999999999999</v>
      </c>
      <c r="I162" s="23">
        <v>6.2399999999999997E-2</v>
      </c>
      <c r="J162" s="23">
        <v>0.54269999999999996</v>
      </c>
      <c r="K162" s="24" t="s">
        <v>32</v>
      </c>
      <c r="L162" s="24">
        <v>2</v>
      </c>
      <c r="M162" s="24"/>
      <c r="N162" s="25">
        <v>22498</v>
      </c>
      <c r="O162" s="26">
        <f t="shared" si="18"/>
        <v>22565.493999999999</v>
      </c>
      <c r="P162" s="27">
        <f t="shared" si="19"/>
        <v>2256.5493999999999</v>
      </c>
      <c r="Q162" s="33">
        <v>0.05</v>
      </c>
      <c r="R162" s="36"/>
      <c r="S162" s="29"/>
      <c r="T162" s="29">
        <v>16796</v>
      </c>
      <c r="U162" s="29"/>
      <c r="V162" s="28">
        <f t="shared" si="21"/>
        <v>0</v>
      </c>
      <c r="W162" s="28">
        <f>T162*0.05</f>
        <v>839.80000000000007</v>
      </c>
      <c r="X162" s="30">
        <f t="shared" si="22"/>
        <v>2256.5493999999999</v>
      </c>
      <c r="Y162" s="31" t="s">
        <v>33</v>
      </c>
      <c r="Z162" s="17"/>
    </row>
    <row r="163" spans="1:26" ht="15.75" x14ac:dyDescent="0.25">
      <c r="A163" s="18" t="s">
        <v>138</v>
      </c>
      <c r="B163" s="19" t="s">
        <v>139</v>
      </c>
      <c r="C163" s="20" t="s">
        <v>140</v>
      </c>
      <c r="D163" s="21" t="s">
        <v>141</v>
      </c>
      <c r="E163" s="22" t="s">
        <v>29</v>
      </c>
      <c r="F163" s="19" t="s">
        <v>30</v>
      </c>
      <c r="G163" s="19" t="s">
        <v>31</v>
      </c>
      <c r="H163" s="23">
        <v>0.98899999999999999</v>
      </c>
      <c r="I163" s="23">
        <v>0</v>
      </c>
      <c r="J163" s="23">
        <v>0.98899999999999999</v>
      </c>
      <c r="K163" s="24"/>
      <c r="L163" s="24">
        <v>1</v>
      </c>
      <c r="M163" s="24" t="s">
        <v>32</v>
      </c>
      <c r="N163" s="25">
        <v>28505</v>
      </c>
      <c r="O163" s="26">
        <f t="shared" si="18"/>
        <v>28590.514999999999</v>
      </c>
      <c r="P163" s="27">
        <f t="shared" si="19"/>
        <v>2859.0515</v>
      </c>
      <c r="Q163" s="28">
        <v>0.1</v>
      </c>
      <c r="R163" s="29">
        <f>IFERROR(VLOOKUP(A163&amp;D163,[1]Combined!$A$6:$F$1827,6,FALSE),0)</f>
        <v>9661</v>
      </c>
      <c r="S163" s="29">
        <f>IFERROR(VLOOKUP(A163&amp;D163,[2]Combined!$A$5:$F$98,6,FALSE),0)</f>
        <v>0</v>
      </c>
      <c r="T163" s="29">
        <v>10037</v>
      </c>
      <c r="U163" s="29"/>
      <c r="V163" s="28">
        <f t="shared" si="21"/>
        <v>966.1</v>
      </c>
      <c r="W163" s="28">
        <f>T163*0.1</f>
        <v>1003.7</v>
      </c>
      <c r="X163" s="30">
        <f t="shared" si="22"/>
        <v>1892.9515000000001</v>
      </c>
      <c r="Y163" s="31" t="s">
        <v>33</v>
      </c>
      <c r="Z163" s="17"/>
    </row>
    <row r="164" spans="1:26" ht="15.75" x14ac:dyDescent="0.25">
      <c r="A164" s="18" t="s">
        <v>138</v>
      </c>
      <c r="B164" s="19" t="s">
        <v>139</v>
      </c>
      <c r="C164" s="20" t="s">
        <v>857</v>
      </c>
      <c r="D164" s="21" t="s">
        <v>164</v>
      </c>
      <c r="E164" s="22" t="s">
        <v>450</v>
      </c>
      <c r="F164" s="19" t="s">
        <v>451</v>
      </c>
      <c r="G164" s="19" t="s">
        <v>451</v>
      </c>
      <c r="H164" s="23">
        <v>0.98770000000000002</v>
      </c>
      <c r="I164" s="23">
        <v>0</v>
      </c>
      <c r="J164" s="23">
        <v>0.98770000000000002</v>
      </c>
      <c r="K164" s="24"/>
      <c r="L164" s="24">
        <v>3</v>
      </c>
      <c r="M164" s="24" t="s">
        <v>32</v>
      </c>
      <c r="N164" s="25">
        <v>24008</v>
      </c>
      <c r="O164" s="26">
        <f t="shared" si="18"/>
        <v>24080.024000000001</v>
      </c>
      <c r="P164" s="27">
        <f t="shared" si="19"/>
        <v>2408.0024000000003</v>
      </c>
      <c r="Q164" s="33">
        <v>0.05</v>
      </c>
      <c r="R164" s="36"/>
      <c r="S164" s="29"/>
      <c r="T164" s="29">
        <v>13616</v>
      </c>
      <c r="U164" s="29"/>
      <c r="V164" s="28">
        <f t="shared" si="21"/>
        <v>0</v>
      </c>
      <c r="W164" s="28">
        <f>T164*0.05</f>
        <v>680.80000000000007</v>
      </c>
      <c r="X164" s="30">
        <f t="shared" si="22"/>
        <v>2408.0024000000003</v>
      </c>
      <c r="Y164" s="31" t="s">
        <v>33</v>
      </c>
      <c r="Z164" s="17"/>
    </row>
    <row r="165" spans="1:26" ht="15.75" x14ac:dyDescent="0.25">
      <c r="A165" s="18" t="s">
        <v>138</v>
      </c>
      <c r="B165" s="19" t="s">
        <v>139</v>
      </c>
      <c r="C165" s="20" t="s">
        <v>858</v>
      </c>
      <c r="D165" s="21" t="s">
        <v>279</v>
      </c>
      <c r="E165" s="22" t="s">
        <v>450</v>
      </c>
      <c r="F165" s="19" t="s">
        <v>275</v>
      </c>
      <c r="G165" s="19" t="s">
        <v>859</v>
      </c>
      <c r="H165" s="23">
        <v>0.98770000000000002</v>
      </c>
      <c r="I165" s="23">
        <v>0</v>
      </c>
      <c r="J165" s="23">
        <v>0.98770000000000002</v>
      </c>
      <c r="K165" s="24"/>
      <c r="L165" s="24">
        <v>3</v>
      </c>
      <c r="M165" s="24" t="s">
        <v>32</v>
      </c>
      <c r="N165" s="25">
        <v>109999</v>
      </c>
      <c r="O165" s="26">
        <f t="shared" si="18"/>
        <v>110328.997</v>
      </c>
      <c r="P165" s="27">
        <f t="shared" si="19"/>
        <v>11032.899700000002</v>
      </c>
      <c r="Q165" s="33">
        <v>0.05</v>
      </c>
      <c r="R165" s="36"/>
      <c r="S165" s="29"/>
      <c r="T165" s="29">
        <v>25638</v>
      </c>
      <c r="U165" s="29"/>
      <c r="V165" s="28">
        <f t="shared" si="21"/>
        <v>0</v>
      </c>
      <c r="W165" s="28">
        <f>T165*0.05</f>
        <v>1281.9000000000001</v>
      </c>
      <c r="X165" s="30">
        <f t="shared" si="22"/>
        <v>11032.899700000002</v>
      </c>
      <c r="Y165" s="31" t="s">
        <v>33</v>
      </c>
      <c r="Z165" s="17"/>
    </row>
    <row r="166" spans="1:26" ht="15.75" x14ac:dyDescent="0.25">
      <c r="A166" s="18" t="s">
        <v>142</v>
      </c>
      <c r="B166" s="19" t="s">
        <v>143</v>
      </c>
      <c r="C166" s="20" t="s">
        <v>144</v>
      </c>
      <c r="D166" s="21" t="s">
        <v>145</v>
      </c>
      <c r="E166" s="22" t="s">
        <v>36</v>
      </c>
      <c r="F166" s="19" t="s">
        <v>37</v>
      </c>
      <c r="G166" s="19" t="s">
        <v>38</v>
      </c>
      <c r="H166" s="23">
        <v>0.91069999999999995</v>
      </c>
      <c r="I166" s="23">
        <v>0</v>
      </c>
      <c r="J166" s="23">
        <v>0.91069999999999995</v>
      </c>
      <c r="K166" s="24"/>
      <c r="L166" s="24">
        <v>1</v>
      </c>
      <c r="M166" s="24" t="s">
        <v>32</v>
      </c>
      <c r="N166" s="25">
        <v>54242</v>
      </c>
      <c r="O166" s="26">
        <f t="shared" si="18"/>
        <v>54404.726000000002</v>
      </c>
      <c r="P166" s="27">
        <f t="shared" si="19"/>
        <v>5440.472600000001</v>
      </c>
      <c r="Q166" s="28">
        <v>0.1</v>
      </c>
      <c r="R166" s="29">
        <f>IFERROR(VLOOKUP(A166&amp;D166,[1]Combined!$A$6:$F$1827,6,FALSE),0)</f>
        <v>18998</v>
      </c>
      <c r="S166" s="29">
        <f>IFERROR(VLOOKUP(A166&amp;D166,[2]Combined!$A$5:$F$98,6,FALSE),0)</f>
        <v>0</v>
      </c>
      <c r="T166" s="29">
        <v>28790</v>
      </c>
      <c r="U166" s="29"/>
      <c r="V166" s="28">
        <f t="shared" si="21"/>
        <v>1899.8000000000002</v>
      </c>
      <c r="W166" s="28">
        <f>T166*0.1</f>
        <v>2879</v>
      </c>
      <c r="X166" s="30">
        <f t="shared" si="22"/>
        <v>3540.6726000000008</v>
      </c>
      <c r="Y166" s="31" t="s">
        <v>33</v>
      </c>
      <c r="Z166" s="17"/>
    </row>
    <row r="167" spans="1:26" ht="15.75" x14ac:dyDescent="0.25">
      <c r="A167" s="18" t="s">
        <v>142</v>
      </c>
      <c r="B167" s="19" t="s">
        <v>143</v>
      </c>
      <c r="C167" s="20" t="s">
        <v>146</v>
      </c>
      <c r="D167" s="21" t="s">
        <v>75</v>
      </c>
      <c r="E167" s="22" t="s">
        <v>36</v>
      </c>
      <c r="F167" s="19" t="s">
        <v>37</v>
      </c>
      <c r="G167" s="19" t="s">
        <v>38</v>
      </c>
      <c r="H167" s="23">
        <v>0.9103</v>
      </c>
      <c r="I167" s="23">
        <v>0</v>
      </c>
      <c r="J167" s="23">
        <v>0.9103</v>
      </c>
      <c r="K167" s="24" t="s">
        <v>32</v>
      </c>
      <c r="L167" s="24">
        <v>1</v>
      </c>
      <c r="M167" s="24" t="s">
        <v>32</v>
      </c>
      <c r="N167" s="25">
        <v>39736</v>
      </c>
      <c r="O167" s="26">
        <f t="shared" si="18"/>
        <v>39855.207999999999</v>
      </c>
      <c r="P167" s="27">
        <f t="shared" si="19"/>
        <v>3985.5208000000002</v>
      </c>
      <c r="Q167" s="28">
        <v>0.1</v>
      </c>
      <c r="R167" s="29">
        <f>IFERROR(VLOOKUP(A167&amp;D167,[1]Combined!$A$6:$F$1827,6,FALSE),0)</f>
        <v>0</v>
      </c>
      <c r="S167" s="29">
        <f>IFERROR(VLOOKUP(A167&amp;D167,[2]Combined!$A$5:$F$98,6,FALSE),0)</f>
        <v>0</v>
      </c>
      <c r="T167" s="29">
        <v>638</v>
      </c>
      <c r="U167" s="29"/>
      <c r="V167" s="28">
        <f t="shared" si="21"/>
        <v>0</v>
      </c>
      <c r="W167" s="28">
        <f>T167*0.1</f>
        <v>63.800000000000004</v>
      </c>
      <c r="X167" s="30">
        <f t="shared" si="22"/>
        <v>3985.5208000000002</v>
      </c>
      <c r="Y167" s="31" t="s">
        <v>33</v>
      </c>
      <c r="Z167" s="17"/>
    </row>
    <row r="168" spans="1:26" ht="15.75" x14ac:dyDescent="0.25">
      <c r="A168" s="18" t="s">
        <v>142</v>
      </c>
      <c r="B168" s="19" t="s">
        <v>143</v>
      </c>
      <c r="C168" s="20" t="s">
        <v>147</v>
      </c>
      <c r="D168" s="21" t="s">
        <v>148</v>
      </c>
      <c r="E168" s="22" t="s">
        <v>36</v>
      </c>
      <c r="F168" s="19" t="s">
        <v>37</v>
      </c>
      <c r="G168" s="19" t="s">
        <v>38</v>
      </c>
      <c r="H168" s="23">
        <v>0.91180000000000005</v>
      </c>
      <c r="I168" s="23">
        <v>0</v>
      </c>
      <c r="J168" s="23">
        <v>0.91180000000000005</v>
      </c>
      <c r="K168" s="24"/>
      <c r="L168" s="24">
        <v>1</v>
      </c>
      <c r="M168" s="24" t="s">
        <v>32</v>
      </c>
      <c r="N168" s="25">
        <v>53147</v>
      </c>
      <c r="O168" s="26">
        <f t="shared" ref="O168:O231" si="23">N168+(N168*0.003)</f>
        <v>53306.440999999999</v>
      </c>
      <c r="P168" s="27">
        <f t="shared" ref="P168:P231" si="24">O168*0.1</f>
        <v>5330.6441000000004</v>
      </c>
      <c r="Q168" s="28">
        <v>0.1</v>
      </c>
      <c r="R168" s="29">
        <f>IFERROR(VLOOKUP(A168&amp;D168,[1]Combined!$A$6:$F$1827,6,FALSE),0)</f>
        <v>11421</v>
      </c>
      <c r="S168" s="29">
        <f>IFERROR(VLOOKUP(A168&amp;D168,[2]Combined!$A$5:$F$98,6,FALSE),0)</f>
        <v>0</v>
      </c>
      <c r="T168" s="29">
        <v>8918</v>
      </c>
      <c r="U168" s="29"/>
      <c r="V168" s="28">
        <f t="shared" si="21"/>
        <v>1142.1000000000001</v>
      </c>
      <c r="W168" s="28">
        <f>T168*0.1</f>
        <v>891.80000000000007</v>
      </c>
      <c r="X168" s="30">
        <f t="shared" si="22"/>
        <v>4188.5441000000001</v>
      </c>
      <c r="Y168" s="31" t="s">
        <v>33</v>
      </c>
      <c r="Z168" s="17"/>
    </row>
    <row r="169" spans="1:26" ht="15.75" x14ac:dyDescent="0.25">
      <c r="A169" s="18" t="s">
        <v>142</v>
      </c>
      <c r="B169" s="19" t="s">
        <v>143</v>
      </c>
      <c r="C169" s="20" t="s">
        <v>860</v>
      </c>
      <c r="D169" s="21" t="s">
        <v>534</v>
      </c>
      <c r="E169" s="22" t="s">
        <v>450</v>
      </c>
      <c r="F169" s="19" t="s">
        <v>460</v>
      </c>
      <c r="G169" s="19" t="s">
        <v>451</v>
      </c>
      <c r="H169" s="23">
        <v>0.91080000000000005</v>
      </c>
      <c r="I169" s="23">
        <v>0</v>
      </c>
      <c r="J169" s="23">
        <v>0.91080000000000005</v>
      </c>
      <c r="K169" s="24"/>
      <c r="L169" s="24">
        <v>3</v>
      </c>
      <c r="M169" s="24" t="s">
        <v>32</v>
      </c>
      <c r="N169" s="25">
        <v>53677</v>
      </c>
      <c r="O169" s="26">
        <f t="shared" si="23"/>
        <v>53838.031000000003</v>
      </c>
      <c r="P169" s="27">
        <f t="shared" si="24"/>
        <v>5383.803100000001</v>
      </c>
      <c r="Q169" s="33">
        <v>0.05</v>
      </c>
      <c r="R169" s="36"/>
      <c r="S169" s="29"/>
      <c r="T169" s="29">
        <v>7289</v>
      </c>
      <c r="U169" s="29"/>
      <c r="V169" s="28">
        <f t="shared" si="21"/>
        <v>0</v>
      </c>
      <c r="W169" s="28">
        <f t="shared" ref="W169:W174" si="25">T169*0.05</f>
        <v>364.45000000000005</v>
      </c>
      <c r="X169" s="30">
        <f t="shared" si="22"/>
        <v>5383.803100000001</v>
      </c>
      <c r="Y169" s="31" t="s">
        <v>33</v>
      </c>
      <c r="Z169" s="17"/>
    </row>
    <row r="170" spans="1:26" ht="15.75" x14ac:dyDescent="0.25">
      <c r="A170" s="18" t="s">
        <v>142</v>
      </c>
      <c r="B170" s="19" t="s">
        <v>143</v>
      </c>
      <c r="C170" s="20" t="s">
        <v>861</v>
      </c>
      <c r="D170" s="21" t="s">
        <v>715</v>
      </c>
      <c r="E170" s="22" t="s">
        <v>450</v>
      </c>
      <c r="F170" s="19" t="s">
        <v>275</v>
      </c>
      <c r="G170" s="19" t="s">
        <v>451</v>
      </c>
      <c r="H170" s="23">
        <v>0.91110000000000002</v>
      </c>
      <c r="I170" s="23">
        <v>0</v>
      </c>
      <c r="J170" s="23">
        <v>0.91110000000000002</v>
      </c>
      <c r="K170" s="24"/>
      <c r="L170" s="24">
        <v>3</v>
      </c>
      <c r="M170" s="24" t="s">
        <v>32</v>
      </c>
      <c r="N170" s="25">
        <v>58308</v>
      </c>
      <c r="O170" s="26">
        <f t="shared" si="23"/>
        <v>58482.923999999999</v>
      </c>
      <c r="P170" s="27">
        <f t="shared" si="24"/>
        <v>5848.2924000000003</v>
      </c>
      <c r="Q170" s="33">
        <v>0.05</v>
      </c>
      <c r="R170" s="36"/>
      <c r="S170" s="29"/>
      <c r="T170" s="29">
        <v>2642</v>
      </c>
      <c r="U170" s="29"/>
      <c r="V170" s="28">
        <f t="shared" si="21"/>
        <v>0</v>
      </c>
      <c r="W170" s="28">
        <f t="shared" si="25"/>
        <v>132.1</v>
      </c>
      <c r="X170" s="30">
        <f t="shared" si="22"/>
        <v>5848.2924000000003</v>
      </c>
      <c r="Y170" s="31" t="s">
        <v>33</v>
      </c>
      <c r="Z170" s="17"/>
    </row>
    <row r="171" spans="1:26" ht="15.75" x14ac:dyDescent="0.25">
      <c r="A171" s="18" t="s">
        <v>142</v>
      </c>
      <c r="B171" s="19" t="s">
        <v>143</v>
      </c>
      <c r="C171" s="20" t="s">
        <v>863</v>
      </c>
      <c r="D171" s="21" t="s">
        <v>131</v>
      </c>
      <c r="E171" s="22" t="s">
        <v>450</v>
      </c>
      <c r="F171" s="19" t="s">
        <v>460</v>
      </c>
      <c r="G171" s="19" t="s">
        <v>451</v>
      </c>
      <c r="H171" s="23">
        <v>0.90990000000000004</v>
      </c>
      <c r="I171" s="23">
        <v>0</v>
      </c>
      <c r="J171" s="23">
        <v>0.90990000000000004</v>
      </c>
      <c r="K171" s="24"/>
      <c r="L171" s="24">
        <v>3</v>
      </c>
      <c r="M171" s="24" t="s">
        <v>32</v>
      </c>
      <c r="N171" s="25">
        <v>29886</v>
      </c>
      <c r="O171" s="26">
        <f t="shared" si="23"/>
        <v>29975.657999999999</v>
      </c>
      <c r="P171" s="27">
        <f t="shared" si="24"/>
        <v>2997.5658000000003</v>
      </c>
      <c r="Q171" s="33">
        <v>0.05</v>
      </c>
      <c r="R171" s="36"/>
      <c r="S171" s="29"/>
      <c r="T171" s="29">
        <v>1820</v>
      </c>
      <c r="U171" s="29"/>
      <c r="V171" s="28">
        <f t="shared" si="21"/>
        <v>0</v>
      </c>
      <c r="W171" s="28">
        <f t="shared" si="25"/>
        <v>91</v>
      </c>
      <c r="X171" s="30">
        <f t="shared" si="22"/>
        <v>2997.5658000000003</v>
      </c>
      <c r="Y171" s="31" t="s">
        <v>33</v>
      </c>
      <c r="Z171" s="17"/>
    </row>
    <row r="172" spans="1:26" ht="15.75" x14ac:dyDescent="0.25">
      <c r="A172" s="18" t="s">
        <v>142</v>
      </c>
      <c r="B172" s="19" t="s">
        <v>143</v>
      </c>
      <c r="C172" s="20" t="s">
        <v>864</v>
      </c>
      <c r="D172" s="21" t="s">
        <v>80</v>
      </c>
      <c r="E172" s="22" t="s">
        <v>450</v>
      </c>
      <c r="F172" s="19" t="s">
        <v>460</v>
      </c>
      <c r="G172" s="19" t="s">
        <v>451</v>
      </c>
      <c r="H172" s="23">
        <v>0.9113</v>
      </c>
      <c r="I172" s="23">
        <v>0</v>
      </c>
      <c r="J172" s="23">
        <v>0.9113</v>
      </c>
      <c r="K172" s="24"/>
      <c r="L172" s="24">
        <v>3</v>
      </c>
      <c r="M172" s="24" t="s">
        <v>32</v>
      </c>
      <c r="N172" s="25">
        <v>47233</v>
      </c>
      <c r="O172" s="26">
        <f t="shared" si="23"/>
        <v>47374.699000000001</v>
      </c>
      <c r="P172" s="27">
        <f t="shared" si="24"/>
        <v>4737.4699000000001</v>
      </c>
      <c r="Q172" s="33">
        <v>0.05</v>
      </c>
      <c r="R172" s="36"/>
      <c r="S172" s="29"/>
      <c r="T172" s="29">
        <v>1889</v>
      </c>
      <c r="U172" s="29"/>
      <c r="V172" s="28">
        <f t="shared" si="21"/>
        <v>0</v>
      </c>
      <c r="W172" s="28">
        <f t="shared" si="25"/>
        <v>94.45</v>
      </c>
      <c r="X172" s="30">
        <f t="shared" si="22"/>
        <v>4737.4699000000001</v>
      </c>
      <c r="Y172" s="31" t="s">
        <v>33</v>
      </c>
      <c r="Z172" s="17"/>
    </row>
    <row r="173" spans="1:26" ht="15.75" x14ac:dyDescent="0.25">
      <c r="A173" s="18" t="s">
        <v>142</v>
      </c>
      <c r="B173" s="19" t="s">
        <v>143</v>
      </c>
      <c r="C173" s="20" t="s">
        <v>866</v>
      </c>
      <c r="D173" s="21" t="s">
        <v>325</v>
      </c>
      <c r="E173" s="22" t="s">
        <v>450</v>
      </c>
      <c r="F173" s="19" t="s">
        <v>460</v>
      </c>
      <c r="G173" s="19" t="s">
        <v>451</v>
      </c>
      <c r="H173" s="23">
        <v>0.91120000000000001</v>
      </c>
      <c r="I173" s="23">
        <v>0</v>
      </c>
      <c r="J173" s="23">
        <v>0.91120000000000001</v>
      </c>
      <c r="K173" s="24"/>
      <c r="L173" s="24">
        <v>3</v>
      </c>
      <c r="M173" s="24" t="s">
        <v>32</v>
      </c>
      <c r="N173" s="25">
        <v>46880</v>
      </c>
      <c r="O173" s="26">
        <f t="shared" si="23"/>
        <v>47020.639999999999</v>
      </c>
      <c r="P173" s="27">
        <f t="shared" si="24"/>
        <v>4702.0640000000003</v>
      </c>
      <c r="Q173" s="33">
        <v>0.05</v>
      </c>
      <c r="R173" s="36"/>
      <c r="S173" s="29"/>
      <c r="T173" s="29">
        <v>2781</v>
      </c>
      <c r="U173" s="29"/>
      <c r="V173" s="28">
        <f t="shared" si="21"/>
        <v>0</v>
      </c>
      <c r="W173" s="28">
        <f t="shared" si="25"/>
        <v>139.05000000000001</v>
      </c>
      <c r="X173" s="30">
        <f t="shared" si="22"/>
        <v>4702.0640000000003</v>
      </c>
      <c r="Y173" s="31" t="s">
        <v>33</v>
      </c>
      <c r="Z173" s="17"/>
    </row>
    <row r="174" spans="1:26" ht="15.75" x14ac:dyDescent="0.25">
      <c r="A174" s="18" t="s">
        <v>142</v>
      </c>
      <c r="B174" s="19" t="s">
        <v>143</v>
      </c>
      <c r="C174" s="20" t="s">
        <v>867</v>
      </c>
      <c r="D174" s="21" t="s">
        <v>63</v>
      </c>
      <c r="E174" s="22" t="s">
        <v>450</v>
      </c>
      <c r="F174" s="19" t="s">
        <v>460</v>
      </c>
      <c r="G174" s="19" t="s">
        <v>451</v>
      </c>
      <c r="H174" s="23">
        <v>0.91180000000000005</v>
      </c>
      <c r="I174" s="23">
        <v>0</v>
      </c>
      <c r="J174" s="23">
        <v>0.91180000000000005</v>
      </c>
      <c r="K174" s="24"/>
      <c r="L174" s="24">
        <v>3</v>
      </c>
      <c r="M174" s="24" t="s">
        <v>32</v>
      </c>
      <c r="N174" s="25">
        <v>45754</v>
      </c>
      <c r="O174" s="26">
        <f t="shared" si="23"/>
        <v>45891.262000000002</v>
      </c>
      <c r="P174" s="27">
        <f t="shared" si="24"/>
        <v>4589.1262000000006</v>
      </c>
      <c r="Q174" s="33">
        <v>0.05</v>
      </c>
      <c r="R174" s="36"/>
      <c r="S174" s="29"/>
      <c r="T174" s="29">
        <v>7962</v>
      </c>
      <c r="U174" s="29"/>
      <c r="V174" s="28">
        <f t="shared" si="21"/>
        <v>0</v>
      </c>
      <c r="W174" s="28">
        <f t="shared" si="25"/>
        <v>398.1</v>
      </c>
      <c r="X174" s="30">
        <f t="shared" si="22"/>
        <v>4589.1262000000006</v>
      </c>
      <c r="Y174" s="31" t="s">
        <v>33</v>
      </c>
      <c r="Z174" s="17"/>
    </row>
    <row r="175" spans="1:26" ht="15.75" x14ac:dyDescent="0.25">
      <c r="A175" s="18" t="s">
        <v>149</v>
      </c>
      <c r="B175" s="19" t="s">
        <v>150</v>
      </c>
      <c r="C175" s="20" t="s">
        <v>151</v>
      </c>
      <c r="D175" s="21" t="s">
        <v>152</v>
      </c>
      <c r="E175" s="22" t="s">
        <v>29</v>
      </c>
      <c r="F175" s="19" t="s">
        <v>30</v>
      </c>
      <c r="G175" s="19" t="s">
        <v>31</v>
      </c>
      <c r="H175" s="23">
        <v>0.56010000000000004</v>
      </c>
      <c r="I175" s="23">
        <v>0.1009</v>
      </c>
      <c r="J175" s="23">
        <v>0.66090000000000004</v>
      </c>
      <c r="K175" s="24" t="s">
        <v>32</v>
      </c>
      <c r="L175" s="24">
        <v>1</v>
      </c>
      <c r="M175" s="24" t="s">
        <v>32</v>
      </c>
      <c r="N175" s="25">
        <v>144742</v>
      </c>
      <c r="O175" s="26">
        <f t="shared" si="23"/>
        <v>145176.226</v>
      </c>
      <c r="P175" s="27">
        <f t="shared" si="24"/>
        <v>14517.622600000001</v>
      </c>
      <c r="Q175" s="28">
        <v>0.1</v>
      </c>
      <c r="R175" s="29">
        <f>IFERROR(VLOOKUP(A175&amp;D175,[1]Combined!$A$6:$F$1827,6,FALSE),0)</f>
        <v>24689</v>
      </c>
      <c r="S175" s="29">
        <f>IFERROR(VLOOKUP(A175&amp;D175,[2]Combined!$A$5:$F$98,6,FALSE),0)</f>
        <v>0</v>
      </c>
      <c r="T175" s="29">
        <v>56410</v>
      </c>
      <c r="U175" s="29"/>
      <c r="V175" s="28">
        <f t="shared" si="21"/>
        <v>2468.9</v>
      </c>
      <c r="W175" s="28">
        <f t="shared" ref="W175:W180" si="26">T175*0.1</f>
        <v>5641</v>
      </c>
      <c r="X175" s="30">
        <f t="shared" si="22"/>
        <v>12048.722600000001</v>
      </c>
      <c r="Y175" s="31" t="s">
        <v>33</v>
      </c>
      <c r="Z175" s="17"/>
    </row>
    <row r="176" spans="1:26" ht="15.75" x14ac:dyDescent="0.25">
      <c r="A176" s="18" t="s">
        <v>149</v>
      </c>
      <c r="B176" s="19" t="s">
        <v>150</v>
      </c>
      <c r="C176" s="20" t="s">
        <v>153</v>
      </c>
      <c r="D176" s="21" t="s">
        <v>154</v>
      </c>
      <c r="E176" s="22" t="s">
        <v>36</v>
      </c>
      <c r="F176" s="19" t="s">
        <v>37</v>
      </c>
      <c r="G176" s="19" t="s">
        <v>38</v>
      </c>
      <c r="H176" s="23">
        <v>0.83679999999999999</v>
      </c>
      <c r="I176" s="23">
        <v>0</v>
      </c>
      <c r="J176" s="23">
        <v>0.83679999999999999</v>
      </c>
      <c r="K176" s="24" t="s">
        <v>32</v>
      </c>
      <c r="L176" s="24">
        <v>1</v>
      </c>
      <c r="M176" s="24" t="s">
        <v>32</v>
      </c>
      <c r="N176" s="25">
        <v>88952</v>
      </c>
      <c r="O176" s="26">
        <f t="shared" si="23"/>
        <v>89218.856</v>
      </c>
      <c r="P176" s="27">
        <f t="shared" si="24"/>
        <v>8921.8855999999996</v>
      </c>
      <c r="Q176" s="28">
        <v>0.1</v>
      </c>
      <c r="R176" s="29">
        <f>IFERROR(VLOOKUP(A176&amp;D176,[1]Combined!$A$6:$F$1827,6,FALSE),0)</f>
        <v>40817</v>
      </c>
      <c r="S176" s="29">
        <f>IFERROR(VLOOKUP(A176&amp;D176,[2]Combined!$A$5:$F$98,6,FALSE),0)</f>
        <v>0</v>
      </c>
      <c r="T176" s="29">
        <v>90782</v>
      </c>
      <c r="U176" s="29"/>
      <c r="V176" s="28">
        <f t="shared" si="21"/>
        <v>4081.7000000000003</v>
      </c>
      <c r="W176" s="28">
        <f t="shared" si="26"/>
        <v>9078.2000000000007</v>
      </c>
      <c r="X176" s="30">
        <f t="shared" si="22"/>
        <v>4840.1855999999989</v>
      </c>
      <c r="Y176" s="31" t="s">
        <v>33</v>
      </c>
      <c r="Z176" s="17"/>
    </row>
    <row r="177" spans="1:26" ht="15.75" x14ac:dyDescent="0.25">
      <c r="A177" s="18" t="s">
        <v>149</v>
      </c>
      <c r="B177" s="19" t="s">
        <v>150</v>
      </c>
      <c r="C177" s="20" t="s">
        <v>155</v>
      </c>
      <c r="D177" s="21" t="s">
        <v>156</v>
      </c>
      <c r="E177" s="22" t="s">
        <v>36</v>
      </c>
      <c r="F177" s="19" t="s">
        <v>37</v>
      </c>
      <c r="G177" s="19" t="s">
        <v>38</v>
      </c>
      <c r="H177" s="23">
        <v>0.56379999999999997</v>
      </c>
      <c r="I177" s="23">
        <v>9.8199999999999996E-2</v>
      </c>
      <c r="J177" s="23">
        <v>0.66200000000000003</v>
      </c>
      <c r="K177" s="24" t="s">
        <v>32</v>
      </c>
      <c r="L177" s="24">
        <v>1</v>
      </c>
      <c r="M177" s="24" t="s">
        <v>32</v>
      </c>
      <c r="N177" s="25">
        <v>63824</v>
      </c>
      <c r="O177" s="26">
        <f t="shared" si="23"/>
        <v>64015.472000000002</v>
      </c>
      <c r="P177" s="27">
        <f t="shared" si="24"/>
        <v>6401.5472000000009</v>
      </c>
      <c r="Q177" s="28">
        <v>0.1</v>
      </c>
      <c r="R177" s="29">
        <f>IFERROR(VLOOKUP(A177&amp;D177,[1]Combined!$A$6:$F$1827,6,FALSE),0)</f>
        <v>11600</v>
      </c>
      <c r="S177" s="29">
        <f>IFERROR(VLOOKUP(A177&amp;D177,[2]Combined!$A$5:$F$98,6,FALSE),0)</f>
        <v>0</v>
      </c>
      <c r="T177" s="29">
        <v>23988</v>
      </c>
      <c r="U177" s="29"/>
      <c r="V177" s="28">
        <f t="shared" si="21"/>
        <v>1160</v>
      </c>
      <c r="W177" s="28">
        <f t="shared" si="26"/>
        <v>2398.8000000000002</v>
      </c>
      <c r="X177" s="30">
        <f t="shared" si="22"/>
        <v>5241.5472000000009</v>
      </c>
      <c r="Y177" s="31" t="s">
        <v>33</v>
      </c>
      <c r="Z177" s="17"/>
    </row>
    <row r="178" spans="1:26" ht="15.75" x14ac:dyDescent="0.25">
      <c r="A178" s="18" t="s">
        <v>149</v>
      </c>
      <c r="B178" s="19" t="s">
        <v>150</v>
      </c>
      <c r="C178" s="20" t="s">
        <v>482</v>
      </c>
      <c r="D178" s="21" t="s">
        <v>177</v>
      </c>
      <c r="E178" s="22" t="s">
        <v>450</v>
      </c>
      <c r="F178" s="19" t="s">
        <v>275</v>
      </c>
      <c r="G178" s="19" t="s">
        <v>451</v>
      </c>
      <c r="H178" s="23">
        <v>0.83799999999999997</v>
      </c>
      <c r="I178" s="23">
        <v>0</v>
      </c>
      <c r="J178" s="23">
        <v>0.83799999999999997</v>
      </c>
      <c r="K178" s="24" t="s">
        <v>32</v>
      </c>
      <c r="L178" s="24">
        <v>2</v>
      </c>
      <c r="M178" s="24" t="s">
        <v>32</v>
      </c>
      <c r="N178" s="25">
        <v>99109</v>
      </c>
      <c r="O178" s="26">
        <f t="shared" si="23"/>
        <v>99406.327000000005</v>
      </c>
      <c r="P178" s="27">
        <f t="shared" si="24"/>
        <v>9940.6327000000019</v>
      </c>
      <c r="Q178" s="33">
        <v>0.05</v>
      </c>
      <c r="R178" s="29">
        <f>IFERROR(VLOOKUP(A178&amp;D178,[1]Combined!$A$6:$F$1827,6,FALSE),0)</f>
        <v>0</v>
      </c>
      <c r="S178" s="29">
        <f>IFERROR(VLOOKUP(A178&amp;D178,[2]Combined!$A$5:$F$98,6,FALSE),0)</f>
        <v>0</v>
      </c>
      <c r="T178" s="29">
        <v>0</v>
      </c>
      <c r="U178" s="29"/>
      <c r="V178" s="28">
        <f t="shared" si="21"/>
        <v>0</v>
      </c>
      <c r="W178" s="28">
        <f t="shared" si="26"/>
        <v>0</v>
      </c>
      <c r="X178" s="30">
        <f t="shared" si="22"/>
        <v>9940.6327000000019</v>
      </c>
      <c r="Y178" s="31" t="s">
        <v>33</v>
      </c>
      <c r="Z178" s="17"/>
    </row>
    <row r="179" spans="1:26" ht="15.75" x14ac:dyDescent="0.25">
      <c r="A179" s="18" t="s">
        <v>149</v>
      </c>
      <c r="B179" s="19" t="s">
        <v>150</v>
      </c>
      <c r="C179" s="20" t="s">
        <v>483</v>
      </c>
      <c r="D179" s="21" t="s">
        <v>484</v>
      </c>
      <c r="E179" s="22" t="s">
        <v>450</v>
      </c>
      <c r="F179" s="19" t="s">
        <v>460</v>
      </c>
      <c r="G179" s="19" t="s">
        <v>451</v>
      </c>
      <c r="H179" s="23">
        <v>0.83740000000000003</v>
      </c>
      <c r="I179" s="23">
        <v>0</v>
      </c>
      <c r="J179" s="23">
        <v>0.83740000000000003</v>
      </c>
      <c r="K179" s="24" t="s">
        <v>32</v>
      </c>
      <c r="L179" s="24">
        <v>2</v>
      </c>
      <c r="M179" s="24" t="s">
        <v>32</v>
      </c>
      <c r="N179" s="25">
        <v>57054</v>
      </c>
      <c r="O179" s="26">
        <f t="shared" si="23"/>
        <v>57225.161999999997</v>
      </c>
      <c r="P179" s="27">
        <f t="shared" si="24"/>
        <v>5722.5162</v>
      </c>
      <c r="Q179" s="33">
        <v>0.05</v>
      </c>
      <c r="R179" s="29">
        <f>IFERROR(VLOOKUP(A179&amp;D179,[1]Combined!$A$6:$F$1827,6,FALSE),0)</f>
        <v>11719</v>
      </c>
      <c r="S179" s="29">
        <f>IFERROR(VLOOKUP(A179&amp;D179,[2]Combined!$A$5:$F$98,6,FALSE),0)</f>
        <v>0</v>
      </c>
      <c r="T179" s="29">
        <v>78117</v>
      </c>
      <c r="U179" s="29"/>
      <c r="V179" s="28">
        <f t="shared" si="21"/>
        <v>585.95000000000005</v>
      </c>
      <c r="W179" s="28">
        <f t="shared" si="26"/>
        <v>7811.7000000000007</v>
      </c>
      <c r="X179" s="30">
        <f t="shared" si="22"/>
        <v>5136.5662000000002</v>
      </c>
      <c r="Y179" s="31" t="s">
        <v>33</v>
      </c>
      <c r="Z179" s="17"/>
    </row>
    <row r="180" spans="1:26" ht="15.75" x14ac:dyDescent="0.25">
      <c r="A180" s="18" t="s">
        <v>149</v>
      </c>
      <c r="B180" s="19" t="s">
        <v>150</v>
      </c>
      <c r="C180" s="20" t="s">
        <v>485</v>
      </c>
      <c r="D180" s="21" t="s">
        <v>486</v>
      </c>
      <c r="E180" s="22" t="s">
        <v>450</v>
      </c>
      <c r="F180" s="19" t="s">
        <v>220</v>
      </c>
      <c r="G180" s="19" t="s">
        <v>451</v>
      </c>
      <c r="H180" s="23">
        <v>0.8367</v>
      </c>
      <c r="I180" s="23">
        <v>0</v>
      </c>
      <c r="J180" s="23">
        <v>0.8367</v>
      </c>
      <c r="K180" s="24" t="s">
        <v>32</v>
      </c>
      <c r="L180" s="24">
        <v>2</v>
      </c>
      <c r="M180" s="24" t="s">
        <v>32</v>
      </c>
      <c r="N180" s="25">
        <v>72944</v>
      </c>
      <c r="O180" s="26">
        <f t="shared" si="23"/>
        <v>73162.831999999995</v>
      </c>
      <c r="P180" s="27">
        <f t="shared" si="24"/>
        <v>7316.2831999999999</v>
      </c>
      <c r="Q180" s="33">
        <v>0.05</v>
      </c>
      <c r="R180" s="29">
        <f>IFERROR(VLOOKUP(A180&amp;D180,[1]Combined!$A$6:$F$1827,6,FALSE),0)</f>
        <v>16803</v>
      </c>
      <c r="S180" s="29">
        <f>IFERROR(VLOOKUP(A180&amp;D180,[2]Combined!$A$5:$F$98,6,FALSE),0)</f>
        <v>0</v>
      </c>
      <c r="T180" s="29">
        <v>37698</v>
      </c>
      <c r="U180" s="29"/>
      <c r="V180" s="28">
        <f t="shared" si="21"/>
        <v>840.15000000000009</v>
      </c>
      <c r="W180" s="28">
        <f t="shared" si="26"/>
        <v>3769.8</v>
      </c>
      <c r="X180" s="30">
        <f t="shared" si="22"/>
        <v>6476.1332000000002</v>
      </c>
      <c r="Y180" s="31" t="s">
        <v>33</v>
      </c>
      <c r="Z180" s="17"/>
    </row>
    <row r="181" spans="1:26" ht="15.75" x14ac:dyDescent="0.25">
      <c r="A181" s="18" t="s">
        <v>149</v>
      </c>
      <c r="B181" s="19" t="s">
        <v>150</v>
      </c>
      <c r="C181" s="20" t="s">
        <v>664</v>
      </c>
      <c r="D181" s="21" t="s">
        <v>327</v>
      </c>
      <c r="E181" s="22" t="s">
        <v>450</v>
      </c>
      <c r="F181" s="19" t="s">
        <v>460</v>
      </c>
      <c r="G181" s="19" t="s">
        <v>451</v>
      </c>
      <c r="H181" s="23">
        <v>0.53059999999999996</v>
      </c>
      <c r="I181" s="23">
        <v>0.1384</v>
      </c>
      <c r="J181" s="23">
        <v>0.66900000000000004</v>
      </c>
      <c r="K181" s="24" t="s">
        <v>32</v>
      </c>
      <c r="L181" s="24">
        <v>2</v>
      </c>
      <c r="M181" s="24" t="s">
        <v>32</v>
      </c>
      <c r="N181" s="25">
        <v>71092</v>
      </c>
      <c r="O181" s="26">
        <f t="shared" si="23"/>
        <v>71305.275999999998</v>
      </c>
      <c r="P181" s="27">
        <f t="shared" si="24"/>
        <v>7130.5276000000003</v>
      </c>
      <c r="Q181" s="33">
        <v>0.05</v>
      </c>
      <c r="R181" s="36"/>
      <c r="S181" s="29"/>
      <c r="T181" s="29">
        <v>33709</v>
      </c>
      <c r="U181" s="29"/>
      <c r="V181" s="28">
        <f t="shared" si="21"/>
        <v>0</v>
      </c>
      <c r="W181" s="28">
        <f>T181*0.05</f>
        <v>1685.45</v>
      </c>
      <c r="X181" s="30">
        <f t="shared" si="22"/>
        <v>7130.5276000000003</v>
      </c>
      <c r="Y181" s="31" t="s">
        <v>33</v>
      </c>
      <c r="Z181" s="17"/>
    </row>
    <row r="182" spans="1:26" ht="15.75" x14ac:dyDescent="0.25">
      <c r="A182" s="18" t="s">
        <v>149</v>
      </c>
      <c r="B182" s="19" t="s">
        <v>150</v>
      </c>
      <c r="C182" s="20" t="s">
        <v>665</v>
      </c>
      <c r="D182" s="21" t="s">
        <v>279</v>
      </c>
      <c r="E182" s="22" t="s">
        <v>450</v>
      </c>
      <c r="F182" s="19" t="s">
        <v>275</v>
      </c>
      <c r="G182" s="19" t="s">
        <v>451</v>
      </c>
      <c r="H182" s="23">
        <v>0.60980000000000001</v>
      </c>
      <c r="I182" s="23">
        <v>7.7200000000000005E-2</v>
      </c>
      <c r="J182" s="23">
        <v>0.68700000000000006</v>
      </c>
      <c r="K182" s="24" t="s">
        <v>32</v>
      </c>
      <c r="L182" s="24">
        <v>2</v>
      </c>
      <c r="M182" s="24" t="s">
        <v>32</v>
      </c>
      <c r="N182" s="25">
        <v>52692</v>
      </c>
      <c r="O182" s="26">
        <f t="shared" si="23"/>
        <v>52850.076000000001</v>
      </c>
      <c r="P182" s="27">
        <f t="shared" si="24"/>
        <v>5285.0076000000008</v>
      </c>
      <c r="Q182" s="33">
        <v>0.05</v>
      </c>
      <c r="R182" s="36"/>
      <c r="S182" s="29"/>
      <c r="T182" s="29">
        <v>41881</v>
      </c>
      <c r="U182" s="29"/>
      <c r="V182" s="28">
        <f t="shared" si="21"/>
        <v>0</v>
      </c>
      <c r="W182" s="28">
        <f>T182*0.05</f>
        <v>2094.0500000000002</v>
      </c>
      <c r="X182" s="30">
        <f t="shared" si="22"/>
        <v>5285.0076000000008</v>
      </c>
      <c r="Y182" s="31" t="s">
        <v>33</v>
      </c>
      <c r="Z182" s="17"/>
    </row>
    <row r="183" spans="1:26" ht="15.75" x14ac:dyDescent="0.25">
      <c r="A183" s="18" t="s">
        <v>149</v>
      </c>
      <c r="B183" s="19" t="s">
        <v>150</v>
      </c>
      <c r="C183" s="20" t="s">
        <v>666</v>
      </c>
      <c r="D183" s="21" t="s">
        <v>57</v>
      </c>
      <c r="E183" s="22" t="s">
        <v>450</v>
      </c>
      <c r="F183" s="19" t="s">
        <v>460</v>
      </c>
      <c r="G183" s="19" t="s">
        <v>451</v>
      </c>
      <c r="H183" s="23">
        <v>0.61170000000000002</v>
      </c>
      <c r="I183" s="23">
        <v>0.12640000000000001</v>
      </c>
      <c r="J183" s="23">
        <v>0.73809999999999998</v>
      </c>
      <c r="K183" s="24" t="s">
        <v>32</v>
      </c>
      <c r="L183" s="24">
        <v>2</v>
      </c>
      <c r="M183" s="24" t="s">
        <v>32</v>
      </c>
      <c r="N183" s="25">
        <v>61402</v>
      </c>
      <c r="O183" s="26">
        <f t="shared" si="23"/>
        <v>61586.205999999998</v>
      </c>
      <c r="P183" s="27">
        <f t="shared" si="24"/>
        <v>6158.6206000000002</v>
      </c>
      <c r="Q183" s="33">
        <v>0.05</v>
      </c>
      <c r="R183" s="36"/>
      <c r="S183" s="29"/>
      <c r="T183" s="29">
        <v>38076</v>
      </c>
      <c r="U183" s="29"/>
      <c r="V183" s="28">
        <f t="shared" si="21"/>
        <v>0</v>
      </c>
      <c r="W183" s="28">
        <f>T183*0.05</f>
        <v>1903.8000000000002</v>
      </c>
      <c r="X183" s="30">
        <f t="shared" si="22"/>
        <v>6158.6206000000002</v>
      </c>
      <c r="Y183" s="31" t="s">
        <v>33</v>
      </c>
      <c r="Z183" s="17"/>
    </row>
    <row r="184" spans="1:26" ht="15.75" x14ac:dyDescent="0.25">
      <c r="A184" s="18" t="s">
        <v>395</v>
      </c>
      <c r="B184" s="19" t="s">
        <v>396</v>
      </c>
      <c r="C184" s="38" t="s">
        <v>397</v>
      </c>
      <c r="D184" s="39" t="s">
        <v>106</v>
      </c>
      <c r="E184" s="42" t="s">
        <v>1350</v>
      </c>
      <c r="F184" s="37">
        <v>9</v>
      </c>
      <c r="G184" s="37">
        <v>12</v>
      </c>
      <c r="H184" s="42" t="s">
        <v>1350</v>
      </c>
      <c r="I184" s="42" t="s">
        <v>1350</v>
      </c>
      <c r="J184" s="23">
        <v>0.82379999999999998</v>
      </c>
      <c r="K184" s="24"/>
      <c r="L184" s="24">
        <v>1</v>
      </c>
      <c r="M184" s="24" t="s">
        <v>32</v>
      </c>
      <c r="N184" s="34">
        <v>19174</v>
      </c>
      <c r="O184" s="26">
        <f t="shared" si="23"/>
        <v>19231.522000000001</v>
      </c>
      <c r="P184" s="33">
        <f t="shared" si="24"/>
        <v>1923.1522000000002</v>
      </c>
      <c r="Q184" s="28">
        <v>0.1</v>
      </c>
      <c r="R184" s="29">
        <v>1032</v>
      </c>
      <c r="S184" s="29"/>
      <c r="T184" s="29">
        <v>1582</v>
      </c>
      <c r="U184" s="29"/>
      <c r="V184" s="28">
        <f t="shared" si="21"/>
        <v>103.2</v>
      </c>
      <c r="W184" s="28">
        <f t="shared" ref="W184:W203" si="27">T184*0.1</f>
        <v>158.20000000000002</v>
      </c>
      <c r="X184" s="30">
        <f t="shared" si="22"/>
        <v>1819.9522000000002</v>
      </c>
      <c r="Y184" s="31" t="s">
        <v>33</v>
      </c>
      <c r="Z184" s="17"/>
    </row>
    <row r="185" spans="1:26" ht="15.75" x14ac:dyDescent="0.25">
      <c r="A185" s="18" t="s">
        <v>395</v>
      </c>
      <c r="B185" s="19" t="s">
        <v>396</v>
      </c>
      <c r="C185" s="43" t="s">
        <v>1249</v>
      </c>
      <c r="D185" s="44">
        <v>500</v>
      </c>
      <c r="E185" s="45" t="s">
        <v>36</v>
      </c>
      <c r="F185" s="37">
        <v>6</v>
      </c>
      <c r="G185" s="37">
        <v>8</v>
      </c>
      <c r="H185" s="42" t="s">
        <v>1350</v>
      </c>
      <c r="I185" s="42" t="s">
        <v>1350</v>
      </c>
      <c r="J185" s="46">
        <v>0.76780000000000004</v>
      </c>
      <c r="K185" s="24" t="s">
        <v>32</v>
      </c>
      <c r="L185" s="24">
        <v>1</v>
      </c>
      <c r="M185" s="24" t="s">
        <v>32</v>
      </c>
      <c r="N185" s="34">
        <v>47221</v>
      </c>
      <c r="O185" s="26">
        <f t="shared" si="23"/>
        <v>47362.663</v>
      </c>
      <c r="P185" s="33">
        <f t="shared" si="24"/>
        <v>4736.2663000000002</v>
      </c>
      <c r="Q185" s="28">
        <v>0.1</v>
      </c>
      <c r="R185" s="29">
        <v>10195</v>
      </c>
      <c r="S185" s="29"/>
      <c r="T185" s="29">
        <v>21275</v>
      </c>
      <c r="U185" s="29"/>
      <c r="V185" s="28">
        <f t="shared" si="21"/>
        <v>1019.5</v>
      </c>
      <c r="W185" s="28">
        <f t="shared" si="27"/>
        <v>2127.5</v>
      </c>
      <c r="X185" s="30">
        <f t="shared" si="22"/>
        <v>3716.7663000000002</v>
      </c>
      <c r="Y185" s="31" t="s">
        <v>33</v>
      </c>
      <c r="Z185" s="17"/>
    </row>
    <row r="186" spans="1:26" ht="15.75" x14ac:dyDescent="0.25">
      <c r="A186" s="18" t="s">
        <v>395</v>
      </c>
      <c r="B186" s="19" t="s">
        <v>396</v>
      </c>
      <c r="C186" s="38" t="s">
        <v>398</v>
      </c>
      <c r="D186" s="39" t="s">
        <v>399</v>
      </c>
      <c r="E186" s="42" t="s">
        <v>36</v>
      </c>
      <c r="F186" s="37">
        <v>6</v>
      </c>
      <c r="G186" s="37">
        <v>9</v>
      </c>
      <c r="H186" s="42" t="s">
        <v>1350</v>
      </c>
      <c r="I186" s="42" t="s">
        <v>1350</v>
      </c>
      <c r="J186" s="23">
        <v>0.67410000000000003</v>
      </c>
      <c r="K186" s="24"/>
      <c r="L186" s="24">
        <v>1</v>
      </c>
      <c r="M186" s="24" t="s">
        <v>32</v>
      </c>
      <c r="N186" s="34">
        <v>34881</v>
      </c>
      <c r="O186" s="26">
        <f t="shared" si="23"/>
        <v>34985.642999999996</v>
      </c>
      <c r="P186" s="33">
        <f t="shared" si="24"/>
        <v>3498.5643</v>
      </c>
      <c r="Q186" s="28">
        <v>0.1</v>
      </c>
      <c r="R186" s="29">
        <v>3308</v>
      </c>
      <c r="S186" s="29"/>
      <c r="T186" s="29">
        <v>8728</v>
      </c>
      <c r="U186" s="29"/>
      <c r="V186" s="28">
        <f t="shared" si="21"/>
        <v>330.8</v>
      </c>
      <c r="W186" s="28">
        <f t="shared" si="27"/>
        <v>872.80000000000007</v>
      </c>
      <c r="X186" s="30">
        <f t="shared" si="22"/>
        <v>3167.7642999999998</v>
      </c>
      <c r="Y186" s="31" t="s">
        <v>33</v>
      </c>
      <c r="Z186" s="17"/>
    </row>
    <row r="187" spans="1:26" ht="15.75" x14ac:dyDescent="0.25">
      <c r="A187" s="18" t="s">
        <v>395</v>
      </c>
      <c r="B187" s="19" t="s">
        <v>396</v>
      </c>
      <c r="C187" s="43" t="s">
        <v>1307</v>
      </c>
      <c r="D187" s="44">
        <v>510</v>
      </c>
      <c r="E187" s="45" t="s">
        <v>36</v>
      </c>
      <c r="F187" s="37">
        <v>6</v>
      </c>
      <c r="G187" s="37">
        <v>8</v>
      </c>
      <c r="H187" s="42" t="s">
        <v>1350</v>
      </c>
      <c r="I187" s="42" t="s">
        <v>1350</v>
      </c>
      <c r="J187" s="46">
        <v>0.82289999999999996</v>
      </c>
      <c r="K187" s="24" t="s">
        <v>32</v>
      </c>
      <c r="L187" s="24">
        <v>1</v>
      </c>
      <c r="M187" s="24" t="s">
        <v>32</v>
      </c>
      <c r="N187" s="34">
        <v>39271</v>
      </c>
      <c r="O187" s="26">
        <f t="shared" si="23"/>
        <v>39388.813000000002</v>
      </c>
      <c r="P187" s="33">
        <f t="shared" si="24"/>
        <v>3938.8813000000005</v>
      </c>
      <c r="Q187" s="28">
        <v>0.1</v>
      </c>
      <c r="R187" s="29">
        <v>22372</v>
      </c>
      <c r="S187" s="29"/>
      <c r="T187" s="29">
        <v>35591</v>
      </c>
      <c r="U187" s="29"/>
      <c r="V187" s="28">
        <f t="shared" si="21"/>
        <v>2237.2000000000003</v>
      </c>
      <c r="W187" s="28">
        <f t="shared" si="27"/>
        <v>3559.1000000000004</v>
      </c>
      <c r="X187" s="30">
        <f t="shared" si="22"/>
        <v>1701.6813000000002</v>
      </c>
      <c r="Y187" s="31" t="s">
        <v>33</v>
      </c>
      <c r="Z187" s="17"/>
    </row>
    <row r="188" spans="1:26" ht="15.75" x14ac:dyDescent="0.25">
      <c r="A188" s="18" t="s">
        <v>395</v>
      </c>
      <c r="B188" s="19" t="s">
        <v>396</v>
      </c>
      <c r="C188" s="43" t="s">
        <v>1250</v>
      </c>
      <c r="D188" s="44">
        <v>610</v>
      </c>
      <c r="E188" s="45" t="s">
        <v>29</v>
      </c>
      <c r="F188" s="37">
        <v>9</v>
      </c>
      <c r="G188" s="37">
        <v>12</v>
      </c>
      <c r="H188" s="42" t="s">
        <v>1350</v>
      </c>
      <c r="I188" s="42" t="s">
        <v>1350</v>
      </c>
      <c r="J188" s="46">
        <v>0.57509999999999994</v>
      </c>
      <c r="K188" s="24" t="s">
        <v>32</v>
      </c>
      <c r="L188" s="24">
        <v>1</v>
      </c>
      <c r="M188" s="24" t="s">
        <v>32</v>
      </c>
      <c r="N188" s="34">
        <v>47003</v>
      </c>
      <c r="O188" s="26">
        <f t="shared" si="23"/>
        <v>47144.008999999998</v>
      </c>
      <c r="P188" s="33">
        <f t="shared" si="24"/>
        <v>4714.4008999999996</v>
      </c>
      <c r="Q188" s="28">
        <v>0.1</v>
      </c>
      <c r="R188" s="29">
        <v>4125</v>
      </c>
      <c r="S188" s="29"/>
      <c r="T188" s="29">
        <v>7543</v>
      </c>
      <c r="U188" s="29"/>
      <c r="V188" s="28">
        <f t="shared" si="21"/>
        <v>412.5</v>
      </c>
      <c r="W188" s="28">
        <f t="shared" si="27"/>
        <v>754.30000000000007</v>
      </c>
      <c r="X188" s="30">
        <f t="shared" si="22"/>
        <v>4301.9008999999996</v>
      </c>
      <c r="Y188" s="31" t="s">
        <v>33</v>
      </c>
      <c r="Z188" s="17"/>
    </row>
    <row r="189" spans="1:26" ht="15.75" x14ac:dyDescent="0.25">
      <c r="A189" s="18" t="s">
        <v>395</v>
      </c>
      <c r="B189" s="19" t="s">
        <v>396</v>
      </c>
      <c r="C189" s="43" t="s">
        <v>1251</v>
      </c>
      <c r="D189" s="44">
        <v>670</v>
      </c>
      <c r="E189" s="45" t="s">
        <v>29</v>
      </c>
      <c r="F189" s="37">
        <v>9</v>
      </c>
      <c r="G189" s="37">
        <v>12</v>
      </c>
      <c r="H189" s="42" t="s">
        <v>1350</v>
      </c>
      <c r="I189" s="42" t="s">
        <v>1350</v>
      </c>
      <c r="J189" s="46">
        <v>0.5867</v>
      </c>
      <c r="K189" s="24" t="s">
        <v>32</v>
      </c>
      <c r="L189" s="24">
        <v>1</v>
      </c>
      <c r="M189" s="24" t="s">
        <v>32</v>
      </c>
      <c r="N189" s="34">
        <v>40239</v>
      </c>
      <c r="O189" s="26">
        <f t="shared" si="23"/>
        <v>40359.716999999997</v>
      </c>
      <c r="P189" s="33">
        <f t="shared" si="24"/>
        <v>4035.9717000000001</v>
      </c>
      <c r="Q189" s="28">
        <v>0.1</v>
      </c>
      <c r="R189" s="29">
        <v>31283</v>
      </c>
      <c r="S189" s="29"/>
      <c r="T189" s="29">
        <v>45647</v>
      </c>
      <c r="U189" s="29"/>
      <c r="V189" s="28">
        <f t="shared" si="21"/>
        <v>3128.3</v>
      </c>
      <c r="W189" s="28">
        <f t="shared" si="27"/>
        <v>4564.7</v>
      </c>
      <c r="X189" s="30">
        <f t="shared" si="22"/>
        <v>907.67169999999987</v>
      </c>
      <c r="Y189" s="31" t="s">
        <v>33</v>
      </c>
      <c r="Z189" s="17"/>
    </row>
    <row r="190" spans="1:26" ht="15.75" x14ac:dyDescent="0.25">
      <c r="A190" s="18" t="s">
        <v>395</v>
      </c>
      <c r="B190" s="19" t="s">
        <v>396</v>
      </c>
      <c r="C190" s="43" t="s">
        <v>1252</v>
      </c>
      <c r="D190" s="44">
        <v>190</v>
      </c>
      <c r="E190" s="45" t="s">
        <v>29</v>
      </c>
      <c r="F190" s="37">
        <v>9</v>
      </c>
      <c r="G190" s="37">
        <v>12</v>
      </c>
      <c r="H190" s="42" t="s">
        <v>1350</v>
      </c>
      <c r="I190" s="42" t="s">
        <v>1350</v>
      </c>
      <c r="J190" s="46">
        <v>0.66069999999999995</v>
      </c>
      <c r="K190" s="24"/>
      <c r="L190" s="24">
        <v>1</v>
      </c>
      <c r="M190" s="24" t="s">
        <v>32</v>
      </c>
      <c r="N190" s="34">
        <v>58409</v>
      </c>
      <c r="O190" s="26">
        <f t="shared" si="23"/>
        <v>58584.226999999999</v>
      </c>
      <c r="P190" s="33">
        <f t="shared" si="24"/>
        <v>5858.4227000000001</v>
      </c>
      <c r="Q190" s="28">
        <v>0.1</v>
      </c>
      <c r="R190" s="29">
        <v>14750</v>
      </c>
      <c r="S190" s="29"/>
      <c r="T190" s="29">
        <v>35680</v>
      </c>
      <c r="U190" s="29"/>
      <c r="V190" s="28">
        <f t="shared" si="21"/>
        <v>1475</v>
      </c>
      <c r="W190" s="28">
        <f t="shared" si="27"/>
        <v>3568</v>
      </c>
      <c r="X190" s="30">
        <f t="shared" si="22"/>
        <v>4383.4227000000001</v>
      </c>
      <c r="Y190" s="31" t="s">
        <v>33</v>
      </c>
      <c r="Z190" s="17"/>
    </row>
    <row r="191" spans="1:26" ht="31.5" x14ac:dyDescent="0.25">
      <c r="A191" s="18" t="s">
        <v>395</v>
      </c>
      <c r="B191" s="19" t="s">
        <v>396</v>
      </c>
      <c r="C191" s="43" t="s">
        <v>1308</v>
      </c>
      <c r="D191" s="44">
        <v>250</v>
      </c>
      <c r="E191" s="45" t="s">
        <v>36</v>
      </c>
      <c r="F191" s="37">
        <v>6</v>
      </c>
      <c r="G191" s="37">
        <v>8</v>
      </c>
      <c r="H191" s="42" t="s">
        <v>1350</v>
      </c>
      <c r="I191" s="42" t="s">
        <v>1350</v>
      </c>
      <c r="J191" s="46">
        <v>0.82250000000000001</v>
      </c>
      <c r="K191" s="24" t="s">
        <v>32</v>
      </c>
      <c r="L191" s="24">
        <v>1</v>
      </c>
      <c r="M191" s="24" t="s">
        <v>32</v>
      </c>
      <c r="N191" s="34">
        <v>69746</v>
      </c>
      <c r="O191" s="26">
        <f t="shared" si="23"/>
        <v>69955.237999999998</v>
      </c>
      <c r="P191" s="33">
        <f t="shared" si="24"/>
        <v>6995.5237999999999</v>
      </c>
      <c r="Q191" s="28">
        <v>0.1</v>
      </c>
      <c r="R191" s="29">
        <v>10084</v>
      </c>
      <c r="S191" s="29"/>
      <c r="T191" s="29">
        <v>17514</v>
      </c>
      <c r="U191" s="29"/>
      <c r="V191" s="28">
        <f t="shared" si="21"/>
        <v>1008.4000000000001</v>
      </c>
      <c r="W191" s="28">
        <f t="shared" si="27"/>
        <v>1751.4</v>
      </c>
      <c r="X191" s="30">
        <f t="shared" si="22"/>
        <v>5987.1237999999994</v>
      </c>
      <c r="Y191" s="31" t="s">
        <v>33</v>
      </c>
      <c r="Z191" s="17"/>
    </row>
    <row r="192" spans="1:26" ht="15.75" x14ac:dyDescent="0.25">
      <c r="A192" s="18" t="s">
        <v>395</v>
      </c>
      <c r="B192" s="19" t="s">
        <v>396</v>
      </c>
      <c r="C192" s="43" t="s">
        <v>1253</v>
      </c>
      <c r="D192" s="44">
        <v>690</v>
      </c>
      <c r="E192" s="45" t="s">
        <v>36</v>
      </c>
      <c r="F192" s="37">
        <v>6</v>
      </c>
      <c r="G192" s="37">
        <v>8</v>
      </c>
      <c r="H192" s="42" t="s">
        <v>1350</v>
      </c>
      <c r="I192" s="42" t="s">
        <v>1350</v>
      </c>
      <c r="J192" s="46">
        <v>0.52680000000000005</v>
      </c>
      <c r="K192" s="24" t="s">
        <v>32</v>
      </c>
      <c r="L192" s="24">
        <v>1</v>
      </c>
      <c r="M192" s="24" t="s">
        <v>32</v>
      </c>
      <c r="N192" s="34">
        <v>29318</v>
      </c>
      <c r="O192" s="26">
        <f t="shared" si="23"/>
        <v>29405.954000000002</v>
      </c>
      <c r="P192" s="33">
        <f t="shared" si="24"/>
        <v>2940.5954000000002</v>
      </c>
      <c r="Q192" s="28">
        <v>0.1</v>
      </c>
      <c r="R192" s="29">
        <v>22803</v>
      </c>
      <c r="S192" s="29"/>
      <c r="T192" s="29">
        <v>38306</v>
      </c>
      <c r="U192" s="29"/>
      <c r="V192" s="28">
        <f t="shared" si="21"/>
        <v>2280.3000000000002</v>
      </c>
      <c r="W192" s="28">
        <f t="shared" si="27"/>
        <v>3830.6000000000004</v>
      </c>
      <c r="X192" s="30">
        <f t="shared" si="22"/>
        <v>660.29539999999997</v>
      </c>
      <c r="Y192" s="31" t="s">
        <v>33</v>
      </c>
      <c r="Z192" s="17"/>
    </row>
    <row r="193" spans="1:26" ht="15.75" x14ac:dyDescent="0.25">
      <c r="A193" s="18" t="s">
        <v>395</v>
      </c>
      <c r="B193" s="19" t="s">
        <v>396</v>
      </c>
      <c r="C193" s="43" t="s">
        <v>1309</v>
      </c>
      <c r="D193" s="44">
        <v>130</v>
      </c>
      <c r="E193" s="45" t="s">
        <v>36</v>
      </c>
      <c r="F193" s="37">
        <v>6</v>
      </c>
      <c r="G193" s="37">
        <v>8</v>
      </c>
      <c r="H193" s="42" t="s">
        <v>1350</v>
      </c>
      <c r="I193" s="42" t="s">
        <v>1350</v>
      </c>
      <c r="J193" s="46">
        <v>0.82240000000000002</v>
      </c>
      <c r="K193" s="24" t="s">
        <v>32</v>
      </c>
      <c r="L193" s="24">
        <v>1</v>
      </c>
      <c r="M193" s="24" t="s">
        <v>32</v>
      </c>
      <c r="N193" s="34">
        <v>44093</v>
      </c>
      <c r="O193" s="26">
        <f t="shared" si="23"/>
        <v>44225.279000000002</v>
      </c>
      <c r="P193" s="33">
        <f t="shared" si="24"/>
        <v>4422.5279</v>
      </c>
      <c r="Q193" s="28">
        <v>0.1</v>
      </c>
      <c r="R193" s="29">
        <v>2759</v>
      </c>
      <c r="S193" s="29"/>
      <c r="T193" s="29">
        <v>10156</v>
      </c>
      <c r="U193" s="29"/>
      <c r="V193" s="28">
        <f t="shared" si="21"/>
        <v>275.90000000000003</v>
      </c>
      <c r="W193" s="28">
        <f t="shared" si="27"/>
        <v>1015.6</v>
      </c>
      <c r="X193" s="30">
        <f t="shared" si="22"/>
        <v>4146.6279000000004</v>
      </c>
      <c r="Y193" s="31" t="s">
        <v>33</v>
      </c>
      <c r="Z193" s="17"/>
    </row>
    <row r="194" spans="1:26" ht="15.75" x14ac:dyDescent="0.25">
      <c r="A194" s="18" t="s">
        <v>395</v>
      </c>
      <c r="B194" s="19" t="s">
        <v>396</v>
      </c>
      <c r="C194" s="43" t="s">
        <v>1254</v>
      </c>
      <c r="D194" s="44">
        <v>600</v>
      </c>
      <c r="E194" s="45" t="s">
        <v>29</v>
      </c>
      <c r="F194" s="37">
        <v>9</v>
      </c>
      <c r="G194" s="37">
        <v>12</v>
      </c>
      <c r="H194" s="42" t="s">
        <v>1350</v>
      </c>
      <c r="I194" s="42" t="s">
        <v>1350</v>
      </c>
      <c r="J194" s="46">
        <v>0.503</v>
      </c>
      <c r="K194" s="24" t="s">
        <v>32</v>
      </c>
      <c r="L194" s="24">
        <v>1</v>
      </c>
      <c r="M194" s="24" t="s">
        <v>32</v>
      </c>
      <c r="N194" s="34">
        <v>34550</v>
      </c>
      <c r="O194" s="26">
        <f t="shared" si="23"/>
        <v>34653.65</v>
      </c>
      <c r="P194" s="33">
        <f t="shared" si="24"/>
        <v>3465.3650000000002</v>
      </c>
      <c r="Q194" s="28">
        <v>0.1</v>
      </c>
      <c r="R194" s="29">
        <v>4997</v>
      </c>
      <c r="S194" s="29"/>
      <c r="T194" s="29">
        <v>17177</v>
      </c>
      <c r="U194" s="29"/>
      <c r="V194" s="28">
        <f t="shared" si="21"/>
        <v>499.70000000000005</v>
      </c>
      <c r="W194" s="28">
        <f t="shared" si="27"/>
        <v>1717.7</v>
      </c>
      <c r="X194" s="30">
        <f t="shared" si="22"/>
        <v>2965.665</v>
      </c>
      <c r="Y194" s="31" t="s">
        <v>33</v>
      </c>
      <c r="Z194" s="17"/>
    </row>
    <row r="195" spans="1:26" ht="15.75" x14ac:dyDescent="0.25">
      <c r="A195" s="18" t="s">
        <v>395</v>
      </c>
      <c r="B195" s="19" t="s">
        <v>396</v>
      </c>
      <c r="C195" s="43" t="s">
        <v>1255</v>
      </c>
      <c r="D195" s="44">
        <v>580</v>
      </c>
      <c r="E195" s="45" t="s">
        <v>29</v>
      </c>
      <c r="F195" s="37">
        <v>9</v>
      </c>
      <c r="G195" s="37">
        <v>12</v>
      </c>
      <c r="H195" s="42" t="s">
        <v>1350</v>
      </c>
      <c r="I195" s="42" t="s">
        <v>1350</v>
      </c>
      <c r="J195" s="46">
        <v>0.56899999999999995</v>
      </c>
      <c r="K195" s="24" t="s">
        <v>32</v>
      </c>
      <c r="L195" s="24">
        <v>1</v>
      </c>
      <c r="M195" s="24" t="s">
        <v>32</v>
      </c>
      <c r="N195" s="34">
        <v>33667</v>
      </c>
      <c r="O195" s="26">
        <f t="shared" si="23"/>
        <v>33768.000999999997</v>
      </c>
      <c r="P195" s="33">
        <f t="shared" si="24"/>
        <v>3376.8000999999999</v>
      </c>
      <c r="Q195" s="28">
        <v>0.1</v>
      </c>
      <c r="R195" s="29">
        <v>17256</v>
      </c>
      <c r="S195" s="29"/>
      <c r="T195" s="29">
        <v>33354</v>
      </c>
      <c r="U195" s="29"/>
      <c r="V195" s="28">
        <f t="shared" si="21"/>
        <v>1725.6000000000001</v>
      </c>
      <c r="W195" s="28">
        <f t="shared" si="27"/>
        <v>3335.4</v>
      </c>
      <c r="X195" s="30">
        <f t="shared" si="22"/>
        <v>1651.2000999999998</v>
      </c>
      <c r="Y195" s="31" t="s">
        <v>33</v>
      </c>
      <c r="Z195" s="17"/>
    </row>
    <row r="196" spans="1:26" ht="15.75" x14ac:dyDescent="0.25">
      <c r="A196" s="18" t="s">
        <v>395</v>
      </c>
      <c r="B196" s="19" t="s">
        <v>396</v>
      </c>
      <c r="C196" s="43" t="s">
        <v>1256</v>
      </c>
      <c r="D196" s="44">
        <v>650</v>
      </c>
      <c r="E196" s="45" t="s">
        <v>450</v>
      </c>
      <c r="F196" s="37" t="s">
        <v>460</v>
      </c>
      <c r="G196" s="37">
        <v>5</v>
      </c>
      <c r="H196" s="42" t="s">
        <v>1350</v>
      </c>
      <c r="I196" s="42" t="s">
        <v>1350</v>
      </c>
      <c r="J196" s="46">
        <v>0.499</v>
      </c>
      <c r="K196" s="24" t="s">
        <v>32</v>
      </c>
      <c r="L196" s="24">
        <v>2</v>
      </c>
      <c r="M196" s="24" t="s">
        <v>32</v>
      </c>
      <c r="N196" s="34">
        <v>19012</v>
      </c>
      <c r="O196" s="26">
        <f t="shared" si="23"/>
        <v>19069.036</v>
      </c>
      <c r="P196" s="33">
        <f t="shared" si="24"/>
        <v>1906.9036000000001</v>
      </c>
      <c r="Q196" s="33">
        <v>0.05</v>
      </c>
      <c r="R196" s="29">
        <v>1600</v>
      </c>
      <c r="S196" s="29"/>
      <c r="T196" s="29">
        <v>27288</v>
      </c>
      <c r="U196" s="29"/>
      <c r="V196" s="28">
        <f t="shared" si="21"/>
        <v>80</v>
      </c>
      <c r="W196" s="28">
        <f t="shared" si="27"/>
        <v>2728.8</v>
      </c>
      <c r="X196" s="30">
        <f t="shared" si="22"/>
        <v>1826.9036000000001</v>
      </c>
      <c r="Y196" s="31" t="s">
        <v>33</v>
      </c>
      <c r="Z196" s="17"/>
    </row>
    <row r="197" spans="1:26" ht="15.75" x14ac:dyDescent="0.25">
      <c r="A197" s="18" t="s">
        <v>395</v>
      </c>
      <c r="B197" s="19" t="s">
        <v>396</v>
      </c>
      <c r="C197" s="43" t="s">
        <v>1257</v>
      </c>
      <c r="D197" s="44">
        <v>700</v>
      </c>
      <c r="E197" s="45" t="s">
        <v>450</v>
      </c>
      <c r="F197" s="37" t="s">
        <v>220</v>
      </c>
      <c r="G197" s="37">
        <v>5</v>
      </c>
      <c r="H197" s="42" t="s">
        <v>1350</v>
      </c>
      <c r="I197" s="42" t="s">
        <v>1350</v>
      </c>
      <c r="J197" s="46">
        <v>0.85509999999999997</v>
      </c>
      <c r="K197" s="24" t="s">
        <v>32</v>
      </c>
      <c r="L197" s="24">
        <v>2</v>
      </c>
      <c r="M197" s="24" t="s">
        <v>32</v>
      </c>
      <c r="N197" s="34">
        <v>49808</v>
      </c>
      <c r="O197" s="26">
        <f t="shared" si="23"/>
        <v>49957.423999999999</v>
      </c>
      <c r="P197" s="33">
        <f t="shared" si="24"/>
        <v>4995.7424000000001</v>
      </c>
      <c r="Q197" s="33">
        <v>0.05</v>
      </c>
      <c r="R197" s="29">
        <v>7637</v>
      </c>
      <c r="S197" s="29"/>
      <c r="T197" s="29">
        <v>24440</v>
      </c>
      <c r="U197" s="29"/>
      <c r="V197" s="28">
        <f t="shared" si="21"/>
        <v>381.85</v>
      </c>
      <c r="W197" s="28">
        <f t="shared" si="27"/>
        <v>2444</v>
      </c>
      <c r="X197" s="30">
        <f t="shared" si="22"/>
        <v>4613.8923999999997</v>
      </c>
      <c r="Y197" s="31" t="s">
        <v>33</v>
      </c>
      <c r="Z197" s="17"/>
    </row>
    <row r="198" spans="1:26" ht="15.75" x14ac:dyDescent="0.25">
      <c r="A198" s="18" t="s">
        <v>395</v>
      </c>
      <c r="B198" s="19" t="s">
        <v>396</v>
      </c>
      <c r="C198" s="43" t="s">
        <v>1258</v>
      </c>
      <c r="D198" s="44">
        <v>370</v>
      </c>
      <c r="E198" s="45" t="s">
        <v>450</v>
      </c>
      <c r="F198" s="37" t="s">
        <v>220</v>
      </c>
      <c r="G198" s="37">
        <v>5</v>
      </c>
      <c r="H198" s="42" t="s">
        <v>1350</v>
      </c>
      <c r="I198" s="42" t="s">
        <v>1350</v>
      </c>
      <c r="J198" s="46">
        <v>0.75</v>
      </c>
      <c r="K198" s="24" t="s">
        <v>32</v>
      </c>
      <c r="L198" s="24">
        <v>2</v>
      </c>
      <c r="M198" s="24" t="s">
        <v>32</v>
      </c>
      <c r="N198" s="34">
        <v>25195</v>
      </c>
      <c r="O198" s="26">
        <f t="shared" si="23"/>
        <v>25270.584999999999</v>
      </c>
      <c r="P198" s="33">
        <f t="shared" si="24"/>
        <v>2527.0585000000001</v>
      </c>
      <c r="Q198" s="33">
        <v>0.05</v>
      </c>
      <c r="R198" s="29">
        <v>9423</v>
      </c>
      <c r="S198" s="29"/>
      <c r="T198" s="29">
        <v>18638</v>
      </c>
      <c r="U198" s="29"/>
      <c r="V198" s="28">
        <f t="shared" si="21"/>
        <v>471.15000000000003</v>
      </c>
      <c r="W198" s="28">
        <f t="shared" si="27"/>
        <v>1863.8000000000002</v>
      </c>
      <c r="X198" s="30">
        <f t="shared" si="22"/>
        <v>2055.9085</v>
      </c>
      <c r="Y198" s="31" t="s">
        <v>33</v>
      </c>
      <c r="Z198" s="17"/>
    </row>
    <row r="199" spans="1:26" ht="15.75" x14ac:dyDescent="0.25">
      <c r="A199" s="18" t="s">
        <v>395</v>
      </c>
      <c r="B199" s="19" t="s">
        <v>396</v>
      </c>
      <c r="C199" s="38" t="s">
        <v>1310</v>
      </c>
      <c r="D199" s="39" t="s">
        <v>279</v>
      </c>
      <c r="E199" s="42" t="s">
        <v>450</v>
      </c>
      <c r="F199" s="37" t="s">
        <v>220</v>
      </c>
      <c r="G199" s="37">
        <v>5</v>
      </c>
      <c r="H199" s="42" t="s">
        <v>1350</v>
      </c>
      <c r="I199" s="42" t="s">
        <v>1350</v>
      </c>
      <c r="J199" s="23">
        <v>0.82220000000000004</v>
      </c>
      <c r="K199" s="24" t="s">
        <v>32</v>
      </c>
      <c r="L199" s="24">
        <v>2</v>
      </c>
      <c r="M199" s="24" t="s">
        <v>32</v>
      </c>
      <c r="N199" s="34">
        <v>40622</v>
      </c>
      <c r="O199" s="26">
        <f t="shared" si="23"/>
        <v>40743.866000000002</v>
      </c>
      <c r="P199" s="33">
        <f t="shared" si="24"/>
        <v>4074.3866000000003</v>
      </c>
      <c r="Q199" s="33">
        <v>0.05</v>
      </c>
      <c r="R199" s="29">
        <v>4015</v>
      </c>
      <c r="S199" s="29"/>
      <c r="T199" s="29">
        <v>13072</v>
      </c>
      <c r="U199" s="29"/>
      <c r="V199" s="28">
        <f t="shared" si="21"/>
        <v>200.75</v>
      </c>
      <c r="W199" s="28">
        <f t="shared" si="27"/>
        <v>1307.2</v>
      </c>
      <c r="X199" s="30">
        <f t="shared" si="22"/>
        <v>3873.6366000000003</v>
      </c>
      <c r="Y199" s="31" t="s">
        <v>33</v>
      </c>
      <c r="Z199" s="17"/>
    </row>
    <row r="200" spans="1:26" ht="15.75" x14ac:dyDescent="0.25">
      <c r="A200" s="18" t="s">
        <v>395</v>
      </c>
      <c r="B200" s="19" t="s">
        <v>396</v>
      </c>
      <c r="C200" s="38" t="s">
        <v>1311</v>
      </c>
      <c r="D200" s="39" t="s">
        <v>754</v>
      </c>
      <c r="E200" s="42" t="s">
        <v>1350</v>
      </c>
      <c r="F200" s="37" t="s">
        <v>220</v>
      </c>
      <c r="G200" s="37" t="s">
        <v>460</v>
      </c>
      <c r="H200" s="42" t="s">
        <v>1350</v>
      </c>
      <c r="I200" s="42" t="s">
        <v>1350</v>
      </c>
      <c r="J200" s="23">
        <v>0.82250000000000001</v>
      </c>
      <c r="K200" s="24" t="s">
        <v>32</v>
      </c>
      <c r="L200" s="24">
        <v>2</v>
      </c>
      <c r="M200" s="24" t="s">
        <v>32</v>
      </c>
      <c r="N200" s="34">
        <v>17527</v>
      </c>
      <c r="O200" s="26">
        <f t="shared" si="23"/>
        <v>17579.580999999998</v>
      </c>
      <c r="P200" s="33">
        <f t="shared" si="24"/>
        <v>1757.9580999999998</v>
      </c>
      <c r="Q200" s="33">
        <v>0.05</v>
      </c>
      <c r="R200" s="29">
        <v>604</v>
      </c>
      <c r="S200" s="29"/>
      <c r="T200" s="29">
        <v>2238</v>
      </c>
      <c r="U200" s="29"/>
      <c r="V200" s="28">
        <f t="shared" ref="V200:V263" si="28">IF(Q200*(R200+S200)&gt;(P200),P200,Q200*(R200+S200))</f>
        <v>30.200000000000003</v>
      </c>
      <c r="W200" s="28">
        <f t="shared" si="27"/>
        <v>223.8</v>
      </c>
      <c r="X200" s="30">
        <f t="shared" ref="X200:X263" si="29">P200-V200</f>
        <v>1727.7580999999998</v>
      </c>
      <c r="Y200" s="31" t="s">
        <v>33</v>
      </c>
      <c r="Z200" s="17"/>
    </row>
    <row r="201" spans="1:26" ht="15.75" x14ac:dyDescent="0.25">
      <c r="A201" s="18" t="s">
        <v>395</v>
      </c>
      <c r="B201" s="19" t="s">
        <v>396</v>
      </c>
      <c r="C201" s="43" t="s">
        <v>1259</v>
      </c>
      <c r="D201" s="44">
        <v>570</v>
      </c>
      <c r="E201" s="45" t="s">
        <v>450</v>
      </c>
      <c r="F201" s="37" t="s">
        <v>460</v>
      </c>
      <c r="G201" s="37">
        <v>5</v>
      </c>
      <c r="H201" s="42" t="s">
        <v>1350</v>
      </c>
      <c r="I201" s="42" t="s">
        <v>1350</v>
      </c>
      <c r="J201" s="46">
        <v>0.45269999999999999</v>
      </c>
      <c r="K201" s="24" t="s">
        <v>32</v>
      </c>
      <c r="L201" s="24">
        <v>2</v>
      </c>
      <c r="M201" s="24" t="s">
        <v>32</v>
      </c>
      <c r="N201" s="34">
        <v>17918</v>
      </c>
      <c r="O201" s="26">
        <f t="shared" si="23"/>
        <v>17971.754000000001</v>
      </c>
      <c r="P201" s="33">
        <f t="shared" si="24"/>
        <v>1797.1754000000001</v>
      </c>
      <c r="Q201" s="33">
        <v>0.05</v>
      </c>
      <c r="R201" s="29">
        <v>5367</v>
      </c>
      <c r="S201" s="29"/>
      <c r="T201" s="29">
        <v>16737</v>
      </c>
      <c r="U201" s="29"/>
      <c r="V201" s="28">
        <f t="shared" si="28"/>
        <v>268.35000000000002</v>
      </c>
      <c r="W201" s="28">
        <f t="shared" si="27"/>
        <v>1673.7</v>
      </c>
      <c r="X201" s="30">
        <f t="shared" si="29"/>
        <v>1528.8254000000002</v>
      </c>
      <c r="Y201" s="31" t="s">
        <v>33</v>
      </c>
      <c r="Z201" s="17"/>
    </row>
    <row r="202" spans="1:26" ht="15.75" x14ac:dyDescent="0.25">
      <c r="A202" s="18" t="s">
        <v>395</v>
      </c>
      <c r="B202" s="19" t="s">
        <v>396</v>
      </c>
      <c r="C202" s="43" t="s">
        <v>1260</v>
      </c>
      <c r="D202" s="44">
        <v>550</v>
      </c>
      <c r="E202" s="45" t="s">
        <v>450</v>
      </c>
      <c r="F202" s="37" t="s">
        <v>460</v>
      </c>
      <c r="G202" s="37">
        <v>5</v>
      </c>
      <c r="H202" s="42" t="s">
        <v>1350</v>
      </c>
      <c r="I202" s="42" t="s">
        <v>1350</v>
      </c>
      <c r="J202" s="46">
        <v>0.60360000000000003</v>
      </c>
      <c r="K202" s="24" t="s">
        <v>32</v>
      </c>
      <c r="L202" s="24">
        <v>2</v>
      </c>
      <c r="M202" s="24" t="s">
        <v>32</v>
      </c>
      <c r="N202" s="34">
        <v>24643</v>
      </c>
      <c r="O202" s="26">
        <f t="shared" si="23"/>
        <v>24716.929</v>
      </c>
      <c r="P202" s="33">
        <f t="shared" si="24"/>
        <v>2471.6929</v>
      </c>
      <c r="Q202" s="33">
        <v>0.05</v>
      </c>
      <c r="R202" s="29">
        <v>5652</v>
      </c>
      <c r="S202" s="29"/>
      <c r="T202" s="29">
        <v>18090</v>
      </c>
      <c r="U202" s="29"/>
      <c r="V202" s="28">
        <f t="shared" si="28"/>
        <v>282.60000000000002</v>
      </c>
      <c r="W202" s="28">
        <f t="shared" si="27"/>
        <v>1809</v>
      </c>
      <c r="X202" s="30">
        <f t="shared" si="29"/>
        <v>2189.0929000000001</v>
      </c>
      <c r="Y202" s="31" t="s">
        <v>33</v>
      </c>
      <c r="Z202" s="17"/>
    </row>
    <row r="203" spans="1:26" ht="15.75" x14ac:dyDescent="0.25">
      <c r="A203" s="18" t="s">
        <v>395</v>
      </c>
      <c r="B203" s="19" t="s">
        <v>396</v>
      </c>
      <c r="C203" s="43" t="s">
        <v>1261</v>
      </c>
      <c r="D203" s="44">
        <v>290</v>
      </c>
      <c r="E203" s="45" t="s">
        <v>450</v>
      </c>
      <c r="F203" s="37">
        <v>3</v>
      </c>
      <c r="G203" s="37">
        <v>5</v>
      </c>
      <c r="H203" s="42" t="s">
        <v>1350</v>
      </c>
      <c r="I203" s="42" t="s">
        <v>1350</v>
      </c>
      <c r="J203" s="46">
        <v>0.49669999999999997</v>
      </c>
      <c r="K203" s="24" t="s">
        <v>32</v>
      </c>
      <c r="L203" s="24">
        <v>2</v>
      </c>
      <c r="M203" s="24" t="s">
        <v>32</v>
      </c>
      <c r="N203" s="34">
        <v>22421</v>
      </c>
      <c r="O203" s="26">
        <f t="shared" si="23"/>
        <v>22488.262999999999</v>
      </c>
      <c r="P203" s="33">
        <f t="shared" si="24"/>
        <v>2248.8263000000002</v>
      </c>
      <c r="Q203" s="33">
        <v>0.05</v>
      </c>
      <c r="R203" s="29">
        <v>2782</v>
      </c>
      <c r="S203" s="29"/>
      <c r="T203" s="29">
        <v>14511</v>
      </c>
      <c r="U203" s="29"/>
      <c r="V203" s="28">
        <f t="shared" si="28"/>
        <v>139.1</v>
      </c>
      <c r="W203" s="28">
        <f t="shared" si="27"/>
        <v>1451.1000000000001</v>
      </c>
      <c r="X203" s="30">
        <f t="shared" si="29"/>
        <v>2109.7263000000003</v>
      </c>
      <c r="Y203" s="31" t="s">
        <v>33</v>
      </c>
      <c r="Z203" s="17"/>
    </row>
    <row r="204" spans="1:26" ht="15.75" x14ac:dyDescent="0.25">
      <c r="A204" s="18" t="s">
        <v>395</v>
      </c>
      <c r="B204" s="19" t="s">
        <v>396</v>
      </c>
      <c r="C204" s="43" t="s">
        <v>1312</v>
      </c>
      <c r="D204" s="44">
        <v>120</v>
      </c>
      <c r="E204" s="45" t="s">
        <v>450</v>
      </c>
      <c r="F204" s="37" t="s">
        <v>220</v>
      </c>
      <c r="G204" s="37">
        <v>5</v>
      </c>
      <c r="H204" s="42" t="s">
        <v>1350</v>
      </c>
      <c r="I204" s="42" t="s">
        <v>1350</v>
      </c>
      <c r="J204" s="46">
        <v>0.82320000000000004</v>
      </c>
      <c r="K204" s="24"/>
      <c r="L204" s="24">
        <v>3</v>
      </c>
      <c r="M204" s="24" t="s">
        <v>32</v>
      </c>
      <c r="N204" s="34">
        <v>76262</v>
      </c>
      <c r="O204" s="26">
        <f t="shared" si="23"/>
        <v>76490.785999999993</v>
      </c>
      <c r="P204" s="33">
        <f t="shared" si="24"/>
        <v>7649.0785999999998</v>
      </c>
      <c r="Q204" s="33">
        <v>0.05</v>
      </c>
      <c r="R204" s="29"/>
      <c r="S204" s="29"/>
      <c r="T204" s="29">
        <v>6243</v>
      </c>
      <c r="U204" s="29"/>
      <c r="V204" s="28">
        <f t="shared" si="28"/>
        <v>0</v>
      </c>
      <c r="W204" s="28">
        <f>T204*0.05</f>
        <v>312.15000000000003</v>
      </c>
      <c r="X204" s="30">
        <f t="shared" si="29"/>
        <v>7649.0785999999998</v>
      </c>
      <c r="Y204" s="31" t="s">
        <v>33</v>
      </c>
      <c r="Z204" s="17"/>
    </row>
    <row r="205" spans="1:26" ht="15.75" x14ac:dyDescent="0.25">
      <c r="A205" s="18" t="s">
        <v>395</v>
      </c>
      <c r="B205" s="19" t="s">
        <v>396</v>
      </c>
      <c r="C205" s="43" t="s">
        <v>1313</v>
      </c>
      <c r="D205" s="44">
        <v>200</v>
      </c>
      <c r="E205" s="45" t="s">
        <v>450</v>
      </c>
      <c r="F205" s="37" t="s">
        <v>220</v>
      </c>
      <c r="G205" s="37">
        <v>5</v>
      </c>
      <c r="H205" s="42" t="s">
        <v>1350</v>
      </c>
      <c r="I205" s="42" t="s">
        <v>1350</v>
      </c>
      <c r="J205" s="46">
        <v>0.82310000000000005</v>
      </c>
      <c r="K205" s="24"/>
      <c r="L205" s="24">
        <v>3</v>
      </c>
      <c r="M205" s="24" t="s">
        <v>32</v>
      </c>
      <c r="N205" s="34">
        <v>50158</v>
      </c>
      <c r="O205" s="26">
        <f t="shared" si="23"/>
        <v>50308.474000000002</v>
      </c>
      <c r="P205" s="33">
        <f t="shared" si="24"/>
        <v>5030.8474000000006</v>
      </c>
      <c r="Q205" s="33">
        <v>0.05</v>
      </c>
      <c r="R205" s="29"/>
      <c r="S205" s="29"/>
      <c r="T205" s="29">
        <v>15779</v>
      </c>
      <c r="U205" s="29"/>
      <c r="V205" s="28">
        <f t="shared" si="28"/>
        <v>0</v>
      </c>
      <c r="W205" s="28">
        <f>T205*0.05</f>
        <v>788.95</v>
      </c>
      <c r="X205" s="30">
        <f t="shared" si="29"/>
        <v>5030.8474000000006</v>
      </c>
      <c r="Y205" s="31" t="s">
        <v>33</v>
      </c>
      <c r="Z205" s="17"/>
    </row>
    <row r="206" spans="1:26" ht="15.75" x14ac:dyDescent="0.25">
      <c r="A206" s="18" t="s">
        <v>395</v>
      </c>
      <c r="B206" s="19" t="s">
        <v>396</v>
      </c>
      <c r="C206" s="43" t="s">
        <v>1314</v>
      </c>
      <c r="D206" s="44">
        <v>430</v>
      </c>
      <c r="E206" s="45" t="s">
        <v>450</v>
      </c>
      <c r="F206" s="37" t="s">
        <v>220</v>
      </c>
      <c r="G206" s="37">
        <v>5</v>
      </c>
      <c r="H206" s="42" t="s">
        <v>1350</v>
      </c>
      <c r="I206" s="42" t="s">
        <v>1350</v>
      </c>
      <c r="J206" s="46">
        <v>0.82340000000000002</v>
      </c>
      <c r="K206" s="24"/>
      <c r="L206" s="24">
        <v>3</v>
      </c>
      <c r="M206" s="24" t="s">
        <v>32</v>
      </c>
      <c r="N206" s="34">
        <v>69121</v>
      </c>
      <c r="O206" s="26">
        <f t="shared" si="23"/>
        <v>69328.362999999998</v>
      </c>
      <c r="P206" s="33">
        <f t="shared" si="24"/>
        <v>6932.8362999999999</v>
      </c>
      <c r="Q206" s="33">
        <v>0.05</v>
      </c>
      <c r="R206" s="29"/>
      <c r="S206" s="29"/>
      <c r="T206" s="29">
        <v>11698</v>
      </c>
      <c r="U206" s="29"/>
      <c r="V206" s="28">
        <f t="shared" si="28"/>
        <v>0</v>
      </c>
      <c r="W206" s="28">
        <f>T206*0.05</f>
        <v>584.9</v>
      </c>
      <c r="X206" s="30">
        <f t="shared" si="29"/>
        <v>6932.8362999999999</v>
      </c>
      <c r="Y206" s="31" t="s">
        <v>33</v>
      </c>
      <c r="Z206" s="17"/>
    </row>
    <row r="207" spans="1:26" ht="15.75" x14ac:dyDescent="0.25">
      <c r="A207" s="18" t="s">
        <v>395</v>
      </c>
      <c r="B207" s="19" t="s">
        <v>396</v>
      </c>
      <c r="C207" s="38" t="s">
        <v>1315</v>
      </c>
      <c r="D207" s="39" t="s">
        <v>298</v>
      </c>
      <c r="E207" s="42" t="s">
        <v>450</v>
      </c>
      <c r="F207" s="37" t="s">
        <v>220</v>
      </c>
      <c r="G207" s="37">
        <v>5</v>
      </c>
      <c r="H207" s="42" t="s">
        <v>1350</v>
      </c>
      <c r="I207" s="42" t="s">
        <v>1350</v>
      </c>
      <c r="J207" s="23">
        <v>0.82279999999999998</v>
      </c>
      <c r="K207" s="24"/>
      <c r="L207" s="24">
        <v>3</v>
      </c>
      <c r="M207" s="24" t="s">
        <v>32</v>
      </c>
      <c r="N207" s="34">
        <v>42710</v>
      </c>
      <c r="O207" s="26">
        <f t="shared" si="23"/>
        <v>42838.13</v>
      </c>
      <c r="P207" s="33">
        <f t="shared" si="24"/>
        <v>4283.8130000000001</v>
      </c>
      <c r="Q207" s="33">
        <v>0.05</v>
      </c>
      <c r="R207" s="29"/>
      <c r="S207" s="29"/>
      <c r="T207" s="29">
        <v>22127</v>
      </c>
      <c r="U207" s="29"/>
      <c r="V207" s="28">
        <f t="shared" si="28"/>
        <v>0</v>
      </c>
      <c r="W207" s="28">
        <f>T207*0.05</f>
        <v>1106.3500000000001</v>
      </c>
      <c r="X207" s="30">
        <f t="shared" si="29"/>
        <v>4283.8130000000001</v>
      </c>
      <c r="Y207" s="31" t="s">
        <v>33</v>
      </c>
      <c r="Z207" s="17"/>
    </row>
    <row r="208" spans="1:26" ht="15.75" x14ac:dyDescent="0.25">
      <c r="A208" s="18" t="s">
        <v>400</v>
      </c>
      <c r="B208" s="19" t="s">
        <v>401</v>
      </c>
      <c r="C208" s="38" t="s">
        <v>402</v>
      </c>
      <c r="D208" s="39" t="s">
        <v>403</v>
      </c>
      <c r="E208" s="42" t="s">
        <v>274</v>
      </c>
      <c r="F208" s="37">
        <v>6</v>
      </c>
      <c r="G208" s="37">
        <v>12</v>
      </c>
      <c r="H208" s="42" t="s">
        <v>1350</v>
      </c>
      <c r="I208" s="42" t="s">
        <v>1350</v>
      </c>
      <c r="J208" s="23">
        <v>0.63600000000000001</v>
      </c>
      <c r="K208" s="24"/>
      <c r="L208" s="24">
        <v>1</v>
      </c>
      <c r="M208" s="24" t="s">
        <v>32</v>
      </c>
      <c r="N208" s="34">
        <v>10967</v>
      </c>
      <c r="O208" s="26">
        <f t="shared" si="23"/>
        <v>10999.901</v>
      </c>
      <c r="P208" s="33">
        <f t="shared" si="24"/>
        <v>1099.9901</v>
      </c>
      <c r="Q208" s="28">
        <v>0.1</v>
      </c>
      <c r="R208" s="29">
        <v>0</v>
      </c>
      <c r="S208" s="29"/>
      <c r="T208" s="29">
        <v>0</v>
      </c>
      <c r="U208" s="29"/>
      <c r="V208" s="28">
        <f t="shared" si="28"/>
        <v>0</v>
      </c>
      <c r="W208" s="28">
        <f t="shared" ref="W208:W229" si="30">T208*0.1</f>
        <v>0</v>
      </c>
      <c r="X208" s="30">
        <f t="shared" si="29"/>
        <v>1099.9901</v>
      </c>
      <c r="Y208" s="31" t="s">
        <v>33</v>
      </c>
      <c r="Z208" s="17"/>
    </row>
    <row r="209" spans="1:26" ht="15.75" x14ac:dyDescent="0.25">
      <c r="A209" s="41" t="s">
        <v>1316</v>
      </c>
      <c r="B209" s="19" t="s">
        <v>404</v>
      </c>
      <c r="C209" s="38" t="s">
        <v>405</v>
      </c>
      <c r="D209" s="39" t="s">
        <v>58</v>
      </c>
      <c r="E209" s="38" t="s">
        <v>29</v>
      </c>
      <c r="F209" s="37">
        <v>9</v>
      </c>
      <c r="G209" s="37">
        <v>12</v>
      </c>
      <c r="H209" s="42" t="s">
        <v>1350</v>
      </c>
      <c r="I209" s="42" t="s">
        <v>1350</v>
      </c>
      <c r="J209" s="47">
        <v>0.64</v>
      </c>
      <c r="K209" s="24" t="s">
        <v>32</v>
      </c>
      <c r="L209" s="24">
        <v>1</v>
      </c>
      <c r="M209" s="24" t="s">
        <v>32</v>
      </c>
      <c r="N209" s="34">
        <v>12177</v>
      </c>
      <c r="O209" s="26">
        <f t="shared" si="23"/>
        <v>12213.531000000001</v>
      </c>
      <c r="P209" s="33">
        <f t="shared" si="24"/>
        <v>1221.3531</v>
      </c>
      <c r="Q209" s="28">
        <v>0.1</v>
      </c>
      <c r="R209" s="29">
        <v>0</v>
      </c>
      <c r="S209" s="29"/>
      <c r="T209" s="29">
        <v>0</v>
      </c>
      <c r="U209" s="29"/>
      <c r="V209" s="28">
        <f t="shared" si="28"/>
        <v>0</v>
      </c>
      <c r="W209" s="28">
        <f t="shared" si="30"/>
        <v>0</v>
      </c>
      <c r="X209" s="30">
        <f t="shared" si="29"/>
        <v>1221.3531</v>
      </c>
      <c r="Y209" s="31" t="s">
        <v>33</v>
      </c>
      <c r="Z209" s="17"/>
    </row>
    <row r="210" spans="1:26" ht="15.75" x14ac:dyDescent="0.25">
      <c r="A210" s="41" t="s">
        <v>1316</v>
      </c>
      <c r="B210" s="19" t="s">
        <v>404</v>
      </c>
      <c r="C210" s="38" t="s">
        <v>406</v>
      </c>
      <c r="D210" s="39" t="s">
        <v>177</v>
      </c>
      <c r="E210" s="38" t="s">
        <v>274</v>
      </c>
      <c r="F210" s="37">
        <v>4</v>
      </c>
      <c r="G210" s="37">
        <v>8</v>
      </c>
      <c r="H210" s="42" t="s">
        <v>1350</v>
      </c>
      <c r="I210" s="42" t="s">
        <v>1350</v>
      </c>
      <c r="J210" s="23">
        <v>0.73</v>
      </c>
      <c r="K210" s="24" t="s">
        <v>32</v>
      </c>
      <c r="L210" s="24">
        <v>1</v>
      </c>
      <c r="M210" s="24" t="s">
        <v>32</v>
      </c>
      <c r="N210" s="34">
        <v>19510</v>
      </c>
      <c r="O210" s="26">
        <f t="shared" si="23"/>
        <v>19568.53</v>
      </c>
      <c r="P210" s="33">
        <f t="shared" si="24"/>
        <v>1956.8530000000001</v>
      </c>
      <c r="Q210" s="28">
        <v>0.1</v>
      </c>
      <c r="R210" s="29">
        <v>650</v>
      </c>
      <c r="S210" s="29"/>
      <c r="T210" s="29">
        <v>16256</v>
      </c>
      <c r="U210" s="29"/>
      <c r="V210" s="28">
        <f t="shared" si="28"/>
        <v>65</v>
      </c>
      <c r="W210" s="28">
        <f t="shared" si="30"/>
        <v>1625.6000000000001</v>
      </c>
      <c r="X210" s="30">
        <f t="shared" si="29"/>
        <v>1891.8530000000001</v>
      </c>
      <c r="Y210" s="31" t="s">
        <v>33</v>
      </c>
      <c r="Z210" s="17"/>
    </row>
    <row r="211" spans="1:26" ht="15.75" x14ac:dyDescent="0.25">
      <c r="A211" s="41" t="s">
        <v>1316</v>
      </c>
      <c r="B211" s="19" t="s">
        <v>404</v>
      </c>
      <c r="C211" s="38" t="s">
        <v>755</v>
      </c>
      <c r="D211" s="39" t="s">
        <v>50</v>
      </c>
      <c r="E211" s="38" t="s">
        <v>450</v>
      </c>
      <c r="F211" s="37" t="s">
        <v>292</v>
      </c>
      <c r="G211" s="37">
        <v>3</v>
      </c>
      <c r="H211" s="42" t="s">
        <v>1350</v>
      </c>
      <c r="I211" s="42" t="s">
        <v>1350</v>
      </c>
      <c r="J211" s="23">
        <v>0.75</v>
      </c>
      <c r="K211" s="24" t="s">
        <v>32</v>
      </c>
      <c r="L211" s="24">
        <v>2</v>
      </c>
      <c r="M211" s="24" t="s">
        <v>32</v>
      </c>
      <c r="N211" s="34">
        <v>26946</v>
      </c>
      <c r="O211" s="26">
        <f t="shared" si="23"/>
        <v>27026.838</v>
      </c>
      <c r="P211" s="33">
        <f t="shared" si="24"/>
        <v>2702.6838000000002</v>
      </c>
      <c r="Q211" s="33">
        <v>0.05</v>
      </c>
      <c r="R211" s="29">
        <v>11374</v>
      </c>
      <c r="S211" s="29">
        <v>490</v>
      </c>
      <c r="T211" s="29">
        <v>22959</v>
      </c>
      <c r="U211" s="29"/>
      <c r="V211" s="28">
        <f t="shared" si="28"/>
        <v>593.20000000000005</v>
      </c>
      <c r="W211" s="28">
        <f t="shared" si="30"/>
        <v>2295.9</v>
      </c>
      <c r="X211" s="30">
        <f t="shared" si="29"/>
        <v>2109.4838</v>
      </c>
      <c r="Y211" s="31" t="s">
        <v>33</v>
      </c>
      <c r="Z211" s="17"/>
    </row>
    <row r="212" spans="1:26" ht="15.75" x14ac:dyDescent="0.25">
      <c r="A212" s="18" t="s">
        <v>157</v>
      </c>
      <c r="B212" s="19" t="s">
        <v>158</v>
      </c>
      <c r="C212" s="20" t="s">
        <v>159</v>
      </c>
      <c r="D212" s="21" t="s">
        <v>160</v>
      </c>
      <c r="E212" s="22" t="s">
        <v>36</v>
      </c>
      <c r="F212" s="19" t="s">
        <v>37</v>
      </c>
      <c r="G212" s="19" t="s">
        <v>38</v>
      </c>
      <c r="H212" s="23">
        <v>0.38890000000000002</v>
      </c>
      <c r="I212" s="23">
        <v>7.2599999999999998E-2</v>
      </c>
      <c r="J212" s="23">
        <v>0.46150000000000002</v>
      </c>
      <c r="K212" s="24" t="s">
        <v>32</v>
      </c>
      <c r="L212" s="24">
        <v>1</v>
      </c>
      <c r="M212" s="24" t="s">
        <v>32</v>
      </c>
      <c r="N212" s="25">
        <v>27615</v>
      </c>
      <c r="O212" s="26">
        <f t="shared" si="23"/>
        <v>27697.845000000001</v>
      </c>
      <c r="P212" s="27">
        <f t="shared" si="24"/>
        <v>2769.7845000000002</v>
      </c>
      <c r="Q212" s="28">
        <v>0.1</v>
      </c>
      <c r="R212" s="29">
        <f>IFERROR(VLOOKUP(A212&amp;D212,[1]Combined!$A$6:$F$1827,6,FALSE),0)</f>
        <v>11459</v>
      </c>
      <c r="S212" s="29">
        <f>IFERROR(VLOOKUP(A212&amp;D212,[2]Combined!$A$5:$F$98,6,FALSE),0)</f>
        <v>0</v>
      </c>
      <c r="T212" s="29">
        <v>22122</v>
      </c>
      <c r="U212" s="29"/>
      <c r="V212" s="28">
        <f t="shared" si="28"/>
        <v>1145.9000000000001</v>
      </c>
      <c r="W212" s="28">
        <f t="shared" si="30"/>
        <v>2212.2000000000003</v>
      </c>
      <c r="X212" s="30">
        <f t="shared" si="29"/>
        <v>1623.8845000000001</v>
      </c>
      <c r="Y212" s="31" t="s">
        <v>33</v>
      </c>
      <c r="Z212" s="17"/>
    </row>
    <row r="213" spans="1:26" ht="15.75" x14ac:dyDescent="0.25">
      <c r="A213" s="18" t="s">
        <v>161</v>
      </c>
      <c r="B213" s="19" t="s">
        <v>162</v>
      </c>
      <c r="C213" s="20" t="s">
        <v>163</v>
      </c>
      <c r="D213" s="21" t="s">
        <v>164</v>
      </c>
      <c r="E213" s="22" t="s">
        <v>29</v>
      </c>
      <c r="F213" s="19" t="s">
        <v>30</v>
      </c>
      <c r="G213" s="19" t="s">
        <v>31</v>
      </c>
      <c r="H213" s="23">
        <v>0.44409999999999999</v>
      </c>
      <c r="I213" s="23">
        <v>5.8500000000000003E-2</v>
      </c>
      <c r="J213" s="23">
        <v>0.50260000000000005</v>
      </c>
      <c r="K213" s="24" t="s">
        <v>32</v>
      </c>
      <c r="L213" s="24">
        <v>1</v>
      </c>
      <c r="M213" s="24" t="s">
        <v>32</v>
      </c>
      <c r="N213" s="25">
        <v>42464</v>
      </c>
      <c r="O213" s="26">
        <f t="shared" si="23"/>
        <v>42591.392</v>
      </c>
      <c r="P213" s="27">
        <f t="shared" si="24"/>
        <v>4259.1392000000005</v>
      </c>
      <c r="Q213" s="28">
        <v>0.1</v>
      </c>
      <c r="R213" s="29">
        <f>IFERROR(VLOOKUP(A213&amp;D213,[1]Combined!$A$6:$F$1827,6,FALSE),0)</f>
        <v>16928</v>
      </c>
      <c r="S213" s="29">
        <f>IFERROR(VLOOKUP(A213&amp;D213,[2]Combined!$A$5:$F$98,6,FALSE),0)</f>
        <v>0</v>
      </c>
      <c r="T213" s="29">
        <v>15666</v>
      </c>
      <c r="U213" s="29"/>
      <c r="V213" s="28">
        <f t="shared" si="28"/>
        <v>1692.8000000000002</v>
      </c>
      <c r="W213" s="28">
        <f t="shared" si="30"/>
        <v>1566.6000000000001</v>
      </c>
      <c r="X213" s="30">
        <f t="shared" si="29"/>
        <v>2566.3392000000003</v>
      </c>
      <c r="Y213" s="31" t="s">
        <v>33</v>
      </c>
      <c r="Z213" s="17"/>
    </row>
    <row r="214" spans="1:26" ht="15.75" x14ac:dyDescent="0.25">
      <c r="A214" s="18" t="s">
        <v>161</v>
      </c>
      <c r="B214" s="19" t="s">
        <v>162</v>
      </c>
      <c r="C214" s="20" t="s">
        <v>165</v>
      </c>
      <c r="D214" s="21" t="s">
        <v>48</v>
      </c>
      <c r="E214" s="22" t="s">
        <v>29</v>
      </c>
      <c r="F214" s="19" t="s">
        <v>30</v>
      </c>
      <c r="G214" s="19" t="s">
        <v>31</v>
      </c>
      <c r="H214" s="23">
        <v>0.52669999999999995</v>
      </c>
      <c r="I214" s="23">
        <v>8.9099999999999999E-2</v>
      </c>
      <c r="J214" s="23">
        <v>0.61580000000000001</v>
      </c>
      <c r="K214" s="24" t="s">
        <v>32</v>
      </c>
      <c r="L214" s="24">
        <v>1</v>
      </c>
      <c r="M214" s="24" t="s">
        <v>32</v>
      </c>
      <c r="N214" s="25">
        <v>32288</v>
      </c>
      <c r="O214" s="26">
        <f t="shared" si="23"/>
        <v>32384.864000000001</v>
      </c>
      <c r="P214" s="27">
        <f t="shared" si="24"/>
        <v>3238.4864000000002</v>
      </c>
      <c r="Q214" s="28">
        <v>0.1</v>
      </c>
      <c r="R214" s="29">
        <f>IFERROR(VLOOKUP(A214&amp;D214,[1]Combined!$A$6:$F$1827,6,FALSE),0)</f>
        <v>16695</v>
      </c>
      <c r="S214" s="29">
        <f>IFERROR(VLOOKUP(A214&amp;D214,[2]Combined!$A$5:$F$98,6,FALSE),0)</f>
        <v>0</v>
      </c>
      <c r="T214" s="29">
        <v>23664</v>
      </c>
      <c r="U214" s="29"/>
      <c r="V214" s="28">
        <f t="shared" si="28"/>
        <v>1669.5</v>
      </c>
      <c r="W214" s="28">
        <f t="shared" si="30"/>
        <v>2366.4</v>
      </c>
      <c r="X214" s="30">
        <f t="shared" si="29"/>
        <v>1568.9864000000002</v>
      </c>
      <c r="Y214" s="31" t="s">
        <v>33</v>
      </c>
      <c r="Z214" s="17"/>
    </row>
    <row r="215" spans="1:26" ht="15.75" x14ac:dyDescent="0.25">
      <c r="A215" s="18" t="s">
        <v>161</v>
      </c>
      <c r="B215" s="19" t="s">
        <v>162</v>
      </c>
      <c r="C215" s="20" t="s">
        <v>166</v>
      </c>
      <c r="D215" s="21" t="s">
        <v>145</v>
      </c>
      <c r="E215" s="22" t="s">
        <v>36</v>
      </c>
      <c r="F215" s="19" t="s">
        <v>37</v>
      </c>
      <c r="G215" s="19" t="s">
        <v>38</v>
      </c>
      <c r="H215" s="23">
        <v>0.92730000000000001</v>
      </c>
      <c r="I215" s="23">
        <v>0</v>
      </c>
      <c r="J215" s="23">
        <v>0.92730000000000001</v>
      </c>
      <c r="K215" s="24" t="s">
        <v>32</v>
      </c>
      <c r="L215" s="24">
        <v>1</v>
      </c>
      <c r="M215" s="24" t="s">
        <v>32</v>
      </c>
      <c r="N215" s="25">
        <v>24618</v>
      </c>
      <c r="O215" s="26">
        <f t="shared" si="23"/>
        <v>24691.853999999999</v>
      </c>
      <c r="P215" s="27">
        <f t="shared" si="24"/>
        <v>2469.1854000000003</v>
      </c>
      <c r="Q215" s="28">
        <v>0.1</v>
      </c>
      <c r="R215" s="29">
        <f>IFERROR(VLOOKUP(A215&amp;D215,[1]Combined!$A$6:$F$1827,6,FALSE),0)</f>
        <v>12226</v>
      </c>
      <c r="S215" s="29">
        <f>IFERROR(VLOOKUP(A215&amp;D215,[2]Combined!$A$5:$F$98,6,FALSE),0)</f>
        <v>0</v>
      </c>
      <c r="T215" s="29">
        <v>18359</v>
      </c>
      <c r="U215" s="29"/>
      <c r="V215" s="28">
        <f t="shared" si="28"/>
        <v>1222.6000000000001</v>
      </c>
      <c r="W215" s="28">
        <f t="shared" si="30"/>
        <v>1835.9</v>
      </c>
      <c r="X215" s="30">
        <f t="shared" si="29"/>
        <v>1246.5854000000002</v>
      </c>
      <c r="Y215" s="31" t="s">
        <v>33</v>
      </c>
      <c r="Z215" s="17"/>
    </row>
    <row r="216" spans="1:26" ht="15.75" x14ac:dyDescent="0.25">
      <c r="A216" s="18" t="s">
        <v>161</v>
      </c>
      <c r="B216" s="19" t="s">
        <v>162</v>
      </c>
      <c r="C216" s="20" t="s">
        <v>167</v>
      </c>
      <c r="D216" s="21" t="s">
        <v>168</v>
      </c>
      <c r="E216" s="22" t="s">
        <v>36</v>
      </c>
      <c r="F216" s="19" t="s">
        <v>37</v>
      </c>
      <c r="G216" s="19" t="s">
        <v>38</v>
      </c>
      <c r="H216" s="23">
        <v>0.92830000000000001</v>
      </c>
      <c r="I216" s="23">
        <v>0</v>
      </c>
      <c r="J216" s="23">
        <v>0.92830000000000001</v>
      </c>
      <c r="K216" s="24" t="s">
        <v>32</v>
      </c>
      <c r="L216" s="24">
        <v>1</v>
      </c>
      <c r="M216" s="24" t="s">
        <v>32</v>
      </c>
      <c r="N216" s="25">
        <v>26503</v>
      </c>
      <c r="O216" s="26">
        <f t="shared" si="23"/>
        <v>26582.508999999998</v>
      </c>
      <c r="P216" s="27">
        <f t="shared" si="24"/>
        <v>2658.2509</v>
      </c>
      <c r="Q216" s="28">
        <v>0.1</v>
      </c>
      <c r="R216" s="29">
        <f>IFERROR(VLOOKUP(A216&amp;D216,[1]Combined!$A$6:$F$1827,6,FALSE),0)</f>
        <v>13606</v>
      </c>
      <c r="S216" s="29">
        <f>IFERROR(VLOOKUP(A216&amp;D216,[2]Combined!$A$5:$F$98,6,FALSE),0)</f>
        <v>0</v>
      </c>
      <c r="T216" s="29">
        <v>13989</v>
      </c>
      <c r="U216" s="29"/>
      <c r="V216" s="28">
        <f t="shared" si="28"/>
        <v>1360.6000000000001</v>
      </c>
      <c r="W216" s="28">
        <f t="shared" si="30"/>
        <v>1398.9</v>
      </c>
      <c r="X216" s="30">
        <f t="shared" si="29"/>
        <v>1297.6508999999999</v>
      </c>
      <c r="Y216" s="31" t="s">
        <v>33</v>
      </c>
      <c r="Z216" s="17"/>
    </row>
    <row r="217" spans="1:26" ht="15.75" x14ac:dyDescent="0.25">
      <c r="A217" s="18" t="s">
        <v>161</v>
      </c>
      <c r="B217" s="19" t="s">
        <v>162</v>
      </c>
      <c r="C217" s="20" t="s">
        <v>169</v>
      </c>
      <c r="D217" s="21" t="s">
        <v>170</v>
      </c>
      <c r="E217" s="22" t="s">
        <v>36</v>
      </c>
      <c r="F217" s="19" t="s">
        <v>37</v>
      </c>
      <c r="G217" s="19" t="s">
        <v>38</v>
      </c>
      <c r="H217" s="23">
        <v>0.92769999999999997</v>
      </c>
      <c r="I217" s="23">
        <v>0</v>
      </c>
      <c r="J217" s="23">
        <v>0.92769999999999997</v>
      </c>
      <c r="K217" s="24" t="s">
        <v>32</v>
      </c>
      <c r="L217" s="24">
        <v>1</v>
      </c>
      <c r="M217" s="24" t="s">
        <v>32</v>
      </c>
      <c r="N217" s="25">
        <v>30060</v>
      </c>
      <c r="O217" s="26">
        <f t="shared" si="23"/>
        <v>30150.18</v>
      </c>
      <c r="P217" s="27">
        <f t="shared" si="24"/>
        <v>3015.018</v>
      </c>
      <c r="Q217" s="28">
        <v>0.1</v>
      </c>
      <c r="R217" s="29">
        <f>IFERROR(VLOOKUP(A217&amp;D217,[1]Combined!$A$6:$F$1827,6,FALSE),0)</f>
        <v>8925</v>
      </c>
      <c r="S217" s="29">
        <f>IFERROR(VLOOKUP(A217&amp;D217,[2]Combined!$A$5:$F$98,6,FALSE),0)</f>
        <v>0</v>
      </c>
      <c r="T217" s="29">
        <v>15570</v>
      </c>
      <c r="U217" s="29"/>
      <c r="V217" s="28">
        <f t="shared" si="28"/>
        <v>892.5</v>
      </c>
      <c r="W217" s="28">
        <f t="shared" si="30"/>
        <v>1557</v>
      </c>
      <c r="X217" s="30">
        <f t="shared" si="29"/>
        <v>2122.518</v>
      </c>
      <c r="Y217" s="31" t="s">
        <v>33</v>
      </c>
      <c r="Z217" s="17"/>
    </row>
    <row r="218" spans="1:26" ht="15.75" x14ac:dyDescent="0.25">
      <c r="A218" s="18" t="s">
        <v>161</v>
      </c>
      <c r="B218" s="19" t="s">
        <v>162</v>
      </c>
      <c r="C218" s="20" t="s">
        <v>487</v>
      </c>
      <c r="D218" s="21" t="s">
        <v>186</v>
      </c>
      <c r="E218" s="22" t="s">
        <v>450</v>
      </c>
      <c r="F218" s="19" t="s">
        <v>460</v>
      </c>
      <c r="G218" s="19" t="s">
        <v>451</v>
      </c>
      <c r="H218" s="23">
        <v>0.92659999999999998</v>
      </c>
      <c r="I218" s="23">
        <v>0</v>
      </c>
      <c r="J218" s="23">
        <v>0.92659999999999998</v>
      </c>
      <c r="K218" s="24" t="s">
        <v>32</v>
      </c>
      <c r="L218" s="24">
        <v>2</v>
      </c>
      <c r="M218" s="24" t="s">
        <v>32</v>
      </c>
      <c r="N218" s="25">
        <v>16524</v>
      </c>
      <c r="O218" s="26">
        <f t="shared" si="23"/>
        <v>16573.572</v>
      </c>
      <c r="P218" s="27">
        <f t="shared" si="24"/>
        <v>1657.3572000000001</v>
      </c>
      <c r="Q218" s="33">
        <v>0.05</v>
      </c>
      <c r="R218" s="29">
        <f>IFERROR(VLOOKUP(A218&amp;D218,[1]Combined!$A$6:$F$1827,6,FALSE),0)</f>
        <v>1937</v>
      </c>
      <c r="S218" s="29">
        <f>IFERROR(VLOOKUP(A218&amp;D218,[2]Combined!$A$5:$F$98,6,FALSE),0)</f>
        <v>0</v>
      </c>
      <c r="T218" s="29">
        <v>9861</v>
      </c>
      <c r="U218" s="29"/>
      <c r="V218" s="28">
        <f t="shared" si="28"/>
        <v>96.850000000000009</v>
      </c>
      <c r="W218" s="28">
        <f t="shared" si="30"/>
        <v>986.1</v>
      </c>
      <c r="X218" s="30">
        <f t="shared" si="29"/>
        <v>1560.5072000000002</v>
      </c>
      <c r="Y218" s="31" t="s">
        <v>33</v>
      </c>
      <c r="Z218" s="17"/>
    </row>
    <row r="219" spans="1:26" ht="15.75" x14ac:dyDescent="0.25">
      <c r="A219" s="18" t="s">
        <v>161</v>
      </c>
      <c r="B219" s="19" t="s">
        <v>162</v>
      </c>
      <c r="C219" s="20" t="s">
        <v>488</v>
      </c>
      <c r="D219" s="21" t="s">
        <v>40</v>
      </c>
      <c r="E219" s="22" t="s">
        <v>450</v>
      </c>
      <c r="F219" s="19" t="s">
        <v>460</v>
      </c>
      <c r="G219" s="19" t="s">
        <v>451</v>
      </c>
      <c r="H219" s="23">
        <v>0.9304</v>
      </c>
      <c r="I219" s="23">
        <v>0</v>
      </c>
      <c r="J219" s="23">
        <v>0.9304</v>
      </c>
      <c r="K219" s="24" t="s">
        <v>32</v>
      </c>
      <c r="L219" s="24">
        <v>2</v>
      </c>
      <c r="M219" s="24" t="s">
        <v>32</v>
      </c>
      <c r="N219" s="25">
        <v>27693</v>
      </c>
      <c r="O219" s="26">
        <f t="shared" si="23"/>
        <v>27776.079000000002</v>
      </c>
      <c r="P219" s="27">
        <f t="shared" si="24"/>
        <v>2777.6079000000004</v>
      </c>
      <c r="Q219" s="33">
        <v>0.05</v>
      </c>
      <c r="R219" s="29">
        <f>IFERROR(VLOOKUP(A219&amp;D219,[1]Combined!$A$6:$F$1827,6,FALSE),0)</f>
        <v>1275</v>
      </c>
      <c r="S219" s="29">
        <f>IFERROR(VLOOKUP(A219&amp;D219,[2]Combined!$A$5:$F$98,6,FALSE),0)</f>
        <v>0</v>
      </c>
      <c r="T219" s="29">
        <v>7354</v>
      </c>
      <c r="U219" s="29"/>
      <c r="V219" s="28">
        <f t="shared" si="28"/>
        <v>63.75</v>
      </c>
      <c r="W219" s="28">
        <f t="shared" si="30"/>
        <v>735.40000000000009</v>
      </c>
      <c r="X219" s="30">
        <f t="shared" si="29"/>
        <v>2713.8579000000004</v>
      </c>
      <c r="Y219" s="31" t="s">
        <v>33</v>
      </c>
      <c r="Z219" s="17"/>
    </row>
    <row r="220" spans="1:26" ht="15.75" x14ac:dyDescent="0.25">
      <c r="A220" s="18" t="s">
        <v>161</v>
      </c>
      <c r="B220" s="19" t="s">
        <v>162</v>
      </c>
      <c r="C220" s="20" t="s">
        <v>489</v>
      </c>
      <c r="D220" s="21" t="s">
        <v>490</v>
      </c>
      <c r="E220" s="22" t="s">
        <v>450</v>
      </c>
      <c r="F220" s="19" t="s">
        <v>275</v>
      </c>
      <c r="G220" s="19" t="s">
        <v>451</v>
      </c>
      <c r="H220" s="23">
        <v>0.92730000000000001</v>
      </c>
      <c r="I220" s="23">
        <v>0</v>
      </c>
      <c r="J220" s="23">
        <v>0.92730000000000001</v>
      </c>
      <c r="K220" s="24" t="s">
        <v>32</v>
      </c>
      <c r="L220" s="24">
        <v>2</v>
      </c>
      <c r="M220" s="24" t="s">
        <v>32</v>
      </c>
      <c r="N220" s="25">
        <v>63562</v>
      </c>
      <c r="O220" s="26">
        <f t="shared" si="23"/>
        <v>63752.686000000002</v>
      </c>
      <c r="P220" s="27">
        <f t="shared" si="24"/>
        <v>6375.2686000000003</v>
      </c>
      <c r="Q220" s="33">
        <v>0.05</v>
      </c>
      <c r="R220" s="29">
        <f>IFERROR(VLOOKUP(A220&amp;D220,[1]Combined!$A$6:$F$1827,6,FALSE),0)</f>
        <v>2992</v>
      </c>
      <c r="S220" s="29">
        <f>IFERROR(VLOOKUP(A220&amp;D220,[2]Combined!$A$5:$F$98,6,FALSE),0)</f>
        <v>0</v>
      </c>
      <c r="T220" s="29">
        <v>14175</v>
      </c>
      <c r="U220" s="29"/>
      <c r="V220" s="28">
        <f t="shared" si="28"/>
        <v>149.6</v>
      </c>
      <c r="W220" s="28">
        <f t="shared" si="30"/>
        <v>1417.5</v>
      </c>
      <c r="X220" s="30">
        <f t="shared" si="29"/>
        <v>6225.6686</v>
      </c>
      <c r="Y220" s="31" t="s">
        <v>33</v>
      </c>
      <c r="Z220" s="17"/>
    </row>
    <row r="221" spans="1:26" ht="15.75" x14ac:dyDescent="0.25">
      <c r="A221" s="18" t="s">
        <v>161</v>
      </c>
      <c r="B221" s="19" t="s">
        <v>162</v>
      </c>
      <c r="C221" s="20" t="s">
        <v>491</v>
      </c>
      <c r="D221" s="21" t="s">
        <v>420</v>
      </c>
      <c r="E221" s="22" t="s">
        <v>450</v>
      </c>
      <c r="F221" s="19" t="s">
        <v>460</v>
      </c>
      <c r="G221" s="19" t="s">
        <v>451</v>
      </c>
      <c r="H221" s="23">
        <v>0.92810000000000004</v>
      </c>
      <c r="I221" s="23">
        <v>0</v>
      </c>
      <c r="J221" s="23">
        <v>0.92810000000000004</v>
      </c>
      <c r="K221" s="24" t="s">
        <v>32</v>
      </c>
      <c r="L221" s="24">
        <v>2</v>
      </c>
      <c r="M221" s="24" t="s">
        <v>32</v>
      </c>
      <c r="N221" s="25">
        <v>39381</v>
      </c>
      <c r="O221" s="26">
        <f t="shared" si="23"/>
        <v>39499.142999999996</v>
      </c>
      <c r="P221" s="27">
        <f t="shared" si="24"/>
        <v>3949.9142999999999</v>
      </c>
      <c r="Q221" s="33">
        <v>0.05</v>
      </c>
      <c r="R221" s="29">
        <f>IFERROR(VLOOKUP(A221&amp;D221,[1]Combined!$A$6:$F$1827,6,FALSE),0)</f>
        <v>1762</v>
      </c>
      <c r="S221" s="29">
        <f>IFERROR(VLOOKUP(A221&amp;D221,[2]Combined!$A$5:$F$98,6,FALSE),0)</f>
        <v>0</v>
      </c>
      <c r="T221" s="29">
        <v>10961</v>
      </c>
      <c r="U221" s="29"/>
      <c r="V221" s="28">
        <f t="shared" si="28"/>
        <v>88.100000000000009</v>
      </c>
      <c r="W221" s="28">
        <f t="shared" si="30"/>
        <v>1096.1000000000001</v>
      </c>
      <c r="X221" s="30">
        <f t="shared" si="29"/>
        <v>3861.8143</v>
      </c>
      <c r="Y221" s="31" t="s">
        <v>33</v>
      </c>
      <c r="Z221" s="17"/>
    </row>
    <row r="222" spans="1:26" ht="15.75" x14ac:dyDescent="0.25">
      <c r="A222" s="18" t="s">
        <v>161</v>
      </c>
      <c r="B222" s="19" t="s">
        <v>162</v>
      </c>
      <c r="C222" s="20" t="s">
        <v>492</v>
      </c>
      <c r="D222" s="21" t="s">
        <v>493</v>
      </c>
      <c r="E222" s="22" t="s">
        <v>450</v>
      </c>
      <c r="F222" s="19" t="s">
        <v>275</v>
      </c>
      <c r="G222" s="19" t="s">
        <v>451</v>
      </c>
      <c r="H222" s="23">
        <v>0.92779999999999996</v>
      </c>
      <c r="I222" s="23">
        <v>0</v>
      </c>
      <c r="J222" s="23">
        <v>0.92779999999999996</v>
      </c>
      <c r="K222" s="24" t="s">
        <v>32</v>
      </c>
      <c r="L222" s="24">
        <v>2</v>
      </c>
      <c r="M222" s="24" t="s">
        <v>32</v>
      </c>
      <c r="N222" s="25">
        <v>22112</v>
      </c>
      <c r="O222" s="26">
        <f t="shared" si="23"/>
        <v>22178.335999999999</v>
      </c>
      <c r="P222" s="27">
        <f t="shared" si="24"/>
        <v>2217.8335999999999</v>
      </c>
      <c r="Q222" s="33">
        <v>0.05</v>
      </c>
      <c r="R222" s="29">
        <f>IFERROR(VLOOKUP(A222&amp;D222,[1]Combined!$A$6:$F$1827,6,FALSE),0)</f>
        <v>1485</v>
      </c>
      <c r="S222" s="29">
        <f>IFERROR(VLOOKUP(A222&amp;D222,[2]Combined!$A$5:$F$98,6,FALSE),0)</f>
        <v>0</v>
      </c>
      <c r="T222" s="29">
        <v>7999</v>
      </c>
      <c r="U222" s="29"/>
      <c r="V222" s="28">
        <f t="shared" si="28"/>
        <v>74.25</v>
      </c>
      <c r="W222" s="28">
        <f t="shared" si="30"/>
        <v>799.90000000000009</v>
      </c>
      <c r="X222" s="30">
        <f t="shared" si="29"/>
        <v>2143.5835999999999</v>
      </c>
      <c r="Y222" s="31" t="s">
        <v>33</v>
      </c>
      <c r="Z222" s="17"/>
    </row>
    <row r="223" spans="1:26" ht="15.75" x14ac:dyDescent="0.25">
      <c r="A223" s="18" t="s">
        <v>161</v>
      </c>
      <c r="B223" s="19" t="s">
        <v>162</v>
      </c>
      <c r="C223" s="20" t="s">
        <v>494</v>
      </c>
      <c r="D223" s="21" t="s">
        <v>495</v>
      </c>
      <c r="E223" s="22" t="s">
        <v>450</v>
      </c>
      <c r="F223" s="19" t="s">
        <v>460</v>
      </c>
      <c r="G223" s="19" t="s">
        <v>451</v>
      </c>
      <c r="H223" s="23">
        <v>0.92679999999999996</v>
      </c>
      <c r="I223" s="23">
        <v>0</v>
      </c>
      <c r="J223" s="23">
        <v>0.92679999999999996</v>
      </c>
      <c r="K223" s="24" t="s">
        <v>32</v>
      </c>
      <c r="L223" s="24">
        <v>2</v>
      </c>
      <c r="M223" s="24" t="s">
        <v>32</v>
      </c>
      <c r="N223" s="25">
        <v>40169</v>
      </c>
      <c r="O223" s="26">
        <f t="shared" si="23"/>
        <v>40289.506999999998</v>
      </c>
      <c r="P223" s="27">
        <f t="shared" si="24"/>
        <v>4028.9506999999999</v>
      </c>
      <c r="Q223" s="33">
        <v>0.05</v>
      </c>
      <c r="R223" s="29">
        <f>IFERROR(VLOOKUP(A223&amp;D223,[1]Combined!$A$6:$F$1827,6,FALSE),0)</f>
        <v>1476</v>
      </c>
      <c r="S223" s="29">
        <f>IFERROR(VLOOKUP(A223&amp;D223,[2]Combined!$A$5:$F$98,6,FALSE),0)</f>
        <v>0</v>
      </c>
      <c r="T223" s="29">
        <v>8497</v>
      </c>
      <c r="U223" s="29"/>
      <c r="V223" s="28">
        <f t="shared" si="28"/>
        <v>73.8</v>
      </c>
      <c r="W223" s="28">
        <f t="shared" si="30"/>
        <v>849.7</v>
      </c>
      <c r="X223" s="30">
        <f t="shared" si="29"/>
        <v>3955.1506999999997</v>
      </c>
      <c r="Y223" s="31" t="s">
        <v>33</v>
      </c>
      <c r="Z223" s="17"/>
    </row>
    <row r="224" spans="1:26" ht="15.75" x14ac:dyDescent="0.25">
      <c r="A224" s="18" t="s">
        <v>161</v>
      </c>
      <c r="B224" s="19" t="s">
        <v>162</v>
      </c>
      <c r="C224" s="20" t="s">
        <v>496</v>
      </c>
      <c r="D224" s="21" t="s">
        <v>497</v>
      </c>
      <c r="E224" s="22" t="s">
        <v>450</v>
      </c>
      <c r="F224" s="19" t="s">
        <v>275</v>
      </c>
      <c r="G224" s="19" t="s">
        <v>451</v>
      </c>
      <c r="H224" s="23">
        <v>0.92769999999999997</v>
      </c>
      <c r="I224" s="23">
        <v>0</v>
      </c>
      <c r="J224" s="23">
        <v>0.92769999999999997</v>
      </c>
      <c r="K224" s="24" t="s">
        <v>32</v>
      </c>
      <c r="L224" s="24">
        <v>2</v>
      </c>
      <c r="M224" s="24" t="s">
        <v>32</v>
      </c>
      <c r="N224" s="25">
        <v>61818</v>
      </c>
      <c r="O224" s="26">
        <f t="shared" si="23"/>
        <v>62003.453999999998</v>
      </c>
      <c r="P224" s="27">
        <f t="shared" si="24"/>
        <v>6200.3454000000002</v>
      </c>
      <c r="Q224" s="33">
        <v>0.05</v>
      </c>
      <c r="R224" s="29">
        <f>IFERROR(VLOOKUP(A224&amp;D224,[1]Combined!$A$6:$F$1827,6,FALSE),0)</f>
        <v>2067</v>
      </c>
      <c r="S224" s="29">
        <f>IFERROR(VLOOKUP(A224&amp;D224,[2]Combined!$A$5:$F$98,6,FALSE),0)</f>
        <v>0</v>
      </c>
      <c r="T224" s="29">
        <v>15636</v>
      </c>
      <c r="U224" s="29"/>
      <c r="V224" s="28">
        <f t="shared" si="28"/>
        <v>103.35000000000001</v>
      </c>
      <c r="W224" s="28">
        <f t="shared" si="30"/>
        <v>1563.6000000000001</v>
      </c>
      <c r="X224" s="30">
        <f t="shared" si="29"/>
        <v>6096.9953999999998</v>
      </c>
      <c r="Y224" s="31" t="s">
        <v>33</v>
      </c>
      <c r="Z224" s="17"/>
    </row>
    <row r="225" spans="1:26" ht="15.75" x14ac:dyDescent="0.25">
      <c r="A225" s="18" t="s">
        <v>161</v>
      </c>
      <c r="B225" s="19" t="s">
        <v>162</v>
      </c>
      <c r="C225" s="20" t="s">
        <v>498</v>
      </c>
      <c r="D225" s="21" t="s">
        <v>499</v>
      </c>
      <c r="E225" s="22" t="s">
        <v>450</v>
      </c>
      <c r="F225" s="19" t="s">
        <v>460</v>
      </c>
      <c r="G225" s="19" t="s">
        <v>451</v>
      </c>
      <c r="H225" s="23">
        <v>0.92879999999999996</v>
      </c>
      <c r="I225" s="23">
        <v>0</v>
      </c>
      <c r="J225" s="23">
        <v>0.92879999999999996</v>
      </c>
      <c r="K225" s="24" t="s">
        <v>32</v>
      </c>
      <c r="L225" s="24">
        <v>2</v>
      </c>
      <c r="M225" s="24" t="s">
        <v>32</v>
      </c>
      <c r="N225" s="25">
        <v>38636</v>
      </c>
      <c r="O225" s="26">
        <f t="shared" si="23"/>
        <v>38751.908000000003</v>
      </c>
      <c r="P225" s="27">
        <f t="shared" si="24"/>
        <v>3875.1908000000003</v>
      </c>
      <c r="Q225" s="33">
        <v>0.05</v>
      </c>
      <c r="R225" s="29">
        <f>IFERROR(VLOOKUP(A225&amp;D225,[1]Combined!$A$6:$F$1827,6,FALSE),0)</f>
        <v>1737</v>
      </c>
      <c r="S225" s="29">
        <f>IFERROR(VLOOKUP(A225&amp;D225,[2]Combined!$A$5:$F$98,6,FALSE),0)</f>
        <v>0</v>
      </c>
      <c r="T225" s="29">
        <v>11726</v>
      </c>
      <c r="U225" s="29"/>
      <c r="V225" s="28">
        <f t="shared" si="28"/>
        <v>86.850000000000009</v>
      </c>
      <c r="W225" s="28">
        <f t="shared" si="30"/>
        <v>1172.6000000000001</v>
      </c>
      <c r="X225" s="30">
        <f t="shared" si="29"/>
        <v>3788.3408000000004</v>
      </c>
      <c r="Y225" s="31" t="s">
        <v>33</v>
      </c>
      <c r="Z225" s="17"/>
    </row>
    <row r="226" spans="1:26" ht="15.75" x14ac:dyDescent="0.25">
      <c r="A226" s="18" t="s">
        <v>161</v>
      </c>
      <c r="B226" s="19" t="s">
        <v>162</v>
      </c>
      <c r="C226" s="20" t="s">
        <v>500</v>
      </c>
      <c r="D226" s="21" t="s">
        <v>148</v>
      </c>
      <c r="E226" s="22" t="s">
        <v>450</v>
      </c>
      <c r="F226" s="19" t="s">
        <v>275</v>
      </c>
      <c r="G226" s="19" t="s">
        <v>451</v>
      </c>
      <c r="H226" s="23">
        <v>0.92649999999999999</v>
      </c>
      <c r="I226" s="23">
        <v>0</v>
      </c>
      <c r="J226" s="23">
        <v>0.92649999999999999</v>
      </c>
      <c r="K226" s="24" t="s">
        <v>32</v>
      </c>
      <c r="L226" s="24">
        <v>2</v>
      </c>
      <c r="M226" s="24" t="s">
        <v>32</v>
      </c>
      <c r="N226" s="25">
        <v>41064</v>
      </c>
      <c r="O226" s="26">
        <f t="shared" si="23"/>
        <v>41187.192000000003</v>
      </c>
      <c r="P226" s="27">
        <f t="shared" si="24"/>
        <v>4118.7192000000005</v>
      </c>
      <c r="Q226" s="33">
        <v>0.05</v>
      </c>
      <c r="R226" s="29">
        <f>IFERROR(VLOOKUP(A226&amp;D226,[1]Combined!$A$6:$F$1827,6,FALSE),0)</f>
        <v>2137</v>
      </c>
      <c r="S226" s="29">
        <f>IFERROR(VLOOKUP(A226&amp;D226,[2]Combined!$A$5:$F$98,6,FALSE),0)</f>
        <v>0</v>
      </c>
      <c r="T226" s="29">
        <v>12530</v>
      </c>
      <c r="U226" s="29"/>
      <c r="V226" s="28">
        <f t="shared" si="28"/>
        <v>106.85000000000001</v>
      </c>
      <c r="W226" s="28">
        <f t="shared" si="30"/>
        <v>1253</v>
      </c>
      <c r="X226" s="30">
        <f t="shared" si="29"/>
        <v>4011.8692000000005</v>
      </c>
      <c r="Y226" s="31" t="s">
        <v>33</v>
      </c>
      <c r="Z226" s="17"/>
    </row>
    <row r="227" spans="1:26" ht="15.75" x14ac:dyDescent="0.25">
      <c r="A227" s="18" t="s">
        <v>161</v>
      </c>
      <c r="B227" s="19" t="s">
        <v>162</v>
      </c>
      <c r="C227" s="20" t="s">
        <v>501</v>
      </c>
      <c r="D227" s="21" t="s">
        <v>298</v>
      </c>
      <c r="E227" s="22" t="s">
        <v>450</v>
      </c>
      <c r="F227" s="19" t="s">
        <v>460</v>
      </c>
      <c r="G227" s="19" t="s">
        <v>451</v>
      </c>
      <c r="H227" s="23">
        <v>0.92689999999999995</v>
      </c>
      <c r="I227" s="23">
        <v>0</v>
      </c>
      <c r="J227" s="23">
        <v>0.92689999999999995</v>
      </c>
      <c r="K227" s="24" t="s">
        <v>32</v>
      </c>
      <c r="L227" s="24">
        <v>2</v>
      </c>
      <c r="M227" s="24" t="s">
        <v>32</v>
      </c>
      <c r="N227" s="25">
        <v>26466</v>
      </c>
      <c r="O227" s="26">
        <f t="shared" si="23"/>
        <v>26545.398000000001</v>
      </c>
      <c r="P227" s="27">
        <f t="shared" si="24"/>
        <v>2654.5398000000005</v>
      </c>
      <c r="Q227" s="33">
        <v>0.05</v>
      </c>
      <c r="R227" s="29">
        <f>IFERROR(VLOOKUP(A227&amp;D227,[1]Combined!$A$6:$F$1827,6,FALSE),0)</f>
        <v>1561</v>
      </c>
      <c r="S227" s="29">
        <f>IFERROR(VLOOKUP(A227&amp;D227,[2]Combined!$A$5:$F$98,6,FALSE),0)</f>
        <v>0</v>
      </c>
      <c r="T227" s="29">
        <v>9196</v>
      </c>
      <c r="U227" s="29"/>
      <c r="V227" s="28">
        <f t="shared" si="28"/>
        <v>78.050000000000011</v>
      </c>
      <c r="W227" s="28">
        <f t="shared" si="30"/>
        <v>919.6</v>
      </c>
      <c r="X227" s="30">
        <f t="shared" si="29"/>
        <v>2576.4898000000003</v>
      </c>
      <c r="Y227" s="31" t="s">
        <v>33</v>
      </c>
      <c r="Z227" s="17"/>
    </row>
    <row r="228" spans="1:26" ht="15.75" x14ac:dyDescent="0.25">
      <c r="A228" s="18" t="s">
        <v>161</v>
      </c>
      <c r="B228" s="19" t="s">
        <v>162</v>
      </c>
      <c r="C228" s="20" t="s">
        <v>502</v>
      </c>
      <c r="D228" s="21" t="s">
        <v>325</v>
      </c>
      <c r="E228" s="22" t="s">
        <v>450</v>
      </c>
      <c r="F228" s="19" t="s">
        <v>460</v>
      </c>
      <c r="G228" s="19" t="s">
        <v>451</v>
      </c>
      <c r="H228" s="23">
        <v>0.92779999999999996</v>
      </c>
      <c r="I228" s="23">
        <v>0</v>
      </c>
      <c r="J228" s="23">
        <v>0.92779999999999996</v>
      </c>
      <c r="K228" s="24" t="s">
        <v>32</v>
      </c>
      <c r="L228" s="24">
        <v>2</v>
      </c>
      <c r="M228" s="24" t="s">
        <v>32</v>
      </c>
      <c r="N228" s="25">
        <v>24968</v>
      </c>
      <c r="O228" s="26">
        <f t="shared" si="23"/>
        <v>25042.903999999999</v>
      </c>
      <c r="P228" s="27">
        <f t="shared" si="24"/>
        <v>2504.2903999999999</v>
      </c>
      <c r="Q228" s="33">
        <v>0.05</v>
      </c>
      <c r="R228" s="29">
        <f>IFERROR(VLOOKUP(A228&amp;D228,[1]Combined!$A$6:$F$1827,6,FALSE),0)</f>
        <v>1277</v>
      </c>
      <c r="S228" s="29">
        <f>IFERROR(VLOOKUP(A228&amp;D228,[2]Combined!$A$5:$F$98,6,FALSE),0)</f>
        <v>0</v>
      </c>
      <c r="T228" s="29">
        <v>7928</v>
      </c>
      <c r="U228" s="29"/>
      <c r="V228" s="28">
        <f t="shared" si="28"/>
        <v>63.85</v>
      </c>
      <c r="W228" s="28">
        <f t="shared" si="30"/>
        <v>792.80000000000007</v>
      </c>
      <c r="X228" s="30">
        <f t="shared" si="29"/>
        <v>2440.4404</v>
      </c>
      <c r="Y228" s="31" t="s">
        <v>33</v>
      </c>
      <c r="Z228" s="17"/>
    </row>
    <row r="229" spans="1:26" ht="15.75" x14ac:dyDescent="0.25">
      <c r="A229" s="18" t="s">
        <v>171</v>
      </c>
      <c r="B229" s="19" t="s">
        <v>172</v>
      </c>
      <c r="C229" s="20" t="s">
        <v>173</v>
      </c>
      <c r="D229" s="21" t="s">
        <v>126</v>
      </c>
      <c r="E229" s="22" t="s">
        <v>36</v>
      </c>
      <c r="F229" s="19" t="s">
        <v>37</v>
      </c>
      <c r="G229" s="19" t="s">
        <v>38</v>
      </c>
      <c r="H229" s="23">
        <v>0.5544</v>
      </c>
      <c r="I229" s="23">
        <v>0.1031</v>
      </c>
      <c r="J229" s="23">
        <v>0.65749999999999997</v>
      </c>
      <c r="K229" s="24" t="s">
        <v>32</v>
      </c>
      <c r="L229" s="24">
        <v>1</v>
      </c>
      <c r="M229" s="24"/>
      <c r="N229" s="25">
        <v>45597</v>
      </c>
      <c r="O229" s="26">
        <f t="shared" si="23"/>
        <v>45733.790999999997</v>
      </c>
      <c r="P229" s="27">
        <f t="shared" si="24"/>
        <v>4573.3791000000001</v>
      </c>
      <c r="Q229" s="28">
        <v>0.1</v>
      </c>
      <c r="R229" s="29">
        <f>IFERROR(VLOOKUP(A229&amp;D229,[1]Combined!$A$6:$F$1827,6,FALSE),0)</f>
        <v>32745</v>
      </c>
      <c r="S229" s="29">
        <f>IFERROR(VLOOKUP(A229&amp;D229,[2]Combined!$A$5:$F$98,6,FALSE),0)</f>
        <v>0</v>
      </c>
      <c r="T229" s="29">
        <v>52729</v>
      </c>
      <c r="U229" s="29"/>
      <c r="V229" s="28">
        <f t="shared" si="28"/>
        <v>3274.5</v>
      </c>
      <c r="W229" s="28">
        <f t="shared" si="30"/>
        <v>5272.9000000000005</v>
      </c>
      <c r="X229" s="30">
        <f t="shared" si="29"/>
        <v>1298.8791000000001</v>
      </c>
      <c r="Y229" s="31" t="s">
        <v>33</v>
      </c>
      <c r="Z229" s="17"/>
    </row>
    <row r="230" spans="1:26" ht="15.75" x14ac:dyDescent="0.25">
      <c r="A230" s="18" t="s">
        <v>171</v>
      </c>
      <c r="B230" s="19" t="s">
        <v>172</v>
      </c>
      <c r="C230" s="20" t="s">
        <v>667</v>
      </c>
      <c r="D230" s="21" t="s">
        <v>668</v>
      </c>
      <c r="E230" s="22" t="s">
        <v>450</v>
      </c>
      <c r="F230" s="19" t="s">
        <v>220</v>
      </c>
      <c r="G230" s="19" t="s">
        <v>461</v>
      </c>
      <c r="H230" s="23">
        <v>0.62039999999999995</v>
      </c>
      <c r="I230" s="23">
        <v>9.4E-2</v>
      </c>
      <c r="J230" s="23">
        <v>0.71440000000000003</v>
      </c>
      <c r="K230" s="24" t="s">
        <v>32</v>
      </c>
      <c r="L230" s="24">
        <v>2</v>
      </c>
      <c r="M230" s="24"/>
      <c r="N230" s="25">
        <v>58380</v>
      </c>
      <c r="O230" s="26">
        <f t="shared" si="23"/>
        <v>58555.14</v>
      </c>
      <c r="P230" s="27">
        <f t="shared" si="24"/>
        <v>5855.5140000000001</v>
      </c>
      <c r="Q230" s="33">
        <v>0.05</v>
      </c>
      <c r="R230" s="36"/>
      <c r="S230" s="29"/>
      <c r="T230" s="29">
        <v>25623</v>
      </c>
      <c r="U230" s="29"/>
      <c r="V230" s="28">
        <f t="shared" si="28"/>
        <v>0</v>
      </c>
      <c r="W230" s="28">
        <f>T230*0.05</f>
        <v>1281.1500000000001</v>
      </c>
      <c r="X230" s="30">
        <f t="shared" si="29"/>
        <v>5855.5140000000001</v>
      </c>
      <c r="Y230" s="31" t="s">
        <v>33</v>
      </c>
      <c r="Z230" s="17"/>
    </row>
    <row r="231" spans="1:26" ht="15.75" x14ac:dyDescent="0.25">
      <c r="A231" s="18" t="s">
        <v>171</v>
      </c>
      <c r="B231" s="19" t="s">
        <v>172</v>
      </c>
      <c r="C231" s="20" t="s">
        <v>669</v>
      </c>
      <c r="D231" s="21" t="s">
        <v>92</v>
      </c>
      <c r="E231" s="22" t="s">
        <v>450</v>
      </c>
      <c r="F231" s="19" t="s">
        <v>464</v>
      </c>
      <c r="G231" s="19" t="s">
        <v>451</v>
      </c>
      <c r="H231" s="23">
        <v>0.6028</v>
      </c>
      <c r="I231" s="23">
        <v>0.1028</v>
      </c>
      <c r="J231" s="23">
        <v>0.70550000000000002</v>
      </c>
      <c r="K231" s="24" t="s">
        <v>32</v>
      </c>
      <c r="L231" s="24">
        <v>2</v>
      </c>
      <c r="M231" s="24"/>
      <c r="N231" s="25">
        <v>43384</v>
      </c>
      <c r="O231" s="26">
        <f t="shared" si="23"/>
        <v>43514.152000000002</v>
      </c>
      <c r="P231" s="27">
        <f t="shared" si="24"/>
        <v>4351.4152000000004</v>
      </c>
      <c r="Q231" s="33">
        <v>0.05</v>
      </c>
      <c r="R231" s="36"/>
      <c r="S231" s="29"/>
      <c r="T231" s="29">
        <v>1782</v>
      </c>
      <c r="U231" s="29"/>
      <c r="V231" s="28">
        <f t="shared" si="28"/>
        <v>0</v>
      </c>
      <c r="W231" s="28">
        <f>T231*0.05</f>
        <v>89.100000000000009</v>
      </c>
      <c r="X231" s="30">
        <f t="shared" si="29"/>
        <v>4351.4152000000004</v>
      </c>
      <c r="Y231" s="31" t="s">
        <v>33</v>
      </c>
      <c r="Z231" s="17"/>
    </row>
    <row r="232" spans="1:26" ht="15.75" x14ac:dyDescent="0.25">
      <c r="A232" s="18" t="s">
        <v>174</v>
      </c>
      <c r="B232" s="19" t="s">
        <v>175</v>
      </c>
      <c r="C232" s="20" t="s">
        <v>176</v>
      </c>
      <c r="D232" s="21" t="s">
        <v>177</v>
      </c>
      <c r="E232" s="22" t="s">
        <v>29</v>
      </c>
      <c r="F232" s="19" t="s">
        <v>30</v>
      </c>
      <c r="G232" s="19" t="s">
        <v>31</v>
      </c>
      <c r="H232" s="23">
        <v>1</v>
      </c>
      <c r="I232" s="23">
        <v>0</v>
      </c>
      <c r="J232" s="23">
        <v>1</v>
      </c>
      <c r="K232" s="24" t="s">
        <v>32</v>
      </c>
      <c r="L232" s="24">
        <v>1</v>
      </c>
      <c r="M232" s="24" t="s">
        <v>32</v>
      </c>
      <c r="N232" s="25">
        <v>30641</v>
      </c>
      <c r="O232" s="26">
        <f t="shared" ref="O232:O295" si="31">N232+(N232*0.003)</f>
        <v>30732.922999999999</v>
      </c>
      <c r="P232" s="27">
        <f t="shared" ref="P232:P295" si="32">O232*0.1</f>
        <v>3073.2923000000001</v>
      </c>
      <c r="Q232" s="28">
        <v>0.1</v>
      </c>
      <c r="R232" s="29">
        <f>IFERROR(VLOOKUP(A232&amp;D232,[1]Combined!$A$6:$F$1827,6,FALSE),0)</f>
        <v>20553</v>
      </c>
      <c r="S232" s="29">
        <f>IFERROR(VLOOKUP(A232&amp;D232,[2]Combined!$A$5:$F$98,6,FALSE),0)</f>
        <v>0</v>
      </c>
      <c r="T232" s="29">
        <v>28864</v>
      </c>
      <c r="U232" s="29"/>
      <c r="V232" s="28">
        <f t="shared" si="28"/>
        <v>2055.3000000000002</v>
      </c>
      <c r="W232" s="28">
        <f t="shared" ref="W232:W244" si="33">T232*0.1</f>
        <v>2886.4</v>
      </c>
      <c r="X232" s="30">
        <f t="shared" si="29"/>
        <v>1017.9922999999999</v>
      </c>
      <c r="Y232" s="31" t="s">
        <v>33</v>
      </c>
      <c r="Z232" s="17"/>
    </row>
    <row r="233" spans="1:26" ht="15.75" x14ac:dyDescent="0.25">
      <c r="A233" s="18" t="s">
        <v>174</v>
      </c>
      <c r="B233" s="19" t="s">
        <v>175</v>
      </c>
      <c r="C233" s="20" t="s">
        <v>178</v>
      </c>
      <c r="D233" s="21" t="s">
        <v>88</v>
      </c>
      <c r="E233" s="22" t="s">
        <v>36</v>
      </c>
      <c r="F233" s="19" t="s">
        <v>37</v>
      </c>
      <c r="G233" s="19" t="s">
        <v>38</v>
      </c>
      <c r="H233" s="23">
        <v>1</v>
      </c>
      <c r="I233" s="23">
        <v>0</v>
      </c>
      <c r="J233" s="23">
        <v>1</v>
      </c>
      <c r="K233" s="24" t="s">
        <v>32</v>
      </c>
      <c r="L233" s="24">
        <v>1</v>
      </c>
      <c r="M233" s="24" t="s">
        <v>32</v>
      </c>
      <c r="N233" s="25">
        <v>20736</v>
      </c>
      <c r="O233" s="26">
        <f t="shared" si="31"/>
        <v>20798.207999999999</v>
      </c>
      <c r="P233" s="27">
        <f t="shared" si="32"/>
        <v>2079.8208</v>
      </c>
      <c r="Q233" s="28">
        <v>0.1</v>
      </c>
      <c r="R233" s="29">
        <f>IFERROR(VLOOKUP(A233&amp;D233,[1]Combined!$A$6:$F$1827,6,FALSE),0)</f>
        <v>7663</v>
      </c>
      <c r="S233" s="29">
        <f>IFERROR(VLOOKUP(A233&amp;D233,[2]Combined!$A$5:$F$98,6,FALSE),0)</f>
        <v>0</v>
      </c>
      <c r="T233" s="29">
        <v>8061</v>
      </c>
      <c r="U233" s="29"/>
      <c r="V233" s="28">
        <f t="shared" si="28"/>
        <v>766.30000000000007</v>
      </c>
      <c r="W233" s="28">
        <f t="shared" si="33"/>
        <v>806.1</v>
      </c>
      <c r="X233" s="30">
        <f t="shared" si="29"/>
        <v>1313.5207999999998</v>
      </c>
      <c r="Y233" s="31" t="s">
        <v>33</v>
      </c>
      <c r="Z233" s="17"/>
    </row>
    <row r="234" spans="1:26" ht="15.75" x14ac:dyDescent="0.25">
      <c r="A234" s="18" t="s">
        <v>174</v>
      </c>
      <c r="B234" s="19" t="s">
        <v>175</v>
      </c>
      <c r="C234" s="20" t="s">
        <v>503</v>
      </c>
      <c r="D234" s="21" t="s">
        <v>504</v>
      </c>
      <c r="E234" s="22" t="s">
        <v>450</v>
      </c>
      <c r="F234" s="19" t="s">
        <v>460</v>
      </c>
      <c r="G234" s="19" t="s">
        <v>451</v>
      </c>
      <c r="H234" s="23">
        <v>1</v>
      </c>
      <c r="I234" s="23">
        <v>0</v>
      </c>
      <c r="J234" s="23">
        <v>1</v>
      </c>
      <c r="K234" s="24" t="s">
        <v>32</v>
      </c>
      <c r="L234" s="24">
        <v>2</v>
      </c>
      <c r="M234" s="24" t="s">
        <v>32</v>
      </c>
      <c r="N234" s="25">
        <v>57523</v>
      </c>
      <c r="O234" s="26">
        <f t="shared" si="31"/>
        <v>57695.569000000003</v>
      </c>
      <c r="P234" s="27">
        <f t="shared" si="32"/>
        <v>5769.5569000000005</v>
      </c>
      <c r="Q234" s="33">
        <v>0.05</v>
      </c>
      <c r="R234" s="29">
        <f>IFERROR(VLOOKUP(A234&amp;D234,[1]Combined!$A$6:$F$1827,6,FALSE),0)</f>
        <v>137</v>
      </c>
      <c r="S234" s="29">
        <f>IFERROR(VLOOKUP(A234&amp;D234,[2]Combined!$A$5:$F$98,6,FALSE),0)</f>
        <v>0</v>
      </c>
      <c r="T234" s="29">
        <v>20177</v>
      </c>
      <c r="U234" s="29"/>
      <c r="V234" s="28">
        <f t="shared" si="28"/>
        <v>6.8500000000000005</v>
      </c>
      <c r="W234" s="28">
        <f t="shared" si="33"/>
        <v>2017.7</v>
      </c>
      <c r="X234" s="30">
        <f t="shared" si="29"/>
        <v>5762.7069000000001</v>
      </c>
      <c r="Y234" s="31" t="s">
        <v>33</v>
      </c>
      <c r="Z234" s="17"/>
    </row>
    <row r="235" spans="1:26" ht="15.75" x14ac:dyDescent="0.25">
      <c r="A235" s="18" t="s">
        <v>174</v>
      </c>
      <c r="B235" s="19" t="s">
        <v>175</v>
      </c>
      <c r="C235" s="20" t="s">
        <v>505</v>
      </c>
      <c r="D235" s="21" t="s">
        <v>506</v>
      </c>
      <c r="E235" s="22" t="s">
        <v>450</v>
      </c>
      <c r="F235" s="19" t="s">
        <v>275</v>
      </c>
      <c r="G235" s="19" t="s">
        <v>275</v>
      </c>
      <c r="H235" s="23">
        <v>1</v>
      </c>
      <c r="I235" s="23">
        <v>0</v>
      </c>
      <c r="J235" s="23">
        <v>1</v>
      </c>
      <c r="K235" s="24" t="s">
        <v>32</v>
      </c>
      <c r="L235" s="24">
        <v>2</v>
      </c>
      <c r="M235" s="24" t="s">
        <v>32</v>
      </c>
      <c r="N235" s="25">
        <v>21432</v>
      </c>
      <c r="O235" s="26">
        <f t="shared" si="31"/>
        <v>21496.295999999998</v>
      </c>
      <c r="P235" s="27">
        <f t="shared" si="32"/>
        <v>2149.6295999999998</v>
      </c>
      <c r="Q235" s="33">
        <v>0.05</v>
      </c>
      <c r="R235" s="29">
        <f>IFERROR(VLOOKUP(A235&amp;D235,[1]Combined!$A$6:$F$1827,6,FALSE),0)</f>
        <v>0</v>
      </c>
      <c r="S235" s="29">
        <f>IFERROR(VLOOKUP(A235&amp;D235,[2]Combined!$A$5:$F$98,6,FALSE),0)</f>
        <v>0</v>
      </c>
      <c r="T235" s="29">
        <v>14395</v>
      </c>
      <c r="U235" s="29"/>
      <c r="V235" s="28">
        <f t="shared" si="28"/>
        <v>0</v>
      </c>
      <c r="W235" s="28">
        <f t="shared" si="33"/>
        <v>1439.5</v>
      </c>
      <c r="X235" s="30">
        <f t="shared" si="29"/>
        <v>2149.6295999999998</v>
      </c>
      <c r="Y235" s="31" t="s">
        <v>33</v>
      </c>
      <c r="Z235" s="17"/>
    </row>
    <row r="236" spans="1:26" ht="15.75" x14ac:dyDescent="0.25">
      <c r="A236" s="18" t="s">
        <v>174</v>
      </c>
      <c r="B236" s="19" t="s">
        <v>175</v>
      </c>
      <c r="C236" s="20" t="s">
        <v>507</v>
      </c>
      <c r="D236" s="21" t="s">
        <v>508</v>
      </c>
      <c r="E236" s="22" t="s">
        <v>450</v>
      </c>
      <c r="F236" s="19" t="s">
        <v>460</v>
      </c>
      <c r="G236" s="19" t="s">
        <v>451</v>
      </c>
      <c r="H236" s="23">
        <v>1</v>
      </c>
      <c r="I236" s="23">
        <v>0</v>
      </c>
      <c r="J236" s="23">
        <v>1</v>
      </c>
      <c r="K236" s="24" t="s">
        <v>32</v>
      </c>
      <c r="L236" s="24">
        <v>2</v>
      </c>
      <c r="M236" s="24" t="s">
        <v>32</v>
      </c>
      <c r="N236" s="25">
        <v>49279</v>
      </c>
      <c r="O236" s="26">
        <f t="shared" si="31"/>
        <v>49426.837</v>
      </c>
      <c r="P236" s="27">
        <f t="shared" si="32"/>
        <v>4942.6837000000005</v>
      </c>
      <c r="Q236" s="33">
        <v>0.05</v>
      </c>
      <c r="R236" s="29">
        <f>IFERROR(VLOOKUP(A236&amp;D236,[1]Combined!$A$6:$F$1827,6,FALSE),0)</f>
        <v>11372</v>
      </c>
      <c r="S236" s="29">
        <f>IFERROR(VLOOKUP(A236&amp;D236,[2]Combined!$A$5:$F$98,6,FALSE),0)</f>
        <v>0</v>
      </c>
      <c r="T236" s="29">
        <v>24578</v>
      </c>
      <c r="U236" s="29"/>
      <c r="V236" s="28">
        <f t="shared" si="28"/>
        <v>568.6</v>
      </c>
      <c r="W236" s="28">
        <f t="shared" si="33"/>
        <v>2457.8000000000002</v>
      </c>
      <c r="X236" s="30">
        <f t="shared" si="29"/>
        <v>4374.0837000000001</v>
      </c>
      <c r="Y236" s="31" t="s">
        <v>33</v>
      </c>
      <c r="Z236" s="17"/>
    </row>
    <row r="237" spans="1:26" ht="15.75" x14ac:dyDescent="0.25">
      <c r="A237" s="18" t="s">
        <v>407</v>
      </c>
      <c r="B237" s="19" t="s">
        <v>408</v>
      </c>
      <c r="C237" s="38" t="s">
        <v>409</v>
      </c>
      <c r="D237" s="39" t="s">
        <v>336</v>
      </c>
      <c r="E237" s="38" t="s">
        <v>29</v>
      </c>
      <c r="F237" s="37">
        <v>9</v>
      </c>
      <c r="G237" s="37">
        <v>12</v>
      </c>
      <c r="H237" s="23" t="s">
        <v>1350</v>
      </c>
      <c r="I237" s="23" t="s">
        <v>1350</v>
      </c>
      <c r="J237" s="47">
        <v>0.61729999999999996</v>
      </c>
      <c r="K237" s="24" t="s">
        <v>32</v>
      </c>
      <c r="L237" s="24">
        <v>1</v>
      </c>
      <c r="M237" s="24" t="s">
        <v>32</v>
      </c>
      <c r="N237" s="34">
        <v>23908</v>
      </c>
      <c r="O237" s="26">
        <f t="shared" si="31"/>
        <v>23979.723999999998</v>
      </c>
      <c r="P237" s="33">
        <f t="shared" si="32"/>
        <v>2397.9724000000001</v>
      </c>
      <c r="Q237" s="28">
        <v>0.1</v>
      </c>
      <c r="R237" s="29">
        <v>168</v>
      </c>
      <c r="S237" s="29"/>
      <c r="T237" s="29">
        <v>647</v>
      </c>
      <c r="U237" s="29"/>
      <c r="V237" s="28">
        <f t="shared" si="28"/>
        <v>16.8</v>
      </c>
      <c r="W237" s="28">
        <f t="shared" si="33"/>
        <v>64.7</v>
      </c>
      <c r="X237" s="30">
        <f t="shared" si="29"/>
        <v>2381.1723999999999</v>
      </c>
      <c r="Y237" s="31" t="s">
        <v>33</v>
      </c>
      <c r="Z237" s="17"/>
    </row>
    <row r="238" spans="1:26" ht="15.75" x14ac:dyDescent="0.25">
      <c r="A238" s="18" t="s">
        <v>407</v>
      </c>
      <c r="B238" s="19" t="s">
        <v>408</v>
      </c>
      <c r="C238" s="38" t="s">
        <v>410</v>
      </c>
      <c r="D238" s="39" t="s">
        <v>411</v>
      </c>
      <c r="E238" s="38" t="s">
        <v>36</v>
      </c>
      <c r="F238" s="37">
        <v>6</v>
      </c>
      <c r="G238" s="37">
        <v>8</v>
      </c>
      <c r="H238" s="23" t="s">
        <v>1350</v>
      </c>
      <c r="I238" s="23" t="s">
        <v>1350</v>
      </c>
      <c r="J238" s="47">
        <v>0.62070000000000003</v>
      </c>
      <c r="K238" s="24" t="s">
        <v>32</v>
      </c>
      <c r="L238" s="24">
        <v>1</v>
      </c>
      <c r="M238" s="24" t="s">
        <v>32</v>
      </c>
      <c r="N238" s="34">
        <v>22192</v>
      </c>
      <c r="O238" s="26">
        <f t="shared" si="31"/>
        <v>22258.576000000001</v>
      </c>
      <c r="P238" s="33">
        <f t="shared" si="32"/>
        <v>2225.8576000000003</v>
      </c>
      <c r="Q238" s="28">
        <v>0.1</v>
      </c>
      <c r="R238" s="29">
        <v>6837</v>
      </c>
      <c r="S238" s="29"/>
      <c r="T238" s="29">
        <v>17558</v>
      </c>
      <c r="U238" s="29"/>
      <c r="V238" s="28">
        <f t="shared" si="28"/>
        <v>683.7</v>
      </c>
      <c r="W238" s="28">
        <f t="shared" si="33"/>
        <v>1755.8000000000002</v>
      </c>
      <c r="X238" s="30">
        <f t="shared" si="29"/>
        <v>1542.1576000000002</v>
      </c>
      <c r="Y238" s="31" t="s">
        <v>33</v>
      </c>
      <c r="Z238" s="17"/>
    </row>
    <row r="239" spans="1:26" ht="15.75" x14ac:dyDescent="0.25">
      <c r="A239" s="18" t="s">
        <v>407</v>
      </c>
      <c r="B239" s="19" t="s">
        <v>408</v>
      </c>
      <c r="C239" s="38" t="s">
        <v>412</v>
      </c>
      <c r="D239" s="39" t="s">
        <v>378</v>
      </c>
      <c r="E239" s="38" t="s">
        <v>29</v>
      </c>
      <c r="F239" s="37">
        <v>9</v>
      </c>
      <c r="G239" s="37">
        <v>12</v>
      </c>
      <c r="H239" s="23" t="s">
        <v>1350</v>
      </c>
      <c r="I239" s="23" t="s">
        <v>1350</v>
      </c>
      <c r="J239" s="47">
        <v>0.56759999999999999</v>
      </c>
      <c r="K239" s="24" t="s">
        <v>32</v>
      </c>
      <c r="L239" s="24">
        <v>1</v>
      </c>
      <c r="M239" s="24" t="s">
        <v>413</v>
      </c>
      <c r="N239" s="34">
        <v>18285</v>
      </c>
      <c r="O239" s="26">
        <f t="shared" si="31"/>
        <v>18339.855</v>
      </c>
      <c r="P239" s="33">
        <f t="shared" si="32"/>
        <v>1833.9855</v>
      </c>
      <c r="Q239" s="28">
        <v>0.1</v>
      </c>
      <c r="R239" s="29">
        <v>5986</v>
      </c>
      <c r="S239" s="29"/>
      <c r="T239" s="29">
        <v>10876</v>
      </c>
      <c r="U239" s="29"/>
      <c r="V239" s="28">
        <f t="shared" si="28"/>
        <v>598.6</v>
      </c>
      <c r="W239" s="28">
        <f t="shared" si="33"/>
        <v>1087.6000000000001</v>
      </c>
      <c r="X239" s="30">
        <f t="shared" si="29"/>
        <v>1235.3854999999999</v>
      </c>
      <c r="Y239" s="31" t="s">
        <v>33</v>
      </c>
      <c r="Z239" s="17"/>
    </row>
    <row r="240" spans="1:26" ht="15.75" x14ac:dyDescent="0.25">
      <c r="A240" s="18" t="s">
        <v>407</v>
      </c>
      <c r="B240" s="19" t="s">
        <v>408</v>
      </c>
      <c r="C240" s="38" t="s">
        <v>414</v>
      </c>
      <c r="D240" s="39" t="s">
        <v>415</v>
      </c>
      <c r="E240" s="38" t="s">
        <v>36</v>
      </c>
      <c r="F240" s="37">
        <v>6</v>
      </c>
      <c r="G240" s="37">
        <v>8</v>
      </c>
      <c r="H240" s="23" t="s">
        <v>1350</v>
      </c>
      <c r="I240" s="23" t="s">
        <v>1350</v>
      </c>
      <c r="J240" s="47">
        <v>0.63429999999999997</v>
      </c>
      <c r="K240" s="24" t="s">
        <v>32</v>
      </c>
      <c r="L240" s="24">
        <v>1</v>
      </c>
      <c r="M240" s="24" t="s">
        <v>32</v>
      </c>
      <c r="N240" s="34">
        <v>30556</v>
      </c>
      <c r="O240" s="26">
        <f t="shared" si="31"/>
        <v>30647.668000000001</v>
      </c>
      <c r="P240" s="33">
        <f t="shared" si="32"/>
        <v>3064.7668000000003</v>
      </c>
      <c r="Q240" s="28">
        <v>0.1</v>
      </c>
      <c r="R240" s="29">
        <v>5986</v>
      </c>
      <c r="S240" s="29"/>
      <c r="T240" s="29">
        <v>23811</v>
      </c>
      <c r="U240" s="29"/>
      <c r="V240" s="28">
        <f t="shared" si="28"/>
        <v>598.6</v>
      </c>
      <c r="W240" s="28">
        <f t="shared" si="33"/>
        <v>2381.1</v>
      </c>
      <c r="X240" s="30">
        <f t="shared" si="29"/>
        <v>2466.1668000000004</v>
      </c>
      <c r="Y240" s="31" t="s">
        <v>33</v>
      </c>
      <c r="Z240" s="17"/>
    </row>
    <row r="241" spans="1:26" ht="15.75" x14ac:dyDescent="0.25">
      <c r="A241" s="18" t="s">
        <v>407</v>
      </c>
      <c r="B241" s="19" t="s">
        <v>408</v>
      </c>
      <c r="C241" s="38" t="s">
        <v>1317</v>
      </c>
      <c r="D241" s="39" t="s">
        <v>756</v>
      </c>
      <c r="E241" s="38" t="s">
        <v>450</v>
      </c>
      <c r="F241" s="37" t="s">
        <v>275</v>
      </c>
      <c r="G241" s="37">
        <v>5</v>
      </c>
      <c r="H241" s="23" t="s">
        <v>1350</v>
      </c>
      <c r="I241" s="23" t="s">
        <v>1350</v>
      </c>
      <c r="J241" s="47">
        <v>0.84599999999999997</v>
      </c>
      <c r="K241" s="24" t="s">
        <v>32</v>
      </c>
      <c r="L241" s="24">
        <v>2</v>
      </c>
      <c r="M241" s="24" t="s">
        <v>32</v>
      </c>
      <c r="N241" s="34">
        <v>42930</v>
      </c>
      <c r="O241" s="26">
        <f t="shared" si="31"/>
        <v>43058.79</v>
      </c>
      <c r="P241" s="33">
        <f t="shared" si="32"/>
        <v>4305.8789999999999</v>
      </c>
      <c r="Q241" s="33">
        <v>0.05</v>
      </c>
      <c r="R241" s="29">
        <v>7109</v>
      </c>
      <c r="S241" s="29"/>
      <c r="T241" s="29">
        <v>16742</v>
      </c>
      <c r="U241" s="29"/>
      <c r="V241" s="28">
        <f t="shared" si="28"/>
        <v>355.45000000000005</v>
      </c>
      <c r="W241" s="28">
        <f t="shared" si="33"/>
        <v>1674.2</v>
      </c>
      <c r="X241" s="30">
        <f t="shared" si="29"/>
        <v>3950.4290000000001</v>
      </c>
      <c r="Y241" s="31" t="s">
        <v>33</v>
      </c>
      <c r="Z241" s="17"/>
    </row>
    <row r="242" spans="1:26" ht="15.75" x14ac:dyDescent="0.25">
      <c r="A242" s="18" t="s">
        <v>407</v>
      </c>
      <c r="B242" s="19" t="s">
        <v>408</v>
      </c>
      <c r="C242" s="38" t="s">
        <v>1318</v>
      </c>
      <c r="D242" s="39" t="s">
        <v>377</v>
      </c>
      <c r="E242" s="38" t="s">
        <v>450</v>
      </c>
      <c r="F242" s="37" t="s">
        <v>275</v>
      </c>
      <c r="G242" s="37">
        <v>5</v>
      </c>
      <c r="H242" s="23" t="s">
        <v>1350</v>
      </c>
      <c r="I242" s="23" t="s">
        <v>1350</v>
      </c>
      <c r="J242" s="47">
        <v>0.84150000000000003</v>
      </c>
      <c r="K242" s="24" t="s">
        <v>32</v>
      </c>
      <c r="L242" s="24">
        <v>2</v>
      </c>
      <c r="M242" s="24" t="s">
        <v>32</v>
      </c>
      <c r="N242" s="34">
        <v>36685</v>
      </c>
      <c r="O242" s="26">
        <f t="shared" si="31"/>
        <v>36795.055</v>
      </c>
      <c r="P242" s="33">
        <f t="shared" si="32"/>
        <v>3679.5055000000002</v>
      </c>
      <c r="Q242" s="33">
        <v>0.05</v>
      </c>
      <c r="R242" s="29">
        <v>10034</v>
      </c>
      <c r="S242" s="29"/>
      <c r="T242" s="29">
        <v>25555</v>
      </c>
      <c r="U242" s="29"/>
      <c r="V242" s="28">
        <f t="shared" si="28"/>
        <v>501.70000000000005</v>
      </c>
      <c r="W242" s="28">
        <f t="shared" si="33"/>
        <v>2555.5</v>
      </c>
      <c r="X242" s="30">
        <f t="shared" si="29"/>
        <v>3177.8055000000004</v>
      </c>
      <c r="Y242" s="31" t="s">
        <v>33</v>
      </c>
      <c r="Z242" s="17"/>
    </row>
    <row r="243" spans="1:26" ht="15.75" x14ac:dyDescent="0.25">
      <c r="A243" s="18" t="s">
        <v>407</v>
      </c>
      <c r="B243" s="19" t="s">
        <v>408</v>
      </c>
      <c r="C243" s="38" t="s">
        <v>1319</v>
      </c>
      <c r="D243" s="39" t="s">
        <v>379</v>
      </c>
      <c r="E243" s="38" t="s">
        <v>450</v>
      </c>
      <c r="F243" s="37" t="s">
        <v>275</v>
      </c>
      <c r="G243" s="37">
        <v>5</v>
      </c>
      <c r="H243" s="23" t="s">
        <v>1350</v>
      </c>
      <c r="I243" s="23" t="s">
        <v>1350</v>
      </c>
      <c r="J243" s="47">
        <v>0.84050000000000002</v>
      </c>
      <c r="K243" s="24" t="s">
        <v>32</v>
      </c>
      <c r="L243" s="24">
        <v>2</v>
      </c>
      <c r="M243" s="24" t="s">
        <v>32</v>
      </c>
      <c r="N243" s="34">
        <v>23291</v>
      </c>
      <c r="O243" s="26">
        <f t="shared" si="31"/>
        <v>23360.873</v>
      </c>
      <c r="P243" s="33">
        <f t="shared" si="32"/>
        <v>2336.0873000000001</v>
      </c>
      <c r="Q243" s="33">
        <v>0.05</v>
      </c>
      <c r="R243" s="29">
        <v>8317</v>
      </c>
      <c r="S243" s="29"/>
      <c r="T243" s="29">
        <v>19840</v>
      </c>
      <c r="U243" s="29"/>
      <c r="V243" s="28">
        <f t="shared" si="28"/>
        <v>415.85</v>
      </c>
      <c r="W243" s="28">
        <f t="shared" si="33"/>
        <v>1984</v>
      </c>
      <c r="X243" s="30">
        <f t="shared" si="29"/>
        <v>1920.2373000000002</v>
      </c>
      <c r="Y243" s="31" t="s">
        <v>33</v>
      </c>
      <c r="Z243" s="17"/>
    </row>
    <row r="244" spans="1:26" ht="15.75" x14ac:dyDescent="0.25">
      <c r="A244" s="18" t="s">
        <v>407</v>
      </c>
      <c r="B244" s="19" t="s">
        <v>408</v>
      </c>
      <c r="C244" s="38" t="s">
        <v>1320</v>
      </c>
      <c r="D244" s="39" t="s">
        <v>497</v>
      </c>
      <c r="E244" s="38" t="s">
        <v>450</v>
      </c>
      <c r="F244" s="37" t="s">
        <v>275</v>
      </c>
      <c r="G244" s="37">
        <v>5</v>
      </c>
      <c r="H244" s="23" t="s">
        <v>1350</v>
      </c>
      <c r="I244" s="23" t="s">
        <v>1350</v>
      </c>
      <c r="J244" s="47">
        <v>0.84179999999999999</v>
      </c>
      <c r="K244" s="24" t="s">
        <v>32</v>
      </c>
      <c r="L244" s="24">
        <v>2</v>
      </c>
      <c r="M244" s="24" t="s">
        <v>32</v>
      </c>
      <c r="N244" s="34">
        <v>43332</v>
      </c>
      <c r="O244" s="26">
        <f t="shared" si="31"/>
        <v>43461.995999999999</v>
      </c>
      <c r="P244" s="33">
        <f t="shared" si="32"/>
        <v>4346.1995999999999</v>
      </c>
      <c r="Q244" s="33">
        <v>0.05</v>
      </c>
      <c r="R244" s="29">
        <v>11836</v>
      </c>
      <c r="S244" s="29"/>
      <c r="T244" s="29">
        <v>30068</v>
      </c>
      <c r="U244" s="29"/>
      <c r="V244" s="28">
        <f t="shared" si="28"/>
        <v>591.80000000000007</v>
      </c>
      <c r="W244" s="28">
        <f t="shared" si="33"/>
        <v>3006.8</v>
      </c>
      <c r="X244" s="30">
        <f t="shared" si="29"/>
        <v>3754.3995999999997</v>
      </c>
      <c r="Y244" s="31" t="s">
        <v>33</v>
      </c>
      <c r="Z244" s="17"/>
    </row>
    <row r="245" spans="1:26" ht="15.75" x14ac:dyDescent="0.25">
      <c r="A245" s="18" t="s">
        <v>179</v>
      </c>
      <c r="B245" s="19" t="s">
        <v>180</v>
      </c>
      <c r="C245" s="20" t="s">
        <v>181</v>
      </c>
      <c r="D245" s="21" t="s">
        <v>182</v>
      </c>
      <c r="E245" s="22" t="s">
        <v>36</v>
      </c>
      <c r="F245" s="19" t="s">
        <v>37</v>
      </c>
      <c r="G245" s="19" t="s">
        <v>38</v>
      </c>
      <c r="H245" s="23">
        <v>0.38640000000000002</v>
      </c>
      <c r="I245" s="23">
        <v>8.77E-2</v>
      </c>
      <c r="J245" s="23">
        <v>0.47399999999999998</v>
      </c>
      <c r="K245" s="24"/>
      <c r="L245" s="24">
        <v>1</v>
      </c>
      <c r="M245" s="24" t="s">
        <v>32</v>
      </c>
      <c r="N245" s="25">
        <v>13625</v>
      </c>
      <c r="O245" s="26">
        <f t="shared" si="31"/>
        <v>13665.875</v>
      </c>
      <c r="P245" s="27">
        <f t="shared" si="32"/>
        <v>1366.5875000000001</v>
      </c>
      <c r="Q245" s="28">
        <v>0.1</v>
      </c>
      <c r="R245" s="29">
        <f>IFERROR(VLOOKUP(A245&amp;D245,[1]Combined!$A$6:$F$1827,6,FALSE),0)</f>
        <v>0</v>
      </c>
      <c r="S245" s="29">
        <f>IFERROR(VLOOKUP(A245&amp;D245,[2]Combined!$A$5:$F$98,6,FALSE),0)</f>
        <v>2380</v>
      </c>
      <c r="T245" s="29"/>
      <c r="U245" s="29">
        <v>3986</v>
      </c>
      <c r="V245" s="28">
        <f t="shared" si="28"/>
        <v>238</v>
      </c>
      <c r="W245" s="28">
        <f>U245*0.1</f>
        <v>398.6</v>
      </c>
      <c r="X245" s="30">
        <f t="shared" si="29"/>
        <v>1128.5875000000001</v>
      </c>
      <c r="Y245" s="31" t="s">
        <v>33</v>
      </c>
      <c r="Z245" s="17"/>
    </row>
    <row r="246" spans="1:26" ht="15.75" x14ac:dyDescent="0.25">
      <c r="A246" s="18" t="s">
        <v>179</v>
      </c>
      <c r="B246" s="19" t="s">
        <v>180</v>
      </c>
      <c r="C246" s="20" t="s">
        <v>183</v>
      </c>
      <c r="D246" s="21" t="s">
        <v>184</v>
      </c>
      <c r="E246" s="22" t="s">
        <v>29</v>
      </c>
      <c r="F246" s="19" t="s">
        <v>30</v>
      </c>
      <c r="G246" s="19" t="s">
        <v>31</v>
      </c>
      <c r="H246" s="23">
        <v>0.48730000000000001</v>
      </c>
      <c r="I246" s="23">
        <v>6.1800000000000001E-2</v>
      </c>
      <c r="J246" s="23">
        <v>0.54910000000000003</v>
      </c>
      <c r="K246" s="24"/>
      <c r="L246" s="24">
        <v>1</v>
      </c>
      <c r="M246" s="24" t="s">
        <v>32</v>
      </c>
      <c r="N246" s="25">
        <v>14053</v>
      </c>
      <c r="O246" s="26">
        <f t="shared" si="31"/>
        <v>14095.159</v>
      </c>
      <c r="P246" s="27">
        <f t="shared" si="32"/>
        <v>1409.5159000000001</v>
      </c>
      <c r="Q246" s="28">
        <v>0.1</v>
      </c>
      <c r="R246" s="29">
        <f>IFERROR(VLOOKUP(A246&amp;D246,[1]Combined!$A$6:$F$1827,6,FALSE),0)</f>
        <v>0</v>
      </c>
      <c r="S246" s="29">
        <f>IFERROR(VLOOKUP(A246&amp;D246,[2]Combined!$A$5:$F$98,6,FALSE),0)</f>
        <v>1307</v>
      </c>
      <c r="T246" s="29"/>
      <c r="U246" s="29">
        <v>3862</v>
      </c>
      <c r="V246" s="28">
        <f t="shared" si="28"/>
        <v>130.70000000000002</v>
      </c>
      <c r="W246" s="28">
        <f>U246*0.1</f>
        <v>386.20000000000005</v>
      </c>
      <c r="X246" s="30">
        <f t="shared" si="29"/>
        <v>1278.8159000000001</v>
      </c>
      <c r="Y246" s="31" t="s">
        <v>33</v>
      </c>
      <c r="Z246" s="17"/>
    </row>
    <row r="247" spans="1:26" ht="15.75" x14ac:dyDescent="0.25">
      <c r="A247" s="18" t="s">
        <v>179</v>
      </c>
      <c r="B247" s="19" t="s">
        <v>180</v>
      </c>
      <c r="C247" s="20" t="s">
        <v>185</v>
      </c>
      <c r="D247" s="21" t="s">
        <v>186</v>
      </c>
      <c r="E247" s="22" t="s">
        <v>36</v>
      </c>
      <c r="F247" s="19" t="s">
        <v>37</v>
      </c>
      <c r="G247" s="19" t="s">
        <v>38</v>
      </c>
      <c r="H247" s="23">
        <v>0.51600000000000001</v>
      </c>
      <c r="I247" s="23">
        <v>7.3099999999999998E-2</v>
      </c>
      <c r="J247" s="23">
        <v>0.58899999999999997</v>
      </c>
      <c r="K247" s="24"/>
      <c r="L247" s="24">
        <v>1</v>
      </c>
      <c r="M247" s="24" t="s">
        <v>32</v>
      </c>
      <c r="N247" s="25">
        <v>13513</v>
      </c>
      <c r="O247" s="26">
        <f t="shared" si="31"/>
        <v>13553.539000000001</v>
      </c>
      <c r="P247" s="27">
        <f t="shared" si="32"/>
        <v>1355.3539000000001</v>
      </c>
      <c r="Q247" s="28">
        <v>0.1</v>
      </c>
      <c r="R247" s="29">
        <f>IFERROR(VLOOKUP(A247&amp;D247,[1]Combined!$A$6:$F$1827,6,FALSE),0)</f>
        <v>0</v>
      </c>
      <c r="S247" s="29">
        <f>IFERROR(VLOOKUP(A247&amp;D247,[2]Combined!$A$5:$F$98,6,FALSE),0)</f>
        <v>1343</v>
      </c>
      <c r="T247" s="29"/>
      <c r="U247" s="29">
        <v>3414</v>
      </c>
      <c r="V247" s="28">
        <f t="shared" si="28"/>
        <v>134.30000000000001</v>
      </c>
      <c r="W247" s="28">
        <f>U247*0.1</f>
        <v>341.40000000000003</v>
      </c>
      <c r="X247" s="30">
        <f t="shared" si="29"/>
        <v>1221.0539000000001</v>
      </c>
      <c r="Y247" s="31" t="s">
        <v>33</v>
      </c>
      <c r="Z247" s="17"/>
    </row>
    <row r="248" spans="1:26" ht="15.75" x14ac:dyDescent="0.25">
      <c r="A248" s="18" t="s">
        <v>187</v>
      </c>
      <c r="B248" s="19" t="s">
        <v>188</v>
      </c>
      <c r="C248" s="20" t="s">
        <v>189</v>
      </c>
      <c r="D248" s="21" t="s">
        <v>177</v>
      </c>
      <c r="E248" s="22" t="s">
        <v>36</v>
      </c>
      <c r="F248" s="19" t="s">
        <v>37</v>
      </c>
      <c r="G248" s="19" t="s">
        <v>38</v>
      </c>
      <c r="H248" s="23">
        <v>0.76429999999999998</v>
      </c>
      <c r="I248" s="23">
        <v>0</v>
      </c>
      <c r="J248" s="23">
        <v>0.76429999999999998</v>
      </c>
      <c r="K248" s="24" t="s">
        <v>32</v>
      </c>
      <c r="L248" s="24">
        <v>1</v>
      </c>
      <c r="M248" s="24" t="s">
        <v>32</v>
      </c>
      <c r="N248" s="25">
        <v>16985</v>
      </c>
      <c r="O248" s="26">
        <f t="shared" si="31"/>
        <v>17035.955000000002</v>
      </c>
      <c r="P248" s="27">
        <f t="shared" si="32"/>
        <v>1703.5955000000004</v>
      </c>
      <c r="Q248" s="28">
        <v>0.1</v>
      </c>
      <c r="R248" s="29">
        <f>IFERROR(VLOOKUP(A248&amp;D248,[1]Combined!$A$6:$F$1827,6,FALSE),0)</f>
        <v>4331</v>
      </c>
      <c r="S248" s="29">
        <f>IFERROR(VLOOKUP(A248&amp;D248,[2]Combined!$A$5:$F$98,6,FALSE),0)</f>
        <v>0</v>
      </c>
      <c r="T248" s="29">
        <v>10938</v>
      </c>
      <c r="U248" s="29"/>
      <c r="V248" s="28">
        <f t="shared" si="28"/>
        <v>433.1</v>
      </c>
      <c r="W248" s="28">
        <f t="shared" ref="W248:W253" si="34">T248*0.1</f>
        <v>1093.8</v>
      </c>
      <c r="X248" s="30">
        <f t="shared" si="29"/>
        <v>1270.4955000000004</v>
      </c>
      <c r="Y248" s="31" t="s">
        <v>33</v>
      </c>
      <c r="Z248" s="17"/>
    </row>
    <row r="249" spans="1:26" ht="15.75" x14ac:dyDescent="0.25">
      <c r="A249" s="18" t="s">
        <v>187</v>
      </c>
      <c r="B249" s="19" t="s">
        <v>188</v>
      </c>
      <c r="C249" s="20" t="s">
        <v>190</v>
      </c>
      <c r="D249" s="21" t="s">
        <v>191</v>
      </c>
      <c r="E249" s="22" t="s">
        <v>36</v>
      </c>
      <c r="F249" s="19" t="s">
        <v>37</v>
      </c>
      <c r="G249" s="19" t="s">
        <v>38</v>
      </c>
      <c r="H249" s="23">
        <v>0.76449999999999996</v>
      </c>
      <c r="I249" s="23">
        <v>0</v>
      </c>
      <c r="J249" s="23">
        <v>0.76449999999999996</v>
      </c>
      <c r="K249" s="24"/>
      <c r="L249" s="24">
        <v>1</v>
      </c>
      <c r="M249" s="24" t="s">
        <v>32</v>
      </c>
      <c r="N249" s="25">
        <v>106522</v>
      </c>
      <c r="O249" s="26">
        <f t="shared" si="31"/>
        <v>106841.56600000001</v>
      </c>
      <c r="P249" s="27">
        <f t="shared" si="32"/>
        <v>10684.156600000002</v>
      </c>
      <c r="Q249" s="28">
        <v>0.1</v>
      </c>
      <c r="R249" s="29">
        <f>IFERROR(VLOOKUP(A249&amp;D249,[1]Combined!$A$6:$F$1827,6,FALSE),0)</f>
        <v>4355</v>
      </c>
      <c r="S249" s="29">
        <f>IFERROR(VLOOKUP(A249&amp;D249,[2]Combined!$A$5:$F$98,6,FALSE),0)</f>
        <v>0</v>
      </c>
      <c r="T249" s="29">
        <v>15525</v>
      </c>
      <c r="U249" s="29"/>
      <c r="V249" s="28">
        <f t="shared" si="28"/>
        <v>435.5</v>
      </c>
      <c r="W249" s="28">
        <f t="shared" si="34"/>
        <v>1552.5</v>
      </c>
      <c r="X249" s="30">
        <f t="shared" si="29"/>
        <v>10248.656600000002</v>
      </c>
      <c r="Y249" s="31" t="s">
        <v>33</v>
      </c>
      <c r="Z249" s="17"/>
    </row>
    <row r="250" spans="1:26" ht="15.75" x14ac:dyDescent="0.25">
      <c r="A250" s="18" t="s">
        <v>187</v>
      </c>
      <c r="B250" s="19" t="s">
        <v>188</v>
      </c>
      <c r="C250" s="20" t="s">
        <v>192</v>
      </c>
      <c r="D250" s="21" t="s">
        <v>193</v>
      </c>
      <c r="E250" s="22" t="s">
        <v>36</v>
      </c>
      <c r="F250" s="19" t="s">
        <v>37</v>
      </c>
      <c r="G250" s="19" t="s">
        <v>38</v>
      </c>
      <c r="H250" s="23">
        <v>0.76449999999999996</v>
      </c>
      <c r="I250" s="23">
        <v>0</v>
      </c>
      <c r="J250" s="23">
        <v>0.76449999999999996</v>
      </c>
      <c r="K250" s="24"/>
      <c r="L250" s="24">
        <v>1</v>
      </c>
      <c r="M250" s="24" t="s">
        <v>32</v>
      </c>
      <c r="N250" s="25">
        <v>94763</v>
      </c>
      <c r="O250" s="26">
        <f t="shared" si="31"/>
        <v>95047.289000000004</v>
      </c>
      <c r="P250" s="27">
        <f t="shared" si="32"/>
        <v>9504.7289000000001</v>
      </c>
      <c r="Q250" s="28">
        <v>0.1</v>
      </c>
      <c r="R250" s="29">
        <f>IFERROR(VLOOKUP(A250&amp;D250,[1]Combined!$A$6:$F$1827,6,FALSE),0)</f>
        <v>4296</v>
      </c>
      <c r="S250" s="29">
        <f>IFERROR(VLOOKUP(A250&amp;D250,[2]Combined!$A$5:$F$98,6,FALSE),0)</f>
        <v>0</v>
      </c>
      <c r="T250" s="29">
        <v>10865</v>
      </c>
      <c r="U250" s="29"/>
      <c r="V250" s="28">
        <f t="shared" si="28"/>
        <v>429.6</v>
      </c>
      <c r="W250" s="28">
        <f t="shared" si="34"/>
        <v>1086.5</v>
      </c>
      <c r="X250" s="30">
        <f t="shared" si="29"/>
        <v>9075.1288999999997</v>
      </c>
      <c r="Y250" s="31" t="s">
        <v>33</v>
      </c>
      <c r="Z250" s="17"/>
    </row>
    <row r="251" spans="1:26" ht="15.75" x14ac:dyDescent="0.25">
      <c r="A251" s="18" t="s">
        <v>187</v>
      </c>
      <c r="B251" s="19" t="s">
        <v>188</v>
      </c>
      <c r="C251" s="20" t="s">
        <v>194</v>
      </c>
      <c r="D251" s="21" t="s">
        <v>195</v>
      </c>
      <c r="E251" s="22" t="s">
        <v>36</v>
      </c>
      <c r="F251" s="19" t="s">
        <v>37</v>
      </c>
      <c r="G251" s="19" t="s">
        <v>38</v>
      </c>
      <c r="H251" s="23">
        <v>0.76419999999999999</v>
      </c>
      <c r="I251" s="23">
        <v>0</v>
      </c>
      <c r="J251" s="23">
        <v>0.76419999999999999</v>
      </c>
      <c r="K251" s="24"/>
      <c r="L251" s="24">
        <v>1</v>
      </c>
      <c r="M251" s="24" t="s">
        <v>32</v>
      </c>
      <c r="N251" s="25">
        <v>94884</v>
      </c>
      <c r="O251" s="26">
        <f t="shared" si="31"/>
        <v>95168.652000000002</v>
      </c>
      <c r="P251" s="27">
        <f t="shared" si="32"/>
        <v>9516.8652000000002</v>
      </c>
      <c r="Q251" s="28">
        <v>0.1</v>
      </c>
      <c r="R251" s="29">
        <f>IFERROR(VLOOKUP(A251&amp;D251,[1]Combined!$A$6:$F$1827,6,FALSE),0)</f>
        <v>5184</v>
      </c>
      <c r="S251" s="29">
        <f>IFERROR(VLOOKUP(A251&amp;D251,[2]Combined!$A$5:$F$98,6,FALSE),0)</f>
        <v>0</v>
      </c>
      <c r="T251" s="29">
        <v>10379</v>
      </c>
      <c r="U251" s="29"/>
      <c r="V251" s="28">
        <f t="shared" si="28"/>
        <v>518.4</v>
      </c>
      <c r="W251" s="28">
        <f t="shared" si="34"/>
        <v>1037.9000000000001</v>
      </c>
      <c r="X251" s="30">
        <f t="shared" si="29"/>
        <v>8998.4652000000006</v>
      </c>
      <c r="Y251" s="31" t="s">
        <v>33</v>
      </c>
      <c r="Z251" s="17"/>
    </row>
    <row r="252" spans="1:26" ht="15.75" x14ac:dyDescent="0.25">
      <c r="A252" s="18" t="s">
        <v>187</v>
      </c>
      <c r="B252" s="19" t="s">
        <v>188</v>
      </c>
      <c r="C252" s="20" t="s">
        <v>196</v>
      </c>
      <c r="D252" s="21" t="s">
        <v>108</v>
      </c>
      <c r="E252" s="22" t="s">
        <v>36</v>
      </c>
      <c r="F252" s="19" t="s">
        <v>37</v>
      </c>
      <c r="G252" s="19" t="s">
        <v>38</v>
      </c>
      <c r="H252" s="23">
        <v>0.76500000000000001</v>
      </c>
      <c r="I252" s="23">
        <v>0</v>
      </c>
      <c r="J252" s="23">
        <v>0.76500000000000001</v>
      </c>
      <c r="K252" s="24"/>
      <c r="L252" s="24">
        <v>1</v>
      </c>
      <c r="M252" s="24" t="s">
        <v>32</v>
      </c>
      <c r="N252" s="25">
        <v>99301</v>
      </c>
      <c r="O252" s="26">
        <f t="shared" si="31"/>
        <v>99598.903000000006</v>
      </c>
      <c r="P252" s="27">
        <f t="shared" si="32"/>
        <v>9959.8903000000009</v>
      </c>
      <c r="Q252" s="28">
        <v>0.1</v>
      </c>
      <c r="R252" s="29">
        <f>IFERROR(VLOOKUP(A252&amp;D252,[1]Combined!$A$6:$F$1827,6,FALSE),0)</f>
        <v>0</v>
      </c>
      <c r="S252" s="29">
        <f>IFERROR(VLOOKUP(A252&amp;D252,[2]Combined!$A$5:$F$98,6,FALSE),0)</f>
        <v>0</v>
      </c>
      <c r="T252" s="29">
        <v>1167</v>
      </c>
      <c r="U252" s="29"/>
      <c r="V252" s="28">
        <f t="shared" si="28"/>
        <v>0</v>
      </c>
      <c r="W252" s="28">
        <f t="shared" si="34"/>
        <v>116.7</v>
      </c>
      <c r="X252" s="30">
        <f t="shared" si="29"/>
        <v>9959.8903000000009</v>
      </c>
      <c r="Y252" s="31" t="s">
        <v>33</v>
      </c>
      <c r="Z252" s="17"/>
    </row>
    <row r="253" spans="1:26" ht="15.75" x14ac:dyDescent="0.25">
      <c r="A253" s="18" t="s">
        <v>187</v>
      </c>
      <c r="B253" s="19" t="s">
        <v>188</v>
      </c>
      <c r="C253" s="20" t="s">
        <v>197</v>
      </c>
      <c r="D253" s="21" t="s">
        <v>198</v>
      </c>
      <c r="E253" s="22" t="s">
        <v>36</v>
      </c>
      <c r="F253" s="19" t="s">
        <v>37</v>
      </c>
      <c r="G253" s="19" t="s">
        <v>38</v>
      </c>
      <c r="H253" s="23">
        <v>0.76470000000000005</v>
      </c>
      <c r="I253" s="23">
        <v>0</v>
      </c>
      <c r="J253" s="23">
        <v>0.76470000000000005</v>
      </c>
      <c r="K253" s="24"/>
      <c r="L253" s="24">
        <v>1</v>
      </c>
      <c r="M253" s="24" t="s">
        <v>32</v>
      </c>
      <c r="N253" s="25">
        <v>95037</v>
      </c>
      <c r="O253" s="26">
        <f t="shared" si="31"/>
        <v>95322.111000000004</v>
      </c>
      <c r="P253" s="27">
        <f t="shared" si="32"/>
        <v>9532.2111000000004</v>
      </c>
      <c r="Q253" s="28">
        <v>0.1</v>
      </c>
      <c r="R253" s="29">
        <f>IFERROR(VLOOKUP(A253&amp;D253,[1]Combined!$A$6:$F$1827,6,FALSE),0)</f>
        <v>0</v>
      </c>
      <c r="S253" s="29">
        <f>IFERROR(VLOOKUP(A253&amp;D253,[2]Combined!$A$5:$F$98,6,FALSE),0)</f>
        <v>0</v>
      </c>
      <c r="T253" s="29">
        <v>3494</v>
      </c>
      <c r="U253" s="29"/>
      <c r="V253" s="28">
        <f t="shared" si="28"/>
        <v>0</v>
      </c>
      <c r="W253" s="28">
        <f t="shared" si="34"/>
        <v>349.40000000000003</v>
      </c>
      <c r="X253" s="30">
        <f t="shared" si="29"/>
        <v>9532.2111000000004</v>
      </c>
      <c r="Y253" s="31" t="s">
        <v>33</v>
      </c>
      <c r="Z253" s="17"/>
    </row>
    <row r="254" spans="1:26" ht="15.75" x14ac:dyDescent="0.25">
      <c r="A254" s="18" t="s">
        <v>187</v>
      </c>
      <c r="B254" s="19" t="s">
        <v>188</v>
      </c>
      <c r="C254" s="20" t="s">
        <v>670</v>
      </c>
      <c r="D254" s="21" t="s">
        <v>671</v>
      </c>
      <c r="E254" s="22" t="s">
        <v>450</v>
      </c>
      <c r="F254" s="19" t="s">
        <v>460</v>
      </c>
      <c r="G254" s="19" t="s">
        <v>451</v>
      </c>
      <c r="H254" s="23">
        <v>0.76480000000000004</v>
      </c>
      <c r="I254" s="23">
        <v>0</v>
      </c>
      <c r="J254" s="23">
        <v>0.76480000000000004</v>
      </c>
      <c r="K254" s="24" t="s">
        <v>32</v>
      </c>
      <c r="L254" s="24">
        <v>2</v>
      </c>
      <c r="M254" s="24" t="s">
        <v>32</v>
      </c>
      <c r="N254" s="25">
        <v>52374</v>
      </c>
      <c r="O254" s="26">
        <f t="shared" si="31"/>
        <v>52531.122000000003</v>
      </c>
      <c r="P254" s="27">
        <f t="shared" si="32"/>
        <v>5253.1122000000005</v>
      </c>
      <c r="Q254" s="33">
        <v>0.05</v>
      </c>
      <c r="R254" s="36"/>
      <c r="S254" s="29"/>
      <c r="T254" s="29">
        <v>15378</v>
      </c>
      <c r="U254" s="29"/>
      <c r="V254" s="28">
        <f t="shared" si="28"/>
        <v>0</v>
      </c>
      <c r="W254" s="28">
        <f>T254*0.05</f>
        <v>768.90000000000009</v>
      </c>
      <c r="X254" s="30">
        <f t="shared" si="29"/>
        <v>5253.1122000000005</v>
      </c>
      <c r="Y254" s="31" t="s">
        <v>33</v>
      </c>
      <c r="Z254" s="17"/>
    </row>
    <row r="255" spans="1:26" ht="15.75" x14ac:dyDescent="0.25">
      <c r="A255" s="18" t="s">
        <v>187</v>
      </c>
      <c r="B255" s="19" t="s">
        <v>188</v>
      </c>
      <c r="C255" s="20" t="s">
        <v>672</v>
      </c>
      <c r="D255" s="21" t="s">
        <v>673</v>
      </c>
      <c r="E255" s="22" t="s">
        <v>450</v>
      </c>
      <c r="F255" s="19" t="s">
        <v>460</v>
      </c>
      <c r="G255" s="19" t="s">
        <v>451</v>
      </c>
      <c r="H255" s="23">
        <v>0.76519999999999999</v>
      </c>
      <c r="I255" s="23">
        <v>0</v>
      </c>
      <c r="J255" s="23">
        <v>0.76519999999999999</v>
      </c>
      <c r="K255" s="24" t="s">
        <v>32</v>
      </c>
      <c r="L255" s="24">
        <v>2</v>
      </c>
      <c r="M255" s="24" t="s">
        <v>32</v>
      </c>
      <c r="N255" s="25">
        <v>49465</v>
      </c>
      <c r="O255" s="26">
        <f t="shared" si="31"/>
        <v>49613.394999999997</v>
      </c>
      <c r="P255" s="27">
        <f t="shared" si="32"/>
        <v>4961.3395</v>
      </c>
      <c r="Q255" s="33">
        <v>0.05</v>
      </c>
      <c r="R255" s="36"/>
      <c r="S255" s="29"/>
      <c r="T255" s="29">
        <v>8821</v>
      </c>
      <c r="U255" s="29"/>
      <c r="V255" s="28">
        <f t="shared" si="28"/>
        <v>0</v>
      </c>
      <c r="W255" s="28">
        <f>T255*0.05</f>
        <v>441.05</v>
      </c>
      <c r="X255" s="30">
        <f t="shared" si="29"/>
        <v>4961.3395</v>
      </c>
      <c r="Y255" s="31" t="s">
        <v>33</v>
      </c>
      <c r="Z255" s="17"/>
    </row>
    <row r="256" spans="1:26" ht="15.75" x14ac:dyDescent="0.25">
      <c r="A256" s="18" t="s">
        <v>187</v>
      </c>
      <c r="B256" s="19" t="s">
        <v>188</v>
      </c>
      <c r="C256" s="20" t="s">
        <v>674</v>
      </c>
      <c r="D256" s="21" t="s">
        <v>675</v>
      </c>
      <c r="E256" s="22" t="s">
        <v>450</v>
      </c>
      <c r="F256" s="19" t="s">
        <v>460</v>
      </c>
      <c r="G256" s="19" t="s">
        <v>451</v>
      </c>
      <c r="H256" s="23">
        <v>0.76400000000000001</v>
      </c>
      <c r="I256" s="23">
        <v>0</v>
      </c>
      <c r="J256" s="23">
        <v>0.76400000000000001</v>
      </c>
      <c r="K256" s="24" t="s">
        <v>32</v>
      </c>
      <c r="L256" s="24">
        <v>2</v>
      </c>
      <c r="M256" s="24" t="s">
        <v>32</v>
      </c>
      <c r="N256" s="25">
        <v>26748</v>
      </c>
      <c r="O256" s="26">
        <f t="shared" si="31"/>
        <v>26828.243999999999</v>
      </c>
      <c r="P256" s="27">
        <f t="shared" si="32"/>
        <v>2682.8244</v>
      </c>
      <c r="Q256" s="33">
        <v>0.05</v>
      </c>
      <c r="R256" s="36"/>
      <c r="S256" s="29"/>
      <c r="T256" s="29">
        <v>18582</v>
      </c>
      <c r="U256" s="29"/>
      <c r="V256" s="28">
        <f t="shared" si="28"/>
        <v>0</v>
      </c>
      <c r="W256" s="28">
        <f>T256*0.05</f>
        <v>929.1</v>
      </c>
      <c r="X256" s="30">
        <f t="shared" si="29"/>
        <v>2682.8244</v>
      </c>
      <c r="Y256" s="31" t="s">
        <v>33</v>
      </c>
      <c r="Z256" s="17"/>
    </row>
    <row r="257" spans="1:26" ht="15.75" x14ac:dyDescent="0.25">
      <c r="A257" s="18" t="s">
        <v>199</v>
      </c>
      <c r="B257" s="19" t="s">
        <v>200</v>
      </c>
      <c r="C257" s="20" t="s">
        <v>201</v>
      </c>
      <c r="D257" s="21" t="s">
        <v>202</v>
      </c>
      <c r="E257" s="22" t="s">
        <v>36</v>
      </c>
      <c r="F257" s="19" t="s">
        <v>37</v>
      </c>
      <c r="G257" s="19" t="s">
        <v>38</v>
      </c>
      <c r="H257" s="23">
        <v>0.58240000000000003</v>
      </c>
      <c r="I257" s="23">
        <v>7.0000000000000007E-2</v>
      </c>
      <c r="J257" s="23">
        <v>0.65239999999999998</v>
      </c>
      <c r="K257" s="24" t="s">
        <v>32</v>
      </c>
      <c r="L257" s="24">
        <v>1</v>
      </c>
      <c r="M257" s="24"/>
      <c r="N257" s="25">
        <v>27980</v>
      </c>
      <c r="O257" s="26">
        <f t="shared" si="31"/>
        <v>28063.94</v>
      </c>
      <c r="P257" s="27">
        <f t="shared" si="32"/>
        <v>2806.3940000000002</v>
      </c>
      <c r="Q257" s="28">
        <v>0.1</v>
      </c>
      <c r="R257" s="29">
        <f>IFERROR(VLOOKUP(A257&amp;D257,[1]Combined!$A$6:$F$1827,6,FALSE),0)</f>
        <v>10195</v>
      </c>
      <c r="S257" s="29">
        <f>IFERROR(VLOOKUP(A257&amp;D257,[2]Combined!$A$5:$F$98,6,FALSE),0)</f>
        <v>0</v>
      </c>
      <c r="T257" s="29">
        <v>8181</v>
      </c>
      <c r="U257" s="29"/>
      <c r="V257" s="28">
        <f t="shared" si="28"/>
        <v>1019.5</v>
      </c>
      <c r="W257" s="28">
        <f t="shared" ref="W257:W286" si="35">T257*0.1</f>
        <v>818.1</v>
      </c>
      <c r="X257" s="30">
        <f t="shared" si="29"/>
        <v>1786.8940000000002</v>
      </c>
      <c r="Y257" s="31" t="s">
        <v>33</v>
      </c>
      <c r="Z257" s="17"/>
    </row>
    <row r="258" spans="1:26" ht="15.75" x14ac:dyDescent="0.25">
      <c r="A258" s="18" t="s">
        <v>199</v>
      </c>
      <c r="B258" s="19" t="s">
        <v>200</v>
      </c>
      <c r="C258" s="20" t="s">
        <v>203</v>
      </c>
      <c r="D258" s="21" t="s">
        <v>204</v>
      </c>
      <c r="E258" s="22" t="s">
        <v>29</v>
      </c>
      <c r="F258" s="19" t="s">
        <v>30</v>
      </c>
      <c r="G258" s="19" t="s">
        <v>31</v>
      </c>
      <c r="H258" s="23">
        <v>0.95979999999999999</v>
      </c>
      <c r="I258" s="23">
        <v>0</v>
      </c>
      <c r="J258" s="23">
        <v>0.95979999999999999</v>
      </c>
      <c r="K258" s="24" t="s">
        <v>32</v>
      </c>
      <c r="L258" s="24">
        <v>1</v>
      </c>
      <c r="M258" s="24"/>
      <c r="N258" s="25">
        <v>29037</v>
      </c>
      <c r="O258" s="26">
        <f t="shared" si="31"/>
        <v>29124.111000000001</v>
      </c>
      <c r="P258" s="27">
        <f t="shared" si="32"/>
        <v>2912.4111000000003</v>
      </c>
      <c r="Q258" s="28">
        <v>0.1</v>
      </c>
      <c r="R258" s="29">
        <f>IFERROR(VLOOKUP(A258&amp;D258,[1]Combined!$A$6:$F$1827,6,FALSE),0)</f>
        <v>11853</v>
      </c>
      <c r="S258" s="29">
        <f>IFERROR(VLOOKUP(A258&amp;D258,[2]Combined!$A$5:$F$98,6,FALSE),0)</f>
        <v>0</v>
      </c>
      <c r="T258" s="29">
        <v>5408</v>
      </c>
      <c r="U258" s="29"/>
      <c r="V258" s="28">
        <f t="shared" si="28"/>
        <v>1185.3</v>
      </c>
      <c r="W258" s="28">
        <f t="shared" si="35"/>
        <v>540.80000000000007</v>
      </c>
      <c r="X258" s="30">
        <f t="shared" si="29"/>
        <v>1727.1111000000003</v>
      </c>
      <c r="Y258" s="31" t="s">
        <v>33</v>
      </c>
      <c r="Z258" s="17"/>
    </row>
    <row r="259" spans="1:26" ht="15.75" x14ac:dyDescent="0.25">
      <c r="A259" s="18" t="s">
        <v>199</v>
      </c>
      <c r="B259" s="19" t="s">
        <v>200</v>
      </c>
      <c r="C259" s="20" t="s">
        <v>205</v>
      </c>
      <c r="D259" s="21" t="s">
        <v>108</v>
      </c>
      <c r="E259" s="22" t="s">
        <v>36</v>
      </c>
      <c r="F259" s="19" t="s">
        <v>37</v>
      </c>
      <c r="G259" s="19" t="s">
        <v>38</v>
      </c>
      <c r="H259" s="23">
        <v>0.55600000000000005</v>
      </c>
      <c r="I259" s="23">
        <v>8.4000000000000005E-2</v>
      </c>
      <c r="J259" s="23">
        <v>0.6401</v>
      </c>
      <c r="K259" s="24" t="s">
        <v>32</v>
      </c>
      <c r="L259" s="24">
        <v>1</v>
      </c>
      <c r="M259" s="24"/>
      <c r="N259" s="25">
        <v>42828</v>
      </c>
      <c r="O259" s="26">
        <f t="shared" si="31"/>
        <v>42956.483999999997</v>
      </c>
      <c r="P259" s="27">
        <f t="shared" si="32"/>
        <v>4295.6484</v>
      </c>
      <c r="Q259" s="28">
        <v>0.1</v>
      </c>
      <c r="R259" s="29">
        <f>IFERROR(VLOOKUP(A259&amp;D259,[1]Combined!$A$6:$F$1827,6,FALSE),0)</f>
        <v>1080</v>
      </c>
      <c r="S259" s="29">
        <f>IFERROR(VLOOKUP(A259&amp;D259,[2]Combined!$A$5:$F$98,6,FALSE),0)</f>
        <v>0</v>
      </c>
      <c r="T259" s="29">
        <v>554</v>
      </c>
      <c r="U259" s="29"/>
      <c r="V259" s="28">
        <f t="shared" si="28"/>
        <v>108</v>
      </c>
      <c r="W259" s="28">
        <f t="shared" si="35"/>
        <v>55.400000000000006</v>
      </c>
      <c r="X259" s="30">
        <f t="shared" si="29"/>
        <v>4187.6484</v>
      </c>
      <c r="Y259" s="31" t="s">
        <v>33</v>
      </c>
      <c r="Z259" s="17"/>
    </row>
    <row r="260" spans="1:26" ht="15.75" x14ac:dyDescent="0.25">
      <c r="A260" s="18" t="s">
        <v>199</v>
      </c>
      <c r="B260" s="19" t="s">
        <v>200</v>
      </c>
      <c r="C260" s="20" t="s">
        <v>206</v>
      </c>
      <c r="D260" s="21" t="s">
        <v>207</v>
      </c>
      <c r="E260" s="22" t="s">
        <v>29</v>
      </c>
      <c r="F260" s="19" t="s">
        <v>30</v>
      </c>
      <c r="G260" s="19" t="s">
        <v>31</v>
      </c>
      <c r="H260" s="23">
        <v>0.47770000000000001</v>
      </c>
      <c r="I260" s="23">
        <v>7.22E-2</v>
      </c>
      <c r="J260" s="23">
        <v>0.54990000000000006</v>
      </c>
      <c r="K260" s="24" t="s">
        <v>32</v>
      </c>
      <c r="L260" s="24">
        <v>1</v>
      </c>
      <c r="M260" s="24"/>
      <c r="N260" s="25">
        <v>60746</v>
      </c>
      <c r="O260" s="26">
        <f t="shared" si="31"/>
        <v>60928.237999999998</v>
      </c>
      <c r="P260" s="27">
        <f t="shared" si="32"/>
        <v>6092.8238000000001</v>
      </c>
      <c r="Q260" s="28">
        <v>0.1</v>
      </c>
      <c r="R260" s="29">
        <f>IFERROR(VLOOKUP(A260&amp;D260,[1]Combined!$A$6:$F$1827,6,FALSE),0)</f>
        <v>5017</v>
      </c>
      <c r="S260" s="29">
        <f>IFERROR(VLOOKUP(A260&amp;D260,[2]Combined!$A$5:$F$98,6,FALSE),0)</f>
        <v>0</v>
      </c>
      <c r="T260" s="29">
        <v>12633</v>
      </c>
      <c r="U260" s="29"/>
      <c r="V260" s="28">
        <f t="shared" si="28"/>
        <v>501.70000000000005</v>
      </c>
      <c r="W260" s="28">
        <f t="shared" si="35"/>
        <v>1263.3000000000002</v>
      </c>
      <c r="X260" s="30">
        <f t="shared" si="29"/>
        <v>5591.1238000000003</v>
      </c>
      <c r="Y260" s="31" t="s">
        <v>33</v>
      </c>
      <c r="Z260" s="17"/>
    </row>
    <row r="261" spans="1:26" ht="15.75" x14ac:dyDescent="0.25">
      <c r="A261" s="18" t="s">
        <v>199</v>
      </c>
      <c r="B261" s="19" t="s">
        <v>200</v>
      </c>
      <c r="C261" s="20" t="s">
        <v>208</v>
      </c>
      <c r="D261" s="21" t="s">
        <v>209</v>
      </c>
      <c r="E261" s="22" t="s">
        <v>29</v>
      </c>
      <c r="F261" s="19" t="s">
        <v>30</v>
      </c>
      <c r="G261" s="19" t="s">
        <v>31</v>
      </c>
      <c r="H261" s="23">
        <v>0.59709999999999996</v>
      </c>
      <c r="I261" s="23">
        <v>5.1200000000000002E-2</v>
      </c>
      <c r="J261" s="23">
        <v>0.64829999999999999</v>
      </c>
      <c r="K261" s="24" t="s">
        <v>32</v>
      </c>
      <c r="L261" s="24">
        <v>1</v>
      </c>
      <c r="M261" s="24"/>
      <c r="N261" s="25">
        <v>24120</v>
      </c>
      <c r="O261" s="26">
        <f t="shared" si="31"/>
        <v>24192.36</v>
      </c>
      <c r="P261" s="27">
        <f t="shared" si="32"/>
        <v>2419.2360000000003</v>
      </c>
      <c r="Q261" s="28">
        <v>0.1</v>
      </c>
      <c r="R261" s="29">
        <f>IFERROR(VLOOKUP(A261&amp;D261,[1]Combined!$A$6:$F$1827,6,FALSE),0)</f>
        <v>0</v>
      </c>
      <c r="S261" s="29">
        <f>IFERROR(VLOOKUP(A261&amp;D261,[2]Combined!$A$5:$F$98,6,FALSE),0)</f>
        <v>0</v>
      </c>
      <c r="T261" s="29">
        <v>2136</v>
      </c>
      <c r="U261" s="29"/>
      <c r="V261" s="28">
        <f t="shared" si="28"/>
        <v>0</v>
      </c>
      <c r="W261" s="28">
        <f t="shared" si="35"/>
        <v>213.60000000000002</v>
      </c>
      <c r="X261" s="30">
        <f t="shared" si="29"/>
        <v>2419.2360000000003</v>
      </c>
      <c r="Y261" s="31" t="s">
        <v>33</v>
      </c>
      <c r="Z261" s="17"/>
    </row>
    <row r="262" spans="1:26" ht="15.75" x14ac:dyDescent="0.25">
      <c r="A262" s="18" t="s">
        <v>199</v>
      </c>
      <c r="B262" s="19" t="s">
        <v>200</v>
      </c>
      <c r="C262" s="20" t="s">
        <v>210</v>
      </c>
      <c r="D262" s="21" t="s">
        <v>63</v>
      </c>
      <c r="E262" s="22" t="s">
        <v>36</v>
      </c>
      <c r="F262" s="19" t="s">
        <v>37</v>
      </c>
      <c r="G262" s="19" t="s">
        <v>38</v>
      </c>
      <c r="H262" s="23">
        <v>0.95979999999999999</v>
      </c>
      <c r="I262" s="23">
        <v>0</v>
      </c>
      <c r="J262" s="23">
        <v>0.95979999999999999</v>
      </c>
      <c r="K262" s="24" t="s">
        <v>32</v>
      </c>
      <c r="L262" s="24">
        <v>1</v>
      </c>
      <c r="M262" s="24"/>
      <c r="N262" s="25">
        <v>35782</v>
      </c>
      <c r="O262" s="26">
        <f t="shared" si="31"/>
        <v>35889.345999999998</v>
      </c>
      <c r="P262" s="27">
        <f t="shared" si="32"/>
        <v>3588.9346</v>
      </c>
      <c r="Q262" s="28">
        <v>0.1</v>
      </c>
      <c r="R262" s="29">
        <f>IFERROR(VLOOKUP(A262&amp;D262,[1]Combined!$A$6:$F$1827,6,FALSE),0)</f>
        <v>5221</v>
      </c>
      <c r="S262" s="29">
        <f>IFERROR(VLOOKUP(A262&amp;D262,[2]Combined!$A$5:$F$98,6,FALSE),0)</f>
        <v>0</v>
      </c>
      <c r="T262" s="29">
        <v>10462</v>
      </c>
      <c r="U262" s="29"/>
      <c r="V262" s="28">
        <f t="shared" si="28"/>
        <v>522.1</v>
      </c>
      <c r="W262" s="28">
        <f t="shared" si="35"/>
        <v>1046.2</v>
      </c>
      <c r="X262" s="30">
        <f t="shared" si="29"/>
        <v>3066.8346000000001</v>
      </c>
      <c r="Y262" s="31" t="s">
        <v>33</v>
      </c>
      <c r="Z262" s="17"/>
    </row>
    <row r="263" spans="1:26" ht="15.75" x14ac:dyDescent="0.25">
      <c r="A263" s="18" t="s">
        <v>199</v>
      </c>
      <c r="B263" s="19" t="s">
        <v>200</v>
      </c>
      <c r="C263" s="20" t="s">
        <v>211</v>
      </c>
      <c r="D263" s="21" t="s">
        <v>98</v>
      </c>
      <c r="E263" s="22" t="s">
        <v>29</v>
      </c>
      <c r="F263" s="19" t="s">
        <v>30</v>
      </c>
      <c r="G263" s="19" t="s">
        <v>31</v>
      </c>
      <c r="H263" s="23">
        <v>0.48230000000000001</v>
      </c>
      <c r="I263" s="23">
        <v>8.5999999999999993E-2</v>
      </c>
      <c r="J263" s="23">
        <v>0.56840000000000002</v>
      </c>
      <c r="K263" s="24" t="s">
        <v>32</v>
      </c>
      <c r="L263" s="24">
        <v>1</v>
      </c>
      <c r="M263" s="24"/>
      <c r="N263" s="25">
        <v>39169</v>
      </c>
      <c r="O263" s="26">
        <f t="shared" si="31"/>
        <v>39286.506999999998</v>
      </c>
      <c r="P263" s="27">
        <f t="shared" si="32"/>
        <v>3928.6507000000001</v>
      </c>
      <c r="Q263" s="28">
        <v>0.1</v>
      </c>
      <c r="R263" s="29">
        <f>IFERROR(VLOOKUP(A263&amp;D263,[1]Combined!$A$6:$F$1827,6,FALSE),0)</f>
        <v>6912</v>
      </c>
      <c r="S263" s="29">
        <f>IFERROR(VLOOKUP(A263&amp;D263,[2]Combined!$A$5:$F$98,6,FALSE),0)</f>
        <v>0</v>
      </c>
      <c r="T263" s="29">
        <v>2105</v>
      </c>
      <c r="U263" s="29"/>
      <c r="V263" s="28">
        <f t="shared" si="28"/>
        <v>691.2</v>
      </c>
      <c r="W263" s="28">
        <f t="shared" si="35"/>
        <v>210.5</v>
      </c>
      <c r="X263" s="30">
        <f t="shared" si="29"/>
        <v>3237.4507000000003</v>
      </c>
      <c r="Y263" s="31" t="s">
        <v>33</v>
      </c>
      <c r="Z263" s="17"/>
    </row>
    <row r="264" spans="1:26" ht="15.75" x14ac:dyDescent="0.25">
      <c r="A264" s="18" t="s">
        <v>199</v>
      </c>
      <c r="B264" s="19" t="s">
        <v>200</v>
      </c>
      <c r="C264" s="20" t="s">
        <v>212</v>
      </c>
      <c r="D264" s="21" t="s">
        <v>213</v>
      </c>
      <c r="E264" s="22" t="s">
        <v>36</v>
      </c>
      <c r="F264" s="19" t="s">
        <v>37</v>
      </c>
      <c r="G264" s="19" t="s">
        <v>38</v>
      </c>
      <c r="H264" s="23">
        <v>0.9597</v>
      </c>
      <c r="I264" s="23">
        <v>0</v>
      </c>
      <c r="J264" s="23">
        <v>0.9597</v>
      </c>
      <c r="K264" s="24" t="s">
        <v>32</v>
      </c>
      <c r="L264" s="24">
        <v>1</v>
      </c>
      <c r="M264" s="24"/>
      <c r="N264" s="25">
        <v>38458</v>
      </c>
      <c r="O264" s="26">
        <f t="shared" si="31"/>
        <v>38573.374000000003</v>
      </c>
      <c r="P264" s="27">
        <f t="shared" si="32"/>
        <v>3857.3374000000003</v>
      </c>
      <c r="Q264" s="28">
        <v>0.1</v>
      </c>
      <c r="R264" s="29">
        <f>IFERROR(VLOOKUP(A264&amp;D264,[1]Combined!$A$6:$F$1827,6,FALSE),0)</f>
        <v>0</v>
      </c>
      <c r="S264" s="29">
        <f>IFERROR(VLOOKUP(A264&amp;D264,[2]Combined!$A$5:$F$98,6,FALSE),0)</f>
        <v>0</v>
      </c>
      <c r="T264" s="29">
        <v>564</v>
      </c>
      <c r="U264" s="29"/>
      <c r="V264" s="28">
        <f t="shared" ref="V264:V327" si="36">IF(Q264*(R264+S264)&gt;(P264),P264,Q264*(R264+S264))</f>
        <v>0</v>
      </c>
      <c r="W264" s="28">
        <f t="shared" si="35"/>
        <v>56.400000000000006</v>
      </c>
      <c r="X264" s="30">
        <f t="shared" ref="X264:X327" si="37">P264-V264</f>
        <v>3857.3374000000003</v>
      </c>
      <c r="Y264" s="31" t="s">
        <v>33</v>
      </c>
      <c r="Z264" s="17"/>
    </row>
    <row r="265" spans="1:26" ht="15.75" x14ac:dyDescent="0.25">
      <c r="A265" s="18" t="s">
        <v>199</v>
      </c>
      <c r="B265" s="19" t="s">
        <v>200</v>
      </c>
      <c r="C265" s="20" t="s">
        <v>214</v>
      </c>
      <c r="D265" s="21" t="s">
        <v>57</v>
      </c>
      <c r="E265" s="22" t="s">
        <v>36</v>
      </c>
      <c r="F265" s="19" t="s">
        <v>37</v>
      </c>
      <c r="G265" s="19" t="s">
        <v>38</v>
      </c>
      <c r="H265" s="23">
        <v>0.95899999999999996</v>
      </c>
      <c r="I265" s="23">
        <v>0</v>
      </c>
      <c r="J265" s="23">
        <v>0.95899999999999996</v>
      </c>
      <c r="K265" s="24" t="s">
        <v>32</v>
      </c>
      <c r="L265" s="24">
        <v>1</v>
      </c>
      <c r="M265" s="24"/>
      <c r="N265" s="25">
        <v>18033</v>
      </c>
      <c r="O265" s="26">
        <f t="shared" si="31"/>
        <v>18087.098999999998</v>
      </c>
      <c r="P265" s="27">
        <f t="shared" si="32"/>
        <v>1808.7098999999998</v>
      </c>
      <c r="Q265" s="28">
        <v>0.1</v>
      </c>
      <c r="R265" s="29">
        <f>IFERROR(VLOOKUP(A265&amp;D265,[1]Combined!$A$6:$F$1827,6,FALSE),0)</f>
        <v>2374</v>
      </c>
      <c r="S265" s="29">
        <f>IFERROR(VLOOKUP(A265&amp;D265,[2]Combined!$A$5:$F$98,6,FALSE),0)</f>
        <v>0</v>
      </c>
      <c r="T265" s="29">
        <v>7393</v>
      </c>
      <c r="U265" s="29"/>
      <c r="V265" s="28">
        <f t="shared" si="36"/>
        <v>237.4</v>
      </c>
      <c r="W265" s="28">
        <f t="shared" si="35"/>
        <v>739.30000000000007</v>
      </c>
      <c r="X265" s="30">
        <f t="shared" si="37"/>
        <v>1571.3098999999997</v>
      </c>
      <c r="Y265" s="31" t="s">
        <v>33</v>
      </c>
      <c r="Z265" s="17"/>
    </row>
    <row r="266" spans="1:26" ht="15.75" x14ac:dyDescent="0.25">
      <c r="A266" s="18" t="s">
        <v>199</v>
      </c>
      <c r="B266" s="19" t="s">
        <v>200</v>
      </c>
      <c r="C266" s="20" t="s">
        <v>509</v>
      </c>
      <c r="D266" s="21" t="s">
        <v>510</v>
      </c>
      <c r="E266" s="22" t="s">
        <v>450</v>
      </c>
      <c r="F266" s="19" t="s">
        <v>275</v>
      </c>
      <c r="G266" s="19" t="s">
        <v>275</v>
      </c>
      <c r="H266" s="23">
        <v>0.95789999999999997</v>
      </c>
      <c r="I266" s="23">
        <v>0</v>
      </c>
      <c r="J266" s="23">
        <v>0.95789999999999997</v>
      </c>
      <c r="K266" s="24" t="s">
        <v>32</v>
      </c>
      <c r="L266" s="24">
        <v>2</v>
      </c>
      <c r="M266" s="24" t="s">
        <v>32</v>
      </c>
      <c r="N266" s="25">
        <v>21788</v>
      </c>
      <c r="O266" s="26">
        <f t="shared" si="31"/>
        <v>21853.364000000001</v>
      </c>
      <c r="P266" s="27">
        <f t="shared" si="32"/>
        <v>2185.3364000000001</v>
      </c>
      <c r="Q266" s="33">
        <v>0.05</v>
      </c>
      <c r="R266" s="29">
        <f>IFERROR(VLOOKUP(A266&amp;D266,[1]Combined!$A$6:$F$1827,6,FALSE),0)</f>
        <v>0</v>
      </c>
      <c r="S266" s="29">
        <f>IFERROR(VLOOKUP(A266&amp;D266,[2]Combined!$A$5:$F$98,6,FALSE),0)</f>
        <v>0</v>
      </c>
      <c r="T266" s="29">
        <v>1028</v>
      </c>
      <c r="U266" s="29"/>
      <c r="V266" s="28">
        <f t="shared" si="36"/>
        <v>0</v>
      </c>
      <c r="W266" s="28">
        <f t="shared" si="35"/>
        <v>102.80000000000001</v>
      </c>
      <c r="X266" s="30">
        <f t="shared" si="37"/>
        <v>2185.3364000000001</v>
      </c>
      <c r="Y266" s="31" t="s">
        <v>33</v>
      </c>
      <c r="Z266" s="17"/>
    </row>
    <row r="267" spans="1:26" ht="15.75" x14ac:dyDescent="0.25">
      <c r="A267" s="18" t="s">
        <v>199</v>
      </c>
      <c r="B267" s="19" t="s">
        <v>200</v>
      </c>
      <c r="C267" s="20" t="s">
        <v>511</v>
      </c>
      <c r="D267" s="21" t="s">
        <v>403</v>
      </c>
      <c r="E267" s="22" t="s">
        <v>450</v>
      </c>
      <c r="F267" s="19" t="s">
        <v>275</v>
      </c>
      <c r="G267" s="19" t="s">
        <v>451</v>
      </c>
      <c r="H267" s="23">
        <v>0.96020000000000005</v>
      </c>
      <c r="I267" s="23">
        <v>0</v>
      </c>
      <c r="J267" s="23">
        <v>0.96020000000000005</v>
      </c>
      <c r="K267" s="24" t="s">
        <v>32</v>
      </c>
      <c r="L267" s="24">
        <v>2</v>
      </c>
      <c r="M267" s="24" t="s">
        <v>32</v>
      </c>
      <c r="N267" s="25">
        <v>47097</v>
      </c>
      <c r="O267" s="26">
        <f t="shared" si="31"/>
        <v>47238.290999999997</v>
      </c>
      <c r="P267" s="27">
        <f t="shared" si="32"/>
        <v>4723.8290999999999</v>
      </c>
      <c r="Q267" s="33">
        <v>0.05</v>
      </c>
      <c r="R267" s="29">
        <f>IFERROR(VLOOKUP(A267&amp;D267,[1]Combined!$A$6:$F$1827,6,FALSE),0)</f>
        <v>2978</v>
      </c>
      <c r="S267" s="29">
        <f>IFERROR(VLOOKUP(A267&amp;D267,[2]Combined!$A$5:$F$98,6,FALSE),0)</f>
        <v>0</v>
      </c>
      <c r="T267" s="29">
        <v>6131</v>
      </c>
      <c r="U267" s="29"/>
      <c r="V267" s="28">
        <f t="shared" si="36"/>
        <v>148.9</v>
      </c>
      <c r="W267" s="28">
        <f t="shared" si="35"/>
        <v>613.1</v>
      </c>
      <c r="X267" s="30">
        <f t="shared" si="37"/>
        <v>4574.9291000000003</v>
      </c>
      <c r="Y267" s="31" t="s">
        <v>33</v>
      </c>
      <c r="Z267" s="17"/>
    </row>
    <row r="268" spans="1:26" ht="15.75" x14ac:dyDescent="0.25">
      <c r="A268" s="18" t="s">
        <v>199</v>
      </c>
      <c r="B268" s="19" t="s">
        <v>200</v>
      </c>
      <c r="C268" s="20" t="s">
        <v>512</v>
      </c>
      <c r="D268" s="21" t="s">
        <v>459</v>
      </c>
      <c r="E268" s="22" t="s">
        <v>450</v>
      </c>
      <c r="F268" s="19" t="s">
        <v>275</v>
      </c>
      <c r="G268" s="19" t="s">
        <v>451</v>
      </c>
      <c r="H268" s="23">
        <v>0.96009999999999995</v>
      </c>
      <c r="I268" s="23">
        <v>0</v>
      </c>
      <c r="J268" s="23">
        <v>0.96009999999999995</v>
      </c>
      <c r="K268" s="24" t="s">
        <v>32</v>
      </c>
      <c r="L268" s="24">
        <v>2</v>
      </c>
      <c r="M268" s="24" t="s">
        <v>32</v>
      </c>
      <c r="N268" s="25">
        <v>97540</v>
      </c>
      <c r="O268" s="26">
        <f t="shared" si="31"/>
        <v>97832.62</v>
      </c>
      <c r="P268" s="27">
        <f t="shared" si="32"/>
        <v>9783.2620000000006</v>
      </c>
      <c r="Q268" s="33">
        <v>0.05</v>
      </c>
      <c r="R268" s="29">
        <f>IFERROR(VLOOKUP(A268&amp;D268,[1]Combined!$A$6:$F$1827,6,FALSE),0)</f>
        <v>8713</v>
      </c>
      <c r="S268" s="29">
        <f>IFERROR(VLOOKUP(A268&amp;D268,[2]Combined!$A$5:$F$98,6,FALSE),0)</f>
        <v>0</v>
      </c>
      <c r="T268" s="29">
        <v>10188</v>
      </c>
      <c r="U268" s="29"/>
      <c r="V268" s="28">
        <f t="shared" si="36"/>
        <v>435.65000000000003</v>
      </c>
      <c r="W268" s="28">
        <f t="shared" si="35"/>
        <v>1018.8000000000001</v>
      </c>
      <c r="X268" s="30">
        <f t="shared" si="37"/>
        <v>9347.612000000001</v>
      </c>
      <c r="Y268" s="31" t="s">
        <v>33</v>
      </c>
      <c r="Z268" s="17"/>
    </row>
    <row r="269" spans="1:26" ht="15.75" x14ac:dyDescent="0.25">
      <c r="A269" s="18" t="s">
        <v>199</v>
      </c>
      <c r="B269" s="19" t="s">
        <v>200</v>
      </c>
      <c r="C269" s="20" t="s">
        <v>513</v>
      </c>
      <c r="D269" s="21" t="s">
        <v>273</v>
      </c>
      <c r="E269" s="22" t="s">
        <v>450</v>
      </c>
      <c r="F269" s="19" t="s">
        <v>275</v>
      </c>
      <c r="G269" s="19" t="s">
        <v>461</v>
      </c>
      <c r="H269" s="23">
        <v>0.96009999999999995</v>
      </c>
      <c r="I269" s="23">
        <v>0</v>
      </c>
      <c r="J269" s="23">
        <v>0.96009999999999995</v>
      </c>
      <c r="K269" s="24" t="s">
        <v>32</v>
      </c>
      <c r="L269" s="24">
        <v>2</v>
      </c>
      <c r="M269" s="24" t="s">
        <v>32</v>
      </c>
      <c r="N269" s="25">
        <v>25093</v>
      </c>
      <c r="O269" s="26">
        <f t="shared" si="31"/>
        <v>25168.278999999999</v>
      </c>
      <c r="P269" s="27">
        <f t="shared" si="32"/>
        <v>2516.8279000000002</v>
      </c>
      <c r="Q269" s="33">
        <v>0.05</v>
      </c>
      <c r="R269" s="29">
        <f>IFERROR(VLOOKUP(A269&amp;D269,[1]Combined!$A$6:$F$1827,6,FALSE),0)</f>
        <v>2050</v>
      </c>
      <c r="S269" s="29">
        <f>IFERROR(VLOOKUP(A269&amp;D269,[2]Combined!$A$5:$F$98,6,FALSE),0)</f>
        <v>0</v>
      </c>
      <c r="T269" s="29">
        <v>2973</v>
      </c>
      <c r="U269" s="29"/>
      <c r="V269" s="28">
        <f t="shared" si="36"/>
        <v>102.5</v>
      </c>
      <c r="W269" s="28">
        <f t="shared" si="35"/>
        <v>297.3</v>
      </c>
      <c r="X269" s="30">
        <f t="shared" si="37"/>
        <v>2414.3279000000002</v>
      </c>
      <c r="Y269" s="31" t="s">
        <v>33</v>
      </c>
      <c r="Z269" s="17"/>
    </row>
    <row r="270" spans="1:26" ht="15.75" x14ac:dyDescent="0.25">
      <c r="A270" s="18" t="s">
        <v>199</v>
      </c>
      <c r="B270" s="19" t="s">
        <v>200</v>
      </c>
      <c r="C270" s="20" t="s">
        <v>514</v>
      </c>
      <c r="D270" s="21" t="s">
        <v>92</v>
      </c>
      <c r="E270" s="22" t="s">
        <v>450</v>
      </c>
      <c r="F270" s="19" t="s">
        <v>275</v>
      </c>
      <c r="G270" s="19" t="s">
        <v>451</v>
      </c>
      <c r="H270" s="23">
        <v>0.95899999999999996</v>
      </c>
      <c r="I270" s="23">
        <v>0</v>
      </c>
      <c r="J270" s="23">
        <v>0.95899999999999996</v>
      </c>
      <c r="K270" s="24" t="s">
        <v>32</v>
      </c>
      <c r="L270" s="24">
        <v>2</v>
      </c>
      <c r="M270" s="24" t="s">
        <v>32</v>
      </c>
      <c r="N270" s="25">
        <v>59933</v>
      </c>
      <c r="O270" s="26">
        <f t="shared" si="31"/>
        <v>60112.798999999999</v>
      </c>
      <c r="P270" s="27">
        <f t="shared" si="32"/>
        <v>6011.2799000000005</v>
      </c>
      <c r="Q270" s="33">
        <v>0.05</v>
      </c>
      <c r="R270" s="29">
        <f>IFERROR(VLOOKUP(A270&amp;D270,[1]Combined!$A$6:$F$1827,6,FALSE),0)</f>
        <v>0</v>
      </c>
      <c r="S270" s="29">
        <f>IFERROR(VLOOKUP(A270&amp;D270,[2]Combined!$A$5:$F$98,6,FALSE),0)</f>
        <v>0</v>
      </c>
      <c r="T270" s="29">
        <v>2494</v>
      </c>
      <c r="U270" s="29"/>
      <c r="V270" s="28">
        <f t="shared" si="36"/>
        <v>0</v>
      </c>
      <c r="W270" s="28">
        <f t="shared" si="35"/>
        <v>249.4</v>
      </c>
      <c r="X270" s="30">
        <f t="shared" si="37"/>
        <v>6011.2799000000005</v>
      </c>
      <c r="Y270" s="31" t="s">
        <v>33</v>
      </c>
      <c r="Z270" s="17"/>
    </row>
    <row r="271" spans="1:26" ht="15.75" x14ac:dyDescent="0.25">
      <c r="A271" s="18" t="s">
        <v>199</v>
      </c>
      <c r="B271" s="19" t="s">
        <v>200</v>
      </c>
      <c r="C271" s="20" t="s">
        <v>515</v>
      </c>
      <c r="D271" s="21" t="s">
        <v>516</v>
      </c>
      <c r="E271" s="22" t="s">
        <v>450</v>
      </c>
      <c r="F271" s="19" t="s">
        <v>275</v>
      </c>
      <c r="G271" s="19" t="s">
        <v>451</v>
      </c>
      <c r="H271" s="23">
        <v>0.9597</v>
      </c>
      <c r="I271" s="23">
        <v>0</v>
      </c>
      <c r="J271" s="23">
        <v>0.9597</v>
      </c>
      <c r="K271" s="24" t="s">
        <v>32</v>
      </c>
      <c r="L271" s="24">
        <v>2</v>
      </c>
      <c r="M271" s="24" t="s">
        <v>32</v>
      </c>
      <c r="N271" s="25">
        <v>67318</v>
      </c>
      <c r="O271" s="26">
        <f t="shared" si="31"/>
        <v>67519.953999999998</v>
      </c>
      <c r="P271" s="27">
        <f t="shared" si="32"/>
        <v>6751.9953999999998</v>
      </c>
      <c r="Q271" s="33">
        <v>0.05</v>
      </c>
      <c r="R271" s="29">
        <f>IFERROR(VLOOKUP(A271&amp;D271,[1]Combined!$A$6:$F$1827,6,FALSE),0)</f>
        <v>2260</v>
      </c>
      <c r="S271" s="29">
        <f>IFERROR(VLOOKUP(A271&amp;D271,[2]Combined!$A$5:$F$98,6,FALSE),0)</f>
        <v>0</v>
      </c>
      <c r="T271" s="29">
        <v>9316</v>
      </c>
      <c r="U271" s="29"/>
      <c r="V271" s="28">
        <f t="shared" si="36"/>
        <v>113</v>
      </c>
      <c r="W271" s="28">
        <f t="shared" si="35"/>
        <v>931.6</v>
      </c>
      <c r="X271" s="30">
        <f t="shared" si="37"/>
        <v>6638.9953999999998</v>
      </c>
      <c r="Y271" s="31" t="s">
        <v>33</v>
      </c>
      <c r="Z271" s="17"/>
    </row>
    <row r="272" spans="1:26" ht="15.75" x14ac:dyDescent="0.25">
      <c r="A272" s="18" t="s">
        <v>199</v>
      </c>
      <c r="B272" s="19" t="s">
        <v>200</v>
      </c>
      <c r="C272" s="20" t="s">
        <v>517</v>
      </c>
      <c r="D272" s="21" t="s">
        <v>518</v>
      </c>
      <c r="E272" s="22" t="s">
        <v>450</v>
      </c>
      <c r="F272" s="19" t="s">
        <v>275</v>
      </c>
      <c r="G272" s="19" t="s">
        <v>451</v>
      </c>
      <c r="H272" s="23">
        <v>0.95940000000000003</v>
      </c>
      <c r="I272" s="23">
        <v>0</v>
      </c>
      <c r="J272" s="23">
        <v>0.95940000000000003</v>
      </c>
      <c r="K272" s="24" t="s">
        <v>32</v>
      </c>
      <c r="L272" s="24">
        <v>2</v>
      </c>
      <c r="M272" s="24" t="s">
        <v>32</v>
      </c>
      <c r="N272" s="25">
        <v>80577</v>
      </c>
      <c r="O272" s="26">
        <f t="shared" si="31"/>
        <v>80818.731</v>
      </c>
      <c r="P272" s="27">
        <f t="shared" si="32"/>
        <v>8081.8731000000007</v>
      </c>
      <c r="Q272" s="33">
        <v>0.05</v>
      </c>
      <c r="R272" s="29">
        <f>IFERROR(VLOOKUP(A272&amp;D272,[1]Combined!$A$6:$F$1827,6,FALSE),0)</f>
        <v>2298</v>
      </c>
      <c r="S272" s="29">
        <f>IFERROR(VLOOKUP(A272&amp;D272,[2]Combined!$A$5:$F$98,6,FALSE),0)</f>
        <v>0</v>
      </c>
      <c r="T272" s="29">
        <v>5025</v>
      </c>
      <c r="U272" s="29"/>
      <c r="V272" s="28">
        <f t="shared" si="36"/>
        <v>114.9</v>
      </c>
      <c r="W272" s="28">
        <f t="shared" si="35"/>
        <v>502.5</v>
      </c>
      <c r="X272" s="30">
        <f t="shared" si="37"/>
        <v>7966.9731000000011</v>
      </c>
      <c r="Y272" s="31" t="s">
        <v>33</v>
      </c>
      <c r="Z272" s="17"/>
    </row>
    <row r="273" spans="1:26" ht="15.75" x14ac:dyDescent="0.25">
      <c r="A273" s="18" t="s">
        <v>199</v>
      </c>
      <c r="B273" s="19" t="s">
        <v>200</v>
      </c>
      <c r="C273" s="20" t="s">
        <v>519</v>
      </c>
      <c r="D273" s="21" t="s">
        <v>520</v>
      </c>
      <c r="E273" s="22" t="s">
        <v>450</v>
      </c>
      <c r="F273" s="19" t="s">
        <v>275</v>
      </c>
      <c r="G273" s="19" t="s">
        <v>451</v>
      </c>
      <c r="H273" s="23">
        <v>0.96109999999999995</v>
      </c>
      <c r="I273" s="23">
        <v>0</v>
      </c>
      <c r="J273" s="23">
        <v>0.96109999999999995</v>
      </c>
      <c r="K273" s="24" t="s">
        <v>32</v>
      </c>
      <c r="L273" s="24">
        <v>2</v>
      </c>
      <c r="M273" s="24" t="s">
        <v>32</v>
      </c>
      <c r="N273" s="25">
        <v>25959</v>
      </c>
      <c r="O273" s="26">
        <f t="shared" si="31"/>
        <v>26036.877</v>
      </c>
      <c r="P273" s="27">
        <f t="shared" si="32"/>
        <v>2603.6877000000004</v>
      </c>
      <c r="Q273" s="33">
        <v>0.05</v>
      </c>
      <c r="R273" s="29">
        <f>IFERROR(VLOOKUP(A273&amp;D273,[1]Combined!$A$6:$F$1827,6,FALSE),0)</f>
        <v>4446</v>
      </c>
      <c r="S273" s="29">
        <f>IFERROR(VLOOKUP(A273&amp;D273,[2]Combined!$A$5:$F$98,6,FALSE),0)</f>
        <v>0</v>
      </c>
      <c r="T273" s="29">
        <v>4833</v>
      </c>
      <c r="U273" s="29"/>
      <c r="V273" s="28">
        <f t="shared" si="36"/>
        <v>222.3</v>
      </c>
      <c r="W273" s="28">
        <f t="shared" si="35"/>
        <v>483.3</v>
      </c>
      <c r="X273" s="30">
        <f t="shared" si="37"/>
        <v>2381.3877000000002</v>
      </c>
      <c r="Y273" s="31" t="s">
        <v>33</v>
      </c>
      <c r="Z273" s="17"/>
    </row>
    <row r="274" spans="1:26" ht="15.75" x14ac:dyDescent="0.25">
      <c r="A274" s="18" t="s">
        <v>199</v>
      </c>
      <c r="B274" s="19" t="s">
        <v>200</v>
      </c>
      <c r="C274" s="20" t="s">
        <v>521</v>
      </c>
      <c r="D274" s="21" t="s">
        <v>55</v>
      </c>
      <c r="E274" s="22" t="s">
        <v>450</v>
      </c>
      <c r="F274" s="19" t="s">
        <v>275</v>
      </c>
      <c r="G274" s="19" t="s">
        <v>451</v>
      </c>
      <c r="H274" s="23">
        <v>0.9597</v>
      </c>
      <c r="I274" s="23">
        <v>0</v>
      </c>
      <c r="J274" s="23">
        <v>0.9597</v>
      </c>
      <c r="K274" s="24" t="s">
        <v>32</v>
      </c>
      <c r="L274" s="24">
        <v>2</v>
      </c>
      <c r="M274" s="24" t="s">
        <v>32</v>
      </c>
      <c r="N274" s="25">
        <v>60151</v>
      </c>
      <c r="O274" s="26">
        <f t="shared" si="31"/>
        <v>60331.453000000001</v>
      </c>
      <c r="P274" s="27">
        <f t="shared" si="32"/>
        <v>6033.1453000000001</v>
      </c>
      <c r="Q274" s="33">
        <v>0.05</v>
      </c>
      <c r="R274" s="29">
        <f>IFERROR(VLOOKUP(A274&amp;D274,[1]Combined!$A$6:$F$1827,6,FALSE),0)</f>
        <v>2690</v>
      </c>
      <c r="S274" s="29">
        <f>IFERROR(VLOOKUP(A274&amp;D274,[2]Combined!$A$5:$F$98,6,FALSE),0)</f>
        <v>0</v>
      </c>
      <c r="T274" s="29">
        <v>6488</v>
      </c>
      <c r="U274" s="29"/>
      <c r="V274" s="28">
        <f t="shared" si="36"/>
        <v>134.5</v>
      </c>
      <c r="W274" s="28">
        <f t="shared" si="35"/>
        <v>648.80000000000007</v>
      </c>
      <c r="X274" s="30">
        <f t="shared" si="37"/>
        <v>5898.6453000000001</v>
      </c>
      <c r="Y274" s="31" t="s">
        <v>33</v>
      </c>
      <c r="Z274" s="17"/>
    </row>
    <row r="275" spans="1:26" ht="15.75" x14ac:dyDescent="0.25">
      <c r="A275" s="18" t="s">
        <v>199</v>
      </c>
      <c r="B275" s="19" t="s">
        <v>200</v>
      </c>
      <c r="C275" s="20" t="s">
        <v>522</v>
      </c>
      <c r="D275" s="21" t="s">
        <v>251</v>
      </c>
      <c r="E275" s="22" t="s">
        <v>450</v>
      </c>
      <c r="F275" s="19" t="s">
        <v>275</v>
      </c>
      <c r="G275" s="19" t="s">
        <v>451</v>
      </c>
      <c r="H275" s="23">
        <v>0.96140000000000003</v>
      </c>
      <c r="I275" s="23">
        <v>0</v>
      </c>
      <c r="J275" s="23">
        <v>0.96140000000000003</v>
      </c>
      <c r="K275" s="24" t="s">
        <v>32</v>
      </c>
      <c r="L275" s="24">
        <v>2</v>
      </c>
      <c r="M275" s="24" t="s">
        <v>32</v>
      </c>
      <c r="N275" s="25">
        <v>22870</v>
      </c>
      <c r="O275" s="26">
        <f t="shared" si="31"/>
        <v>22938.61</v>
      </c>
      <c r="P275" s="27">
        <f t="shared" si="32"/>
        <v>2293.8610000000003</v>
      </c>
      <c r="Q275" s="33">
        <v>0.05</v>
      </c>
      <c r="R275" s="29">
        <f>IFERROR(VLOOKUP(A275&amp;D275,[1]Combined!$A$6:$F$1827,6,FALSE),0)</f>
        <v>1846</v>
      </c>
      <c r="S275" s="29">
        <f>IFERROR(VLOOKUP(A275&amp;D275,[2]Combined!$A$5:$F$98,6,FALSE),0)</f>
        <v>0</v>
      </c>
      <c r="T275" s="29">
        <v>5107</v>
      </c>
      <c r="U275" s="29"/>
      <c r="V275" s="28">
        <f t="shared" si="36"/>
        <v>92.300000000000011</v>
      </c>
      <c r="W275" s="28">
        <f t="shared" si="35"/>
        <v>510.70000000000005</v>
      </c>
      <c r="X275" s="30">
        <f t="shared" si="37"/>
        <v>2201.5610000000001</v>
      </c>
      <c r="Y275" s="31" t="s">
        <v>33</v>
      </c>
      <c r="Z275" s="17"/>
    </row>
    <row r="276" spans="1:26" ht="15.75" x14ac:dyDescent="0.25">
      <c r="A276" s="18" t="s">
        <v>199</v>
      </c>
      <c r="B276" s="19" t="s">
        <v>200</v>
      </c>
      <c r="C276" s="20" t="s">
        <v>523</v>
      </c>
      <c r="D276" s="21" t="s">
        <v>524</v>
      </c>
      <c r="E276" s="22" t="s">
        <v>450</v>
      </c>
      <c r="F276" s="19" t="s">
        <v>464</v>
      </c>
      <c r="G276" s="19" t="s">
        <v>451</v>
      </c>
      <c r="H276" s="23">
        <v>0.95940000000000003</v>
      </c>
      <c r="I276" s="23">
        <v>0</v>
      </c>
      <c r="J276" s="23">
        <v>0.95940000000000003</v>
      </c>
      <c r="K276" s="24" t="s">
        <v>32</v>
      </c>
      <c r="L276" s="24">
        <v>2</v>
      </c>
      <c r="M276" s="24" t="s">
        <v>32</v>
      </c>
      <c r="N276" s="25">
        <v>47197</v>
      </c>
      <c r="O276" s="26">
        <f t="shared" si="31"/>
        <v>47338.591</v>
      </c>
      <c r="P276" s="27">
        <f t="shared" si="32"/>
        <v>4733.8591000000006</v>
      </c>
      <c r="Q276" s="33">
        <v>0.05</v>
      </c>
      <c r="R276" s="29">
        <f>IFERROR(VLOOKUP(A276&amp;D276,[1]Combined!$A$6:$F$1827,6,FALSE),0)</f>
        <v>4057</v>
      </c>
      <c r="S276" s="29">
        <f>IFERROR(VLOOKUP(A276&amp;D276,[2]Combined!$A$5:$F$98,6,FALSE),0)</f>
        <v>0</v>
      </c>
      <c r="T276" s="29">
        <v>5129</v>
      </c>
      <c r="U276" s="29"/>
      <c r="V276" s="28">
        <f t="shared" si="36"/>
        <v>202.85000000000002</v>
      </c>
      <c r="W276" s="28">
        <f t="shared" si="35"/>
        <v>512.9</v>
      </c>
      <c r="X276" s="30">
        <f t="shared" si="37"/>
        <v>4531.0091000000002</v>
      </c>
      <c r="Y276" s="31" t="s">
        <v>33</v>
      </c>
      <c r="Z276" s="17"/>
    </row>
    <row r="277" spans="1:26" ht="15.75" x14ac:dyDescent="0.25">
      <c r="A277" s="18" t="s">
        <v>199</v>
      </c>
      <c r="B277" s="19" t="s">
        <v>200</v>
      </c>
      <c r="C277" s="20" t="s">
        <v>525</v>
      </c>
      <c r="D277" s="21" t="s">
        <v>356</v>
      </c>
      <c r="E277" s="22" t="s">
        <v>450</v>
      </c>
      <c r="F277" s="19" t="s">
        <v>275</v>
      </c>
      <c r="G277" s="19" t="s">
        <v>451</v>
      </c>
      <c r="H277" s="23">
        <v>0.9607</v>
      </c>
      <c r="I277" s="23">
        <v>0</v>
      </c>
      <c r="J277" s="23">
        <v>0.9607</v>
      </c>
      <c r="K277" s="24" t="s">
        <v>32</v>
      </c>
      <c r="L277" s="24">
        <v>2</v>
      </c>
      <c r="M277" s="24" t="s">
        <v>32</v>
      </c>
      <c r="N277" s="25">
        <v>52758</v>
      </c>
      <c r="O277" s="26">
        <f t="shared" si="31"/>
        <v>52916.273999999998</v>
      </c>
      <c r="P277" s="27">
        <f t="shared" si="32"/>
        <v>5291.6274000000003</v>
      </c>
      <c r="Q277" s="33">
        <v>0.05</v>
      </c>
      <c r="R277" s="29">
        <f>IFERROR(VLOOKUP(A277&amp;D277,[1]Combined!$A$6:$F$1827,6,FALSE),0)</f>
        <v>7576</v>
      </c>
      <c r="S277" s="29">
        <f>IFERROR(VLOOKUP(A277&amp;D277,[2]Combined!$A$5:$F$98,6,FALSE),0)</f>
        <v>0</v>
      </c>
      <c r="T277" s="29">
        <v>2105</v>
      </c>
      <c r="U277" s="29"/>
      <c r="V277" s="28">
        <f t="shared" si="36"/>
        <v>378.8</v>
      </c>
      <c r="W277" s="28">
        <f t="shared" si="35"/>
        <v>210.5</v>
      </c>
      <c r="X277" s="30">
        <f t="shared" si="37"/>
        <v>4912.8274000000001</v>
      </c>
      <c r="Y277" s="31" t="s">
        <v>33</v>
      </c>
      <c r="Z277" s="17"/>
    </row>
    <row r="278" spans="1:26" ht="15.75" x14ac:dyDescent="0.25">
      <c r="A278" s="18" t="s">
        <v>199</v>
      </c>
      <c r="B278" s="19" t="s">
        <v>200</v>
      </c>
      <c r="C278" s="20" t="s">
        <v>526</v>
      </c>
      <c r="D278" s="21" t="s">
        <v>527</v>
      </c>
      <c r="E278" s="22" t="s">
        <v>450</v>
      </c>
      <c r="F278" s="19" t="s">
        <v>275</v>
      </c>
      <c r="G278" s="19" t="s">
        <v>451</v>
      </c>
      <c r="H278" s="23">
        <v>0.95879999999999999</v>
      </c>
      <c r="I278" s="23">
        <v>0</v>
      </c>
      <c r="J278" s="23">
        <v>0.95879999999999999</v>
      </c>
      <c r="K278" s="24" t="s">
        <v>32</v>
      </c>
      <c r="L278" s="24">
        <v>2</v>
      </c>
      <c r="M278" s="24" t="s">
        <v>32</v>
      </c>
      <c r="N278" s="25">
        <v>73612</v>
      </c>
      <c r="O278" s="26">
        <f t="shared" si="31"/>
        <v>73832.835999999996</v>
      </c>
      <c r="P278" s="27">
        <f t="shared" si="32"/>
        <v>7383.2835999999998</v>
      </c>
      <c r="Q278" s="33">
        <v>0.05</v>
      </c>
      <c r="R278" s="29">
        <f>IFERROR(VLOOKUP(A278&amp;D278,[1]Combined!$A$6:$F$1827,6,FALSE),0)</f>
        <v>14840</v>
      </c>
      <c r="S278" s="29">
        <f>IFERROR(VLOOKUP(A278&amp;D278,[2]Combined!$A$5:$F$98,6,FALSE),0)</f>
        <v>0</v>
      </c>
      <c r="T278" s="29">
        <v>17245</v>
      </c>
      <c r="U278" s="29"/>
      <c r="V278" s="28">
        <f t="shared" si="36"/>
        <v>742</v>
      </c>
      <c r="W278" s="28">
        <f t="shared" si="35"/>
        <v>1724.5</v>
      </c>
      <c r="X278" s="30">
        <f t="shared" si="37"/>
        <v>6641.2835999999998</v>
      </c>
      <c r="Y278" s="31" t="s">
        <v>33</v>
      </c>
      <c r="Z278" s="17"/>
    </row>
    <row r="279" spans="1:26" ht="15.75" x14ac:dyDescent="0.25">
      <c r="A279" s="18" t="s">
        <v>199</v>
      </c>
      <c r="B279" s="19" t="s">
        <v>200</v>
      </c>
      <c r="C279" s="20" t="s">
        <v>528</v>
      </c>
      <c r="D279" s="21" t="s">
        <v>331</v>
      </c>
      <c r="E279" s="22" t="s">
        <v>450</v>
      </c>
      <c r="F279" s="19" t="s">
        <v>275</v>
      </c>
      <c r="G279" s="19" t="s">
        <v>461</v>
      </c>
      <c r="H279" s="23">
        <v>0.96050000000000002</v>
      </c>
      <c r="I279" s="23">
        <v>0</v>
      </c>
      <c r="J279" s="23">
        <v>0.96050000000000002</v>
      </c>
      <c r="K279" s="24" t="s">
        <v>32</v>
      </c>
      <c r="L279" s="24">
        <v>2</v>
      </c>
      <c r="M279" s="24" t="s">
        <v>32</v>
      </c>
      <c r="N279" s="25">
        <v>67261</v>
      </c>
      <c r="O279" s="26">
        <f t="shared" si="31"/>
        <v>67462.782999999996</v>
      </c>
      <c r="P279" s="27">
        <f t="shared" si="32"/>
        <v>6746.2782999999999</v>
      </c>
      <c r="Q279" s="33">
        <v>0.05</v>
      </c>
      <c r="R279" s="29">
        <f>IFERROR(VLOOKUP(A279&amp;D279,[1]Combined!$A$6:$F$1827,6,FALSE),0)</f>
        <v>9918</v>
      </c>
      <c r="S279" s="29">
        <f>IFERROR(VLOOKUP(A279&amp;D279,[2]Combined!$A$5:$F$98,6,FALSE),0)</f>
        <v>0</v>
      </c>
      <c r="T279" s="29">
        <v>11080</v>
      </c>
      <c r="U279" s="29"/>
      <c r="V279" s="28">
        <f t="shared" si="36"/>
        <v>495.90000000000003</v>
      </c>
      <c r="W279" s="28">
        <f t="shared" si="35"/>
        <v>1108</v>
      </c>
      <c r="X279" s="30">
        <f t="shared" si="37"/>
        <v>6250.3783000000003</v>
      </c>
      <c r="Y279" s="31" t="s">
        <v>33</v>
      </c>
      <c r="Z279" s="17"/>
    </row>
    <row r="280" spans="1:26" ht="15.75" x14ac:dyDescent="0.25">
      <c r="A280" s="18" t="s">
        <v>199</v>
      </c>
      <c r="B280" s="19" t="s">
        <v>200</v>
      </c>
      <c r="C280" s="20" t="s">
        <v>529</v>
      </c>
      <c r="D280" s="21" t="s">
        <v>262</v>
      </c>
      <c r="E280" s="22" t="s">
        <v>450</v>
      </c>
      <c r="F280" s="19" t="s">
        <v>275</v>
      </c>
      <c r="G280" s="19" t="s">
        <v>451</v>
      </c>
      <c r="H280" s="23">
        <v>0.95899999999999996</v>
      </c>
      <c r="I280" s="23">
        <v>0</v>
      </c>
      <c r="J280" s="23">
        <v>0.95899999999999996</v>
      </c>
      <c r="K280" s="24" t="s">
        <v>32</v>
      </c>
      <c r="L280" s="24">
        <v>2</v>
      </c>
      <c r="M280" s="24" t="s">
        <v>32</v>
      </c>
      <c r="N280" s="25">
        <v>71948</v>
      </c>
      <c r="O280" s="26">
        <f t="shared" si="31"/>
        <v>72163.843999999997</v>
      </c>
      <c r="P280" s="27">
        <f t="shared" si="32"/>
        <v>7216.3843999999999</v>
      </c>
      <c r="Q280" s="33">
        <v>0.05</v>
      </c>
      <c r="R280" s="29">
        <f>IFERROR(VLOOKUP(A280&amp;D280,[1]Combined!$A$6:$F$1827,6,FALSE),0)</f>
        <v>2232</v>
      </c>
      <c r="S280" s="29">
        <f>IFERROR(VLOOKUP(A280&amp;D280,[2]Combined!$A$5:$F$98,6,FALSE),0)</f>
        <v>0</v>
      </c>
      <c r="T280" s="29">
        <v>6215</v>
      </c>
      <c r="U280" s="29"/>
      <c r="V280" s="28">
        <f t="shared" si="36"/>
        <v>111.60000000000001</v>
      </c>
      <c r="W280" s="28">
        <f t="shared" si="35"/>
        <v>621.5</v>
      </c>
      <c r="X280" s="30">
        <f t="shared" si="37"/>
        <v>7104.7843999999996</v>
      </c>
      <c r="Y280" s="31" t="s">
        <v>33</v>
      </c>
      <c r="Z280" s="17"/>
    </row>
    <row r="281" spans="1:26" ht="15.75" x14ac:dyDescent="0.25">
      <c r="A281" s="18" t="s">
        <v>199</v>
      </c>
      <c r="B281" s="19" t="s">
        <v>200</v>
      </c>
      <c r="C281" s="20" t="s">
        <v>530</v>
      </c>
      <c r="D281" s="21" t="s">
        <v>374</v>
      </c>
      <c r="E281" s="22" t="s">
        <v>450</v>
      </c>
      <c r="F281" s="19" t="s">
        <v>275</v>
      </c>
      <c r="G281" s="19" t="s">
        <v>451</v>
      </c>
      <c r="H281" s="23">
        <v>0.96009999999999995</v>
      </c>
      <c r="I281" s="23">
        <v>0</v>
      </c>
      <c r="J281" s="23">
        <v>0.96009999999999995</v>
      </c>
      <c r="K281" s="24" t="s">
        <v>32</v>
      </c>
      <c r="L281" s="24">
        <v>2</v>
      </c>
      <c r="M281" s="24" t="s">
        <v>32</v>
      </c>
      <c r="N281" s="25">
        <v>62809</v>
      </c>
      <c r="O281" s="26">
        <f t="shared" si="31"/>
        <v>62997.427000000003</v>
      </c>
      <c r="P281" s="27">
        <f t="shared" si="32"/>
        <v>6299.7427000000007</v>
      </c>
      <c r="Q281" s="33">
        <v>0.05</v>
      </c>
      <c r="R281" s="29">
        <f>IFERROR(VLOOKUP(A281&amp;D281,[1]Combined!$A$6:$F$1827,6,FALSE),0)</f>
        <v>5512</v>
      </c>
      <c r="S281" s="29">
        <f>IFERROR(VLOOKUP(A281&amp;D281,[2]Combined!$A$5:$F$98,6,FALSE),0)</f>
        <v>0</v>
      </c>
      <c r="T281" s="29">
        <v>13138</v>
      </c>
      <c r="U281" s="29"/>
      <c r="V281" s="28">
        <f t="shared" si="36"/>
        <v>275.60000000000002</v>
      </c>
      <c r="W281" s="28">
        <f t="shared" si="35"/>
        <v>1313.8000000000002</v>
      </c>
      <c r="X281" s="30">
        <f t="shared" si="37"/>
        <v>6024.1427000000003</v>
      </c>
      <c r="Y281" s="31" t="s">
        <v>33</v>
      </c>
      <c r="Z281" s="17"/>
    </row>
    <row r="282" spans="1:26" ht="15.75" x14ac:dyDescent="0.25">
      <c r="A282" s="18" t="s">
        <v>199</v>
      </c>
      <c r="B282" s="19" t="s">
        <v>200</v>
      </c>
      <c r="C282" s="20" t="s">
        <v>531</v>
      </c>
      <c r="D282" s="21" t="s">
        <v>532</v>
      </c>
      <c r="E282" s="22" t="s">
        <v>450</v>
      </c>
      <c r="F282" s="19" t="s">
        <v>275</v>
      </c>
      <c r="G282" s="19" t="s">
        <v>451</v>
      </c>
      <c r="H282" s="23">
        <v>0.95930000000000004</v>
      </c>
      <c r="I282" s="23">
        <v>0</v>
      </c>
      <c r="J282" s="23">
        <v>0.95930000000000004</v>
      </c>
      <c r="K282" s="24" t="s">
        <v>32</v>
      </c>
      <c r="L282" s="24">
        <v>2</v>
      </c>
      <c r="M282" s="24" t="s">
        <v>32</v>
      </c>
      <c r="N282" s="25">
        <v>29863</v>
      </c>
      <c r="O282" s="26">
        <f t="shared" si="31"/>
        <v>29952.589</v>
      </c>
      <c r="P282" s="27">
        <f t="shared" si="32"/>
        <v>2995.2589000000003</v>
      </c>
      <c r="Q282" s="33">
        <v>0.05</v>
      </c>
      <c r="R282" s="29">
        <f>IFERROR(VLOOKUP(A282&amp;D282,[1]Combined!$A$6:$F$1827,6,FALSE),0)</f>
        <v>3922</v>
      </c>
      <c r="S282" s="29">
        <f>IFERROR(VLOOKUP(A282&amp;D282,[2]Combined!$A$5:$F$98,6,FALSE),0)</f>
        <v>0</v>
      </c>
      <c r="T282" s="29">
        <v>3198</v>
      </c>
      <c r="U282" s="29"/>
      <c r="V282" s="28">
        <f t="shared" si="36"/>
        <v>196.10000000000002</v>
      </c>
      <c r="W282" s="28">
        <f t="shared" si="35"/>
        <v>319.8</v>
      </c>
      <c r="X282" s="30">
        <f t="shared" si="37"/>
        <v>2799.1589000000004</v>
      </c>
      <c r="Y282" s="31" t="s">
        <v>33</v>
      </c>
      <c r="Z282" s="17"/>
    </row>
    <row r="283" spans="1:26" ht="15.75" x14ac:dyDescent="0.25">
      <c r="A283" s="18" t="s">
        <v>199</v>
      </c>
      <c r="B283" s="19" t="s">
        <v>200</v>
      </c>
      <c r="C283" s="20" t="s">
        <v>533</v>
      </c>
      <c r="D283" s="21" t="s">
        <v>534</v>
      </c>
      <c r="E283" s="22" t="s">
        <v>450</v>
      </c>
      <c r="F283" s="19" t="s">
        <v>275</v>
      </c>
      <c r="G283" s="19" t="s">
        <v>451</v>
      </c>
      <c r="H283" s="23">
        <v>0.95920000000000005</v>
      </c>
      <c r="I283" s="23">
        <v>0</v>
      </c>
      <c r="J283" s="23">
        <v>0.95920000000000005</v>
      </c>
      <c r="K283" s="24" t="s">
        <v>32</v>
      </c>
      <c r="L283" s="24">
        <v>2</v>
      </c>
      <c r="M283" s="24" t="s">
        <v>32</v>
      </c>
      <c r="N283" s="25">
        <v>54987</v>
      </c>
      <c r="O283" s="26">
        <f t="shared" si="31"/>
        <v>55151.961000000003</v>
      </c>
      <c r="P283" s="27">
        <f t="shared" si="32"/>
        <v>5515.196100000001</v>
      </c>
      <c r="Q283" s="33">
        <v>0.05</v>
      </c>
      <c r="R283" s="29">
        <f>IFERROR(VLOOKUP(A283&amp;D283,[1]Combined!$A$6:$F$1827,6,FALSE),0)</f>
        <v>7806</v>
      </c>
      <c r="S283" s="29">
        <f>IFERROR(VLOOKUP(A283&amp;D283,[2]Combined!$A$5:$F$98,6,FALSE),0)</f>
        <v>0</v>
      </c>
      <c r="T283" s="29">
        <v>7172</v>
      </c>
      <c r="U283" s="29"/>
      <c r="V283" s="28">
        <f t="shared" si="36"/>
        <v>390.3</v>
      </c>
      <c r="W283" s="28">
        <f t="shared" si="35"/>
        <v>717.2</v>
      </c>
      <c r="X283" s="30">
        <f t="shared" si="37"/>
        <v>5124.8961000000008</v>
      </c>
      <c r="Y283" s="31" t="s">
        <v>33</v>
      </c>
      <c r="Z283" s="17"/>
    </row>
    <row r="284" spans="1:26" ht="15.75" x14ac:dyDescent="0.25">
      <c r="A284" s="18" t="s">
        <v>199</v>
      </c>
      <c r="B284" s="19" t="s">
        <v>200</v>
      </c>
      <c r="C284" s="20" t="s">
        <v>535</v>
      </c>
      <c r="D284" s="21" t="s">
        <v>390</v>
      </c>
      <c r="E284" s="22" t="s">
        <v>450</v>
      </c>
      <c r="F284" s="19" t="s">
        <v>275</v>
      </c>
      <c r="G284" s="19" t="s">
        <v>451</v>
      </c>
      <c r="H284" s="23">
        <v>0.95960000000000001</v>
      </c>
      <c r="I284" s="23">
        <v>0</v>
      </c>
      <c r="J284" s="23">
        <v>0.95960000000000001</v>
      </c>
      <c r="K284" s="24" t="s">
        <v>32</v>
      </c>
      <c r="L284" s="24">
        <v>2</v>
      </c>
      <c r="M284" s="24" t="s">
        <v>32</v>
      </c>
      <c r="N284" s="25">
        <v>59280</v>
      </c>
      <c r="O284" s="26">
        <f t="shared" si="31"/>
        <v>59457.84</v>
      </c>
      <c r="P284" s="27">
        <f t="shared" si="32"/>
        <v>5945.7839999999997</v>
      </c>
      <c r="Q284" s="33">
        <v>0.05</v>
      </c>
      <c r="R284" s="29">
        <f>IFERROR(VLOOKUP(A284&amp;D284,[1]Combined!$A$6:$F$1827,6,FALSE),0)</f>
        <v>5432</v>
      </c>
      <c r="S284" s="29">
        <f>IFERROR(VLOOKUP(A284&amp;D284,[2]Combined!$A$5:$F$98,6,FALSE),0)</f>
        <v>0</v>
      </c>
      <c r="T284" s="29">
        <v>8334</v>
      </c>
      <c r="U284" s="29"/>
      <c r="V284" s="28">
        <f t="shared" si="36"/>
        <v>271.60000000000002</v>
      </c>
      <c r="W284" s="28">
        <f t="shared" si="35"/>
        <v>833.40000000000009</v>
      </c>
      <c r="X284" s="30">
        <f t="shared" si="37"/>
        <v>5674.1839999999993</v>
      </c>
      <c r="Y284" s="31" t="s">
        <v>33</v>
      </c>
      <c r="Z284" s="17"/>
    </row>
    <row r="285" spans="1:26" ht="15.75" x14ac:dyDescent="0.25">
      <c r="A285" s="18" t="s">
        <v>199</v>
      </c>
      <c r="B285" s="19" t="s">
        <v>200</v>
      </c>
      <c r="C285" s="20" t="s">
        <v>536</v>
      </c>
      <c r="D285" s="21" t="s">
        <v>264</v>
      </c>
      <c r="E285" s="22" t="s">
        <v>450</v>
      </c>
      <c r="F285" s="19" t="s">
        <v>464</v>
      </c>
      <c r="G285" s="19" t="s">
        <v>451</v>
      </c>
      <c r="H285" s="23">
        <v>0.96140000000000003</v>
      </c>
      <c r="I285" s="23">
        <v>0</v>
      </c>
      <c r="J285" s="23">
        <v>0.96140000000000003</v>
      </c>
      <c r="K285" s="24" t="s">
        <v>32</v>
      </c>
      <c r="L285" s="24">
        <v>2</v>
      </c>
      <c r="M285" s="24" t="s">
        <v>32</v>
      </c>
      <c r="N285" s="25">
        <v>40396</v>
      </c>
      <c r="O285" s="26">
        <f t="shared" si="31"/>
        <v>40517.188000000002</v>
      </c>
      <c r="P285" s="27">
        <f t="shared" si="32"/>
        <v>4051.7188000000006</v>
      </c>
      <c r="Q285" s="33">
        <v>0.05</v>
      </c>
      <c r="R285" s="29">
        <f>IFERROR(VLOOKUP(A285&amp;D285,[1]Combined!$A$6:$F$1827,6,FALSE),0)</f>
        <v>3700</v>
      </c>
      <c r="S285" s="29">
        <f>IFERROR(VLOOKUP(A285&amp;D285,[2]Combined!$A$5:$F$98,6,FALSE),0)</f>
        <v>0</v>
      </c>
      <c r="T285" s="29">
        <v>2618</v>
      </c>
      <c r="U285" s="29"/>
      <c r="V285" s="28">
        <f t="shared" si="36"/>
        <v>185</v>
      </c>
      <c r="W285" s="28">
        <f t="shared" si="35"/>
        <v>261.8</v>
      </c>
      <c r="X285" s="30">
        <f t="shared" si="37"/>
        <v>3866.7188000000006</v>
      </c>
      <c r="Y285" s="31" t="s">
        <v>33</v>
      </c>
      <c r="Z285" s="17"/>
    </row>
    <row r="286" spans="1:26" ht="15.75" x14ac:dyDescent="0.25">
      <c r="A286" s="18" t="s">
        <v>199</v>
      </c>
      <c r="B286" s="19" t="s">
        <v>200</v>
      </c>
      <c r="C286" s="20" t="s">
        <v>537</v>
      </c>
      <c r="D286" s="21" t="s">
        <v>538</v>
      </c>
      <c r="E286" s="22" t="s">
        <v>450</v>
      </c>
      <c r="F286" s="19" t="s">
        <v>275</v>
      </c>
      <c r="G286" s="19" t="s">
        <v>451</v>
      </c>
      <c r="H286" s="23">
        <v>0.96060000000000001</v>
      </c>
      <c r="I286" s="23">
        <v>0</v>
      </c>
      <c r="J286" s="23">
        <v>0.96060000000000001</v>
      </c>
      <c r="K286" s="24" t="s">
        <v>32</v>
      </c>
      <c r="L286" s="24">
        <v>2</v>
      </c>
      <c r="M286" s="24" t="s">
        <v>32</v>
      </c>
      <c r="N286" s="25">
        <v>60464</v>
      </c>
      <c r="O286" s="26">
        <f t="shared" si="31"/>
        <v>60645.392</v>
      </c>
      <c r="P286" s="27">
        <f t="shared" si="32"/>
        <v>6064.5392000000002</v>
      </c>
      <c r="Q286" s="33">
        <v>0.05</v>
      </c>
      <c r="R286" s="29">
        <f>IFERROR(VLOOKUP(A286&amp;D286,[1]Combined!$A$6:$F$1827,6,FALSE),0)</f>
        <v>3512</v>
      </c>
      <c r="S286" s="29">
        <f>IFERROR(VLOOKUP(A286&amp;D286,[2]Combined!$A$5:$F$98,6,FALSE),0)</f>
        <v>0</v>
      </c>
      <c r="T286" s="29">
        <v>9681</v>
      </c>
      <c r="U286" s="29"/>
      <c r="V286" s="28">
        <f t="shared" si="36"/>
        <v>175.60000000000002</v>
      </c>
      <c r="W286" s="28">
        <f t="shared" si="35"/>
        <v>968.1</v>
      </c>
      <c r="X286" s="30">
        <f t="shared" si="37"/>
        <v>5888.9391999999998</v>
      </c>
      <c r="Y286" s="31" t="s">
        <v>33</v>
      </c>
      <c r="Z286" s="17"/>
    </row>
    <row r="287" spans="1:26" ht="15.75" x14ac:dyDescent="0.25">
      <c r="A287" s="18" t="s">
        <v>199</v>
      </c>
      <c r="B287" s="19" t="s">
        <v>200</v>
      </c>
      <c r="C287" s="20" t="s">
        <v>676</v>
      </c>
      <c r="D287" s="21" t="s">
        <v>325</v>
      </c>
      <c r="E287" s="22" t="s">
        <v>450</v>
      </c>
      <c r="F287" s="19" t="s">
        <v>275</v>
      </c>
      <c r="G287" s="19" t="s">
        <v>451</v>
      </c>
      <c r="H287" s="23">
        <v>0.47460000000000002</v>
      </c>
      <c r="I287" s="23">
        <v>5.8700000000000002E-2</v>
      </c>
      <c r="J287" s="23">
        <v>0.5333</v>
      </c>
      <c r="K287" s="24" t="s">
        <v>32</v>
      </c>
      <c r="L287" s="24">
        <v>2</v>
      </c>
      <c r="M287" s="24" t="s">
        <v>32</v>
      </c>
      <c r="N287" s="25">
        <v>60206</v>
      </c>
      <c r="O287" s="26">
        <f t="shared" si="31"/>
        <v>60386.618000000002</v>
      </c>
      <c r="P287" s="27">
        <f t="shared" si="32"/>
        <v>6038.6618000000008</v>
      </c>
      <c r="Q287" s="33">
        <v>0.05</v>
      </c>
      <c r="R287" s="36"/>
      <c r="S287" s="29"/>
      <c r="T287" s="29">
        <v>18455</v>
      </c>
      <c r="U287" s="29"/>
      <c r="V287" s="28">
        <f t="shared" si="36"/>
        <v>0</v>
      </c>
      <c r="W287" s="28">
        <f t="shared" ref="W287:W293" si="38">T287*0.05</f>
        <v>922.75</v>
      </c>
      <c r="X287" s="30">
        <f t="shared" si="37"/>
        <v>6038.6618000000008</v>
      </c>
      <c r="Y287" s="31" t="s">
        <v>33</v>
      </c>
      <c r="Z287" s="17"/>
    </row>
    <row r="288" spans="1:26" ht="15.75" x14ac:dyDescent="0.25">
      <c r="A288" s="18" t="s">
        <v>199</v>
      </c>
      <c r="B288" s="19" t="s">
        <v>200</v>
      </c>
      <c r="C288" s="20" t="s">
        <v>677</v>
      </c>
      <c r="D288" s="21" t="s">
        <v>106</v>
      </c>
      <c r="E288" s="22" t="s">
        <v>450</v>
      </c>
      <c r="F288" s="19" t="s">
        <v>460</v>
      </c>
      <c r="G288" s="19" t="s">
        <v>451</v>
      </c>
      <c r="H288" s="23">
        <v>0.52959999999999996</v>
      </c>
      <c r="I288" s="23">
        <v>8.8700000000000001E-2</v>
      </c>
      <c r="J288" s="23">
        <v>0.61829999999999996</v>
      </c>
      <c r="K288" s="24" t="s">
        <v>32</v>
      </c>
      <c r="L288" s="24">
        <v>2</v>
      </c>
      <c r="M288" s="24" t="s">
        <v>32</v>
      </c>
      <c r="N288" s="25">
        <v>50338</v>
      </c>
      <c r="O288" s="26">
        <f t="shared" si="31"/>
        <v>50489.014000000003</v>
      </c>
      <c r="P288" s="27">
        <f t="shared" si="32"/>
        <v>5048.9014000000006</v>
      </c>
      <c r="Q288" s="33">
        <v>0.05</v>
      </c>
      <c r="R288" s="36"/>
      <c r="S288" s="29"/>
      <c r="T288" s="29">
        <v>17608</v>
      </c>
      <c r="U288" s="29"/>
      <c r="V288" s="28">
        <f t="shared" si="36"/>
        <v>0</v>
      </c>
      <c r="W288" s="28">
        <f t="shared" si="38"/>
        <v>880.40000000000009</v>
      </c>
      <c r="X288" s="30">
        <f t="shared" si="37"/>
        <v>5048.9014000000006</v>
      </c>
      <c r="Y288" s="31" t="s">
        <v>33</v>
      </c>
      <c r="Z288" s="17"/>
    </row>
    <row r="289" spans="1:26" ht="15.75" x14ac:dyDescent="0.25">
      <c r="A289" s="18" t="s">
        <v>199</v>
      </c>
      <c r="B289" s="19" t="s">
        <v>200</v>
      </c>
      <c r="C289" s="20" t="s">
        <v>678</v>
      </c>
      <c r="D289" s="21" t="s">
        <v>80</v>
      </c>
      <c r="E289" s="22" t="s">
        <v>450</v>
      </c>
      <c r="F289" s="19" t="s">
        <v>275</v>
      </c>
      <c r="G289" s="19" t="s">
        <v>451</v>
      </c>
      <c r="H289" s="23">
        <v>0.43490000000000001</v>
      </c>
      <c r="I289" s="23">
        <v>0.1074</v>
      </c>
      <c r="J289" s="23">
        <v>0.5423</v>
      </c>
      <c r="K289" s="24" t="s">
        <v>32</v>
      </c>
      <c r="L289" s="24">
        <v>2</v>
      </c>
      <c r="M289" s="24"/>
      <c r="N289" s="25">
        <v>25788</v>
      </c>
      <c r="O289" s="26">
        <f t="shared" si="31"/>
        <v>25865.364000000001</v>
      </c>
      <c r="P289" s="27">
        <f t="shared" si="32"/>
        <v>2586.5364000000004</v>
      </c>
      <c r="Q289" s="33">
        <v>0.05</v>
      </c>
      <c r="R289" s="36"/>
      <c r="S289" s="29"/>
      <c r="T289" s="29">
        <v>2156</v>
      </c>
      <c r="U289" s="29"/>
      <c r="V289" s="28">
        <f t="shared" si="36"/>
        <v>0</v>
      </c>
      <c r="W289" s="28">
        <f t="shared" si="38"/>
        <v>107.80000000000001</v>
      </c>
      <c r="X289" s="30">
        <f t="shared" si="37"/>
        <v>2586.5364000000004</v>
      </c>
      <c r="Y289" s="31" t="s">
        <v>33</v>
      </c>
      <c r="Z289" s="17"/>
    </row>
    <row r="290" spans="1:26" ht="15.75" x14ac:dyDescent="0.25">
      <c r="A290" s="18" t="s">
        <v>199</v>
      </c>
      <c r="B290" s="19" t="s">
        <v>200</v>
      </c>
      <c r="C290" s="20" t="s">
        <v>679</v>
      </c>
      <c r="D290" s="21" t="s">
        <v>497</v>
      </c>
      <c r="E290" s="22" t="s">
        <v>450</v>
      </c>
      <c r="F290" s="19" t="s">
        <v>460</v>
      </c>
      <c r="G290" s="19" t="s">
        <v>451</v>
      </c>
      <c r="H290" s="23">
        <v>0.51859999999999995</v>
      </c>
      <c r="I290" s="23">
        <v>7.4300000000000005E-2</v>
      </c>
      <c r="J290" s="23">
        <v>0.59289999999999998</v>
      </c>
      <c r="K290" s="24" t="s">
        <v>32</v>
      </c>
      <c r="L290" s="24">
        <v>2</v>
      </c>
      <c r="M290" s="24" t="s">
        <v>32</v>
      </c>
      <c r="N290" s="25">
        <v>71068</v>
      </c>
      <c r="O290" s="26">
        <f t="shared" si="31"/>
        <v>71281.203999999998</v>
      </c>
      <c r="P290" s="27">
        <f t="shared" si="32"/>
        <v>7128.1203999999998</v>
      </c>
      <c r="Q290" s="33">
        <v>0.05</v>
      </c>
      <c r="R290" s="36"/>
      <c r="S290" s="29"/>
      <c r="T290" s="29">
        <v>16001</v>
      </c>
      <c r="U290" s="29"/>
      <c r="V290" s="28">
        <f t="shared" si="36"/>
        <v>0</v>
      </c>
      <c r="W290" s="28">
        <f t="shared" si="38"/>
        <v>800.05000000000007</v>
      </c>
      <c r="X290" s="30">
        <f t="shared" si="37"/>
        <v>7128.1203999999998</v>
      </c>
      <c r="Y290" s="31" t="s">
        <v>33</v>
      </c>
      <c r="Z290" s="17"/>
    </row>
    <row r="291" spans="1:26" ht="15.75" x14ac:dyDescent="0.25">
      <c r="A291" s="18" t="s">
        <v>199</v>
      </c>
      <c r="B291" s="19" t="s">
        <v>200</v>
      </c>
      <c r="C291" s="20" t="s">
        <v>680</v>
      </c>
      <c r="D291" s="21" t="s">
        <v>277</v>
      </c>
      <c r="E291" s="22" t="s">
        <v>450</v>
      </c>
      <c r="F291" s="19" t="s">
        <v>275</v>
      </c>
      <c r="G291" s="19" t="s">
        <v>451</v>
      </c>
      <c r="H291" s="23">
        <v>0.29010000000000002</v>
      </c>
      <c r="I291" s="23">
        <v>0.1961</v>
      </c>
      <c r="J291" s="23">
        <v>0.48620000000000002</v>
      </c>
      <c r="K291" s="24" t="s">
        <v>32</v>
      </c>
      <c r="L291" s="24">
        <v>2</v>
      </c>
      <c r="M291" s="24" t="s">
        <v>32</v>
      </c>
      <c r="N291" s="25">
        <v>68161</v>
      </c>
      <c r="O291" s="26">
        <f t="shared" si="31"/>
        <v>68365.482999999993</v>
      </c>
      <c r="P291" s="27">
        <f t="shared" si="32"/>
        <v>6836.5482999999995</v>
      </c>
      <c r="Q291" s="33">
        <v>0.05</v>
      </c>
      <c r="R291" s="36"/>
      <c r="S291" s="29"/>
      <c r="T291" s="29">
        <v>13747</v>
      </c>
      <c r="U291" s="29"/>
      <c r="V291" s="28">
        <f t="shared" si="36"/>
        <v>0</v>
      </c>
      <c r="W291" s="28">
        <f t="shared" si="38"/>
        <v>687.35</v>
      </c>
      <c r="X291" s="30">
        <f t="shared" si="37"/>
        <v>6836.5482999999995</v>
      </c>
      <c r="Y291" s="31" t="s">
        <v>33</v>
      </c>
      <c r="Z291" s="17"/>
    </row>
    <row r="292" spans="1:26" ht="15.75" x14ac:dyDescent="0.25">
      <c r="A292" s="18" t="s">
        <v>199</v>
      </c>
      <c r="B292" s="19" t="s">
        <v>200</v>
      </c>
      <c r="C292" s="20" t="s">
        <v>681</v>
      </c>
      <c r="D292" s="21" t="s">
        <v>682</v>
      </c>
      <c r="E292" s="22" t="s">
        <v>450</v>
      </c>
      <c r="F292" s="19" t="s">
        <v>275</v>
      </c>
      <c r="G292" s="19" t="s">
        <v>451</v>
      </c>
      <c r="H292" s="23">
        <v>0.30990000000000001</v>
      </c>
      <c r="I292" s="23">
        <v>0.21690000000000001</v>
      </c>
      <c r="J292" s="23">
        <v>0.52680000000000005</v>
      </c>
      <c r="K292" s="24" t="s">
        <v>32</v>
      </c>
      <c r="L292" s="24">
        <v>2</v>
      </c>
      <c r="M292" s="24" t="s">
        <v>32</v>
      </c>
      <c r="N292" s="25">
        <v>38478</v>
      </c>
      <c r="O292" s="26">
        <f t="shared" si="31"/>
        <v>38593.434000000001</v>
      </c>
      <c r="P292" s="27">
        <f t="shared" si="32"/>
        <v>3859.3434000000002</v>
      </c>
      <c r="Q292" s="33">
        <v>0.05</v>
      </c>
      <c r="R292" s="36"/>
      <c r="S292" s="29"/>
      <c r="T292" s="29">
        <v>15161</v>
      </c>
      <c r="U292" s="29"/>
      <c r="V292" s="28">
        <f t="shared" si="36"/>
        <v>0</v>
      </c>
      <c r="W292" s="28">
        <f t="shared" si="38"/>
        <v>758.05000000000007</v>
      </c>
      <c r="X292" s="30">
        <f t="shared" si="37"/>
        <v>3859.3434000000002</v>
      </c>
      <c r="Y292" s="31" t="s">
        <v>33</v>
      </c>
      <c r="Z292" s="17"/>
    </row>
    <row r="293" spans="1:26" ht="15.75" x14ac:dyDescent="0.25">
      <c r="A293" s="18" t="s">
        <v>199</v>
      </c>
      <c r="B293" s="19" t="s">
        <v>200</v>
      </c>
      <c r="C293" s="20" t="s">
        <v>683</v>
      </c>
      <c r="D293" s="21" t="s">
        <v>684</v>
      </c>
      <c r="E293" s="22" t="s">
        <v>450</v>
      </c>
      <c r="F293" s="19" t="s">
        <v>275</v>
      </c>
      <c r="G293" s="19" t="s">
        <v>275</v>
      </c>
      <c r="H293" s="23">
        <v>0.41599999999999998</v>
      </c>
      <c r="I293" s="23">
        <v>0.1134</v>
      </c>
      <c r="J293" s="23">
        <v>0.52939999999999998</v>
      </c>
      <c r="K293" s="24" t="s">
        <v>32</v>
      </c>
      <c r="L293" s="24">
        <v>2</v>
      </c>
      <c r="M293" s="24"/>
      <c r="N293" s="25">
        <v>23408</v>
      </c>
      <c r="O293" s="26">
        <f t="shared" si="31"/>
        <v>23478.223999999998</v>
      </c>
      <c r="P293" s="27">
        <f t="shared" si="32"/>
        <v>2347.8224</v>
      </c>
      <c r="Q293" s="33">
        <v>0.05</v>
      </c>
      <c r="R293" s="36"/>
      <c r="S293" s="29"/>
      <c r="T293" s="29">
        <v>1184</v>
      </c>
      <c r="U293" s="29"/>
      <c r="V293" s="28">
        <f t="shared" si="36"/>
        <v>0</v>
      </c>
      <c r="W293" s="28">
        <f t="shared" si="38"/>
        <v>59.2</v>
      </c>
      <c r="X293" s="30">
        <f t="shared" si="37"/>
        <v>2347.8224</v>
      </c>
      <c r="Y293" s="31" t="s">
        <v>33</v>
      </c>
      <c r="Z293" s="17"/>
    </row>
    <row r="294" spans="1:26" ht="15.75" x14ac:dyDescent="0.25">
      <c r="A294" s="18" t="s">
        <v>416</v>
      </c>
      <c r="B294" s="19" t="s">
        <v>417</v>
      </c>
      <c r="C294" s="38" t="s">
        <v>418</v>
      </c>
      <c r="D294" s="39" t="s">
        <v>145</v>
      </c>
      <c r="E294" s="38" t="s">
        <v>29</v>
      </c>
      <c r="F294" s="37">
        <v>9</v>
      </c>
      <c r="G294" s="37">
        <v>12</v>
      </c>
      <c r="H294" s="23" t="s">
        <v>1350</v>
      </c>
      <c r="I294" s="23" t="s">
        <v>1350</v>
      </c>
      <c r="J294" s="47">
        <v>0.7208</v>
      </c>
      <c r="K294" s="24" t="s">
        <v>32</v>
      </c>
      <c r="L294" s="24">
        <v>1</v>
      </c>
      <c r="M294" s="24" t="s">
        <v>32</v>
      </c>
      <c r="N294" s="34">
        <v>23028</v>
      </c>
      <c r="O294" s="26">
        <f t="shared" si="31"/>
        <v>23097.083999999999</v>
      </c>
      <c r="P294" s="33">
        <f t="shared" si="32"/>
        <v>2309.7084</v>
      </c>
      <c r="Q294" s="28">
        <v>0.1</v>
      </c>
      <c r="R294" s="29">
        <v>12773</v>
      </c>
      <c r="S294" s="29"/>
      <c r="T294" s="29">
        <v>14501</v>
      </c>
      <c r="U294" s="29"/>
      <c r="V294" s="28">
        <f t="shared" si="36"/>
        <v>1277.3000000000002</v>
      </c>
      <c r="W294" s="28">
        <f t="shared" ref="W294:W299" si="39">T294*0.1</f>
        <v>1450.1000000000001</v>
      </c>
      <c r="X294" s="30">
        <f t="shared" si="37"/>
        <v>1032.4083999999998</v>
      </c>
      <c r="Y294" s="31" t="s">
        <v>33</v>
      </c>
      <c r="Z294" s="17"/>
    </row>
    <row r="295" spans="1:26" ht="15.75" x14ac:dyDescent="0.25">
      <c r="A295" s="18" t="s">
        <v>416</v>
      </c>
      <c r="B295" s="19" t="s">
        <v>417</v>
      </c>
      <c r="C295" s="38" t="s">
        <v>419</v>
      </c>
      <c r="D295" s="39" t="s">
        <v>420</v>
      </c>
      <c r="E295" s="38" t="s">
        <v>36</v>
      </c>
      <c r="F295" s="37">
        <v>7</v>
      </c>
      <c r="G295" s="37">
        <v>8</v>
      </c>
      <c r="H295" s="23" t="s">
        <v>1350</v>
      </c>
      <c r="I295" s="23" t="s">
        <v>1350</v>
      </c>
      <c r="J295" s="47">
        <v>0.75209999999999999</v>
      </c>
      <c r="K295" s="24" t="s">
        <v>32</v>
      </c>
      <c r="L295" s="24">
        <v>1</v>
      </c>
      <c r="M295" s="24" t="s">
        <v>32</v>
      </c>
      <c r="N295" s="34">
        <v>11431</v>
      </c>
      <c r="O295" s="26">
        <f t="shared" si="31"/>
        <v>11465.293</v>
      </c>
      <c r="P295" s="33">
        <f t="shared" si="32"/>
        <v>1146.5292999999999</v>
      </c>
      <c r="Q295" s="28">
        <v>0.1</v>
      </c>
      <c r="R295" s="29">
        <v>0</v>
      </c>
      <c r="S295" s="29"/>
      <c r="T295" s="29">
        <v>0</v>
      </c>
      <c r="U295" s="29"/>
      <c r="V295" s="28">
        <f t="shared" si="36"/>
        <v>0</v>
      </c>
      <c r="W295" s="28">
        <f t="shared" si="39"/>
        <v>0</v>
      </c>
      <c r="X295" s="30">
        <f t="shared" si="37"/>
        <v>1146.5292999999999</v>
      </c>
      <c r="Y295" s="31" t="s">
        <v>33</v>
      </c>
      <c r="Z295" s="17"/>
    </row>
    <row r="296" spans="1:26" ht="15.75" x14ac:dyDescent="0.25">
      <c r="A296" s="18" t="s">
        <v>416</v>
      </c>
      <c r="B296" s="19" t="s">
        <v>417</v>
      </c>
      <c r="C296" s="38" t="s">
        <v>757</v>
      </c>
      <c r="D296" s="39" t="s">
        <v>300</v>
      </c>
      <c r="E296" s="38" t="s">
        <v>450</v>
      </c>
      <c r="F296" s="37" t="s">
        <v>275</v>
      </c>
      <c r="G296" s="37">
        <v>6</v>
      </c>
      <c r="H296" s="23" t="s">
        <v>1350</v>
      </c>
      <c r="I296" s="23" t="s">
        <v>1350</v>
      </c>
      <c r="J296" s="47">
        <v>0.81310000000000004</v>
      </c>
      <c r="K296" s="24" t="s">
        <v>32</v>
      </c>
      <c r="L296" s="24">
        <v>2</v>
      </c>
      <c r="M296" s="24" t="s">
        <v>32</v>
      </c>
      <c r="N296" s="34">
        <v>39646</v>
      </c>
      <c r="O296" s="26">
        <f t="shared" ref="O296:O323" si="40">N296+(N296*0.003)</f>
        <v>39764.938000000002</v>
      </c>
      <c r="P296" s="33">
        <f t="shared" ref="P296:P323" si="41">O296*0.1</f>
        <v>3976.4938000000002</v>
      </c>
      <c r="Q296" s="33">
        <v>0.05</v>
      </c>
      <c r="R296" s="29">
        <v>8181</v>
      </c>
      <c r="S296" s="29"/>
      <c r="T296" s="29">
        <v>17035</v>
      </c>
      <c r="U296" s="29"/>
      <c r="V296" s="28">
        <f t="shared" si="36"/>
        <v>409.05</v>
      </c>
      <c r="W296" s="28">
        <f t="shared" si="39"/>
        <v>1703.5</v>
      </c>
      <c r="X296" s="30">
        <f t="shared" si="37"/>
        <v>3567.4438</v>
      </c>
      <c r="Y296" s="31" t="s">
        <v>33</v>
      </c>
      <c r="Z296" s="17"/>
    </row>
    <row r="297" spans="1:26" ht="15.75" x14ac:dyDescent="0.25">
      <c r="A297" s="18" t="s">
        <v>416</v>
      </c>
      <c r="B297" s="19" t="s">
        <v>417</v>
      </c>
      <c r="C297" s="35" t="s">
        <v>758</v>
      </c>
      <c r="D297" s="39" t="s">
        <v>759</v>
      </c>
      <c r="E297" s="38" t="s">
        <v>450</v>
      </c>
      <c r="F297" s="37" t="s">
        <v>275</v>
      </c>
      <c r="G297" s="37">
        <v>6</v>
      </c>
      <c r="H297" s="23" t="s">
        <v>1350</v>
      </c>
      <c r="I297" s="23" t="s">
        <v>1350</v>
      </c>
      <c r="J297" s="47">
        <v>0.84219999999999995</v>
      </c>
      <c r="K297" s="24" t="s">
        <v>32</v>
      </c>
      <c r="L297" s="24">
        <v>2</v>
      </c>
      <c r="M297" s="24" t="s">
        <v>32</v>
      </c>
      <c r="N297" s="34">
        <v>34164</v>
      </c>
      <c r="O297" s="26">
        <f t="shared" si="40"/>
        <v>34266.491999999998</v>
      </c>
      <c r="P297" s="33">
        <f t="shared" si="41"/>
        <v>3426.6491999999998</v>
      </c>
      <c r="Q297" s="33">
        <v>0.05</v>
      </c>
      <c r="R297" s="29">
        <v>9460</v>
      </c>
      <c r="S297" s="29"/>
      <c r="T297" s="29">
        <v>21735</v>
      </c>
      <c r="U297" s="29"/>
      <c r="V297" s="28">
        <f t="shared" si="36"/>
        <v>473</v>
      </c>
      <c r="W297" s="28">
        <f t="shared" si="39"/>
        <v>2173.5</v>
      </c>
      <c r="X297" s="30">
        <f t="shared" si="37"/>
        <v>2953.6491999999998</v>
      </c>
      <c r="Y297" s="31" t="s">
        <v>33</v>
      </c>
      <c r="Z297" s="17"/>
    </row>
    <row r="298" spans="1:26" ht="15.75" x14ac:dyDescent="0.25">
      <c r="A298" s="18" t="s">
        <v>421</v>
      </c>
      <c r="B298" s="19" t="s">
        <v>422</v>
      </c>
      <c r="C298" s="38" t="s">
        <v>1321</v>
      </c>
      <c r="D298" s="39" t="s">
        <v>106</v>
      </c>
      <c r="E298" s="38" t="s">
        <v>29</v>
      </c>
      <c r="F298" s="37">
        <v>9</v>
      </c>
      <c r="G298" s="37">
        <v>12</v>
      </c>
      <c r="H298" s="23" t="s">
        <v>1350</v>
      </c>
      <c r="I298" s="23" t="s">
        <v>1350</v>
      </c>
      <c r="J298" s="47">
        <v>0.77910000000000001</v>
      </c>
      <c r="K298" s="24"/>
      <c r="L298" s="24">
        <v>1</v>
      </c>
      <c r="M298" s="24" t="s">
        <v>32</v>
      </c>
      <c r="N298" s="34">
        <v>14155</v>
      </c>
      <c r="O298" s="26">
        <f t="shared" si="40"/>
        <v>14197.465</v>
      </c>
      <c r="P298" s="33">
        <f t="shared" si="41"/>
        <v>1419.7465000000002</v>
      </c>
      <c r="Q298" s="28">
        <v>0.1</v>
      </c>
      <c r="R298" s="29">
        <v>13196</v>
      </c>
      <c r="S298" s="29"/>
      <c r="T298" s="29">
        <v>40750</v>
      </c>
      <c r="U298" s="29"/>
      <c r="V298" s="28">
        <f t="shared" si="36"/>
        <v>1319.6000000000001</v>
      </c>
      <c r="W298" s="28">
        <f t="shared" si="39"/>
        <v>4075</v>
      </c>
      <c r="X298" s="30">
        <f t="shared" si="37"/>
        <v>100.14650000000006</v>
      </c>
      <c r="Y298" s="31" t="s">
        <v>33</v>
      </c>
      <c r="Z298" s="17"/>
    </row>
    <row r="299" spans="1:26" ht="15.75" x14ac:dyDescent="0.25">
      <c r="A299" s="18" t="s">
        <v>421</v>
      </c>
      <c r="B299" s="19" t="s">
        <v>422</v>
      </c>
      <c r="C299" s="38" t="s">
        <v>1322</v>
      </c>
      <c r="D299" s="39" t="s">
        <v>50</v>
      </c>
      <c r="E299" s="38" t="s">
        <v>36</v>
      </c>
      <c r="F299" s="37">
        <v>6</v>
      </c>
      <c r="G299" s="37">
        <v>8</v>
      </c>
      <c r="H299" s="23" t="s">
        <v>1350</v>
      </c>
      <c r="I299" s="23" t="s">
        <v>1350</v>
      </c>
      <c r="J299" s="47">
        <v>0.77859999999999996</v>
      </c>
      <c r="K299" s="24"/>
      <c r="L299" s="24">
        <v>1</v>
      </c>
      <c r="M299" s="24" t="s">
        <v>32</v>
      </c>
      <c r="N299" s="34">
        <v>11899</v>
      </c>
      <c r="O299" s="26">
        <f t="shared" si="40"/>
        <v>11934.697</v>
      </c>
      <c r="P299" s="33">
        <f t="shared" si="41"/>
        <v>1193.4697000000001</v>
      </c>
      <c r="Q299" s="28">
        <v>0.1</v>
      </c>
      <c r="R299" s="29">
        <v>13231</v>
      </c>
      <c r="S299" s="29"/>
      <c r="T299" s="29">
        <v>510</v>
      </c>
      <c r="U299" s="29"/>
      <c r="V299" s="28">
        <f t="shared" si="36"/>
        <v>1193.4697000000001</v>
      </c>
      <c r="W299" s="28">
        <f t="shared" si="39"/>
        <v>51</v>
      </c>
      <c r="X299" s="30">
        <f t="shared" si="37"/>
        <v>0</v>
      </c>
      <c r="Y299" s="31" t="s">
        <v>33</v>
      </c>
      <c r="Z299" s="17"/>
    </row>
    <row r="300" spans="1:26" ht="15.75" x14ac:dyDescent="0.25">
      <c r="A300" s="18" t="s">
        <v>215</v>
      </c>
      <c r="B300" s="19" t="s">
        <v>216</v>
      </c>
      <c r="C300" s="20" t="s">
        <v>217</v>
      </c>
      <c r="D300" s="21" t="s">
        <v>170</v>
      </c>
      <c r="E300" s="22" t="s">
        <v>36</v>
      </c>
      <c r="F300" s="19" t="s">
        <v>37</v>
      </c>
      <c r="G300" s="19" t="s">
        <v>38</v>
      </c>
      <c r="H300" s="23">
        <v>0.47720000000000001</v>
      </c>
      <c r="I300" s="23">
        <v>7.9799999999999996E-2</v>
      </c>
      <c r="J300" s="23">
        <v>0.55700000000000005</v>
      </c>
      <c r="K300" s="24" t="s">
        <v>32</v>
      </c>
      <c r="L300" s="24">
        <v>1</v>
      </c>
      <c r="M300" s="24" t="s">
        <v>32</v>
      </c>
      <c r="N300" s="34">
        <v>20623</v>
      </c>
      <c r="O300" s="26">
        <f t="shared" si="40"/>
        <v>20684.868999999999</v>
      </c>
      <c r="P300" s="27">
        <f t="shared" si="41"/>
        <v>2068.4868999999999</v>
      </c>
      <c r="Q300" s="28">
        <v>0.1</v>
      </c>
      <c r="R300" s="29">
        <f>IFERROR(VLOOKUP(A300&amp;D300,[1]Combined!$A$6:$F$1827,6,FALSE),0)</f>
        <v>0</v>
      </c>
      <c r="S300" s="29">
        <f>IFERROR(VLOOKUP(A300&amp;D300,[2]Combined!$A$5:$F$98,6,FALSE),0)</f>
        <v>430</v>
      </c>
      <c r="T300" s="29"/>
      <c r="U300" s="29">
        <v>2367</v>
      </c>
      <c r="V300" s="28">
        <f t="shared" si="36"/>
        <v>43</v>
      </c>
      <c r="W300" s="28">
        <f>U300*0.1</f>
        <v>236.70000000000002</v>
      </c>
      <c r="X300" s="30">
        <f t="shared" si="37"/>
        <v>2025.4868999999999</v>
      </c>
      <c r="Y300" s="31" t="s">
        <v>33</v>
      </c>
      <c r="Z300" s="17"/>
    </row>
    <row r="301" spans="1:26" ht="15.75" x14ac:dyDescent="0.25">
      <c r="A301" s="18" t="s">
        <v>215</v>
      </c>
      <c r="B301" s="19" t="s">
        <v>216</v>
      </c>
      <c r="C301" s="20" t="s">
        <v>218</v>
      </c>
      <c r="D301" s="21" t="s">
        <v>219</v>
      </c>
      <c r="E301" s="22" t="s">
        <v>1350</v>
      </c>
      <c r="F301" s="19" t="s">
        <v>220</v>
      </c>
      <c r="G301" s="19" t="s">
        <v>31</v>
      </c>
      <c r="H301" s="23">
        <v>1</v>
      </c>
      <c r="I301" s="23">
        <v>0</v>
      </c>
      <c r="J301" s="23">
        <v>1</v>
      </c>
      <c r="K301" s="24" t="s">
        <v>32</v>
      </c>
      <c r="L301" s="24">
        <v>1</v>
      </c>
      <c r="M301" s="24" t="s">
        <v>32</v>
      </c>
      <c r="N301" s="34">
        <v>11076</v>
      </c>
      <c r="O301" s="26">
        <f t="shared" si="40"/>
        <v>11109.227999999999</v>
      </c>
      <c r="P301" s="27">
        <f t="shared" si="41"/>
        <v>1110.9228000000001</v>
      </c>
      <c r="Q301" s="28">
        <v>0.1</v>
      </c>
      <c r="R301" s="29">
        <f>IFERROR(VLOOKUP(A301&amp;D301,[1]Combined!$A$6:$F$1827,6,FALSE),0)</f>
        <v>0</v>
      </c>
      <c r="S301" s="29">
        <f>IFERROR(VLOOKUP(A301&amp;D301,[2]Combined!$A$5:$F$98,6,FALSE),0)</f>
        <v>819</v>
      </c>
      <c r="T301" s="29"/>
      <c r="U301" s="29">
        <v>2251</v>
      </c>
      <c r="V301" s="28">
        <f t="shared" si="36"/>
        <v>81.900000000000006</v>
      </c>
      <c r="W301" s="28">
        <f>U301*0.1</f>
        <v>225.10000000000002</v>
      </c>
      <c r="X301" s="30">
        <f t="shared" si="37"/>
        <v>1029.0228</v>
      </c>
      <c r="Y301" s="31" t="s">
        <v>33</v>
      </c>
      <c r="Z301" s="17"/>
    </row>
    <row r="302" spans="1:26" ht="15.75" x14ac:dyDescent="0.25">
      <c r="A302" s="18" t="s">
        <v>215</v>
      </c>
      <c r="B302" s="19" t="s">
        <v>216</v>
      </c>
      <c r="C302" s="20" t="s">
        <v>685</v>
      </c>
      <c r="D302" s="21" t="s">
        <v>420</v>
      </c>
      <c r="E302" s="22" t="s">
        <v>450</v>
      </c>
      <c r="F302" s="19" t="s">
        <v>220</v>
      </c>
      <c r="G302" s="19" t="s">
        <v>451</v>
      </c>
      <c r="H302" s="23">
        <v>0.55249999999999999</v>
      </c>
      <c r="I302" s="23">
        <v>5.2499999999999998E-2</v>
      </c>
      <c r="J302" s="23">
        <v>0.60499999999999998</v>
      </c>
      <c r="K302" s="24" t="s">
        <v>32</v>
      </c>
      <c r="L302" s="24">
        <v>2</v>
      </c>
      <c r="M302" s="24" t="s">
        <v>32</v>
      </c>
      <c r="N302" s="34">
        <v>28724</v>
      </c>
      <c r="O302" s="26">
        <f t="shared" si="40"/>
        <v>28810.171999999999</v>
      </c>
      <c r="P302" s="27">
        <f t="shared" si="41"/>
        <v>2881.0172000000002</v>
      </c>
      <c r="Q302" s="33">
        <v>0.05</v>
      </c>
      <c r="R302" s="36"/>
      <c r="S302" s="29"/>
      <c r="T302" s="36"/>
      <c r="U302" s="29">
        <v>19733</v>
      </c>
      <c r="V302" s="28">
        <f t="shared" si="36"/>
        <v>0</v>
      </c>
      <c r="W302" s="28">
        <f>U302*0.05</f>
        <v>986.65000000000009</v>
      </c>
      <c r="X302" s="30">
        <f t="shared" si="37"/>
        <v>2881.0172000000002</v>
      </c>
      <c r="Y302" s="31" t="s">
        <v>33</v>
      </c>
      <c r="Z302" s="17"/>
    </row>
    <row r="303" spans="1:26" ht="15.75" x14ac:dyDescent="0.25">
      <c r="A303" s="18" t="s">
        <v>215</v>
      </c>
      <c r="B303" s="19" t="s">
        <v>216</v>
      </c>
      <c r="C303" s="20" t="s">
        <v>686</v>
      </c>
      <c r="D303" s="21" t="s">
        <v>279</v>
      </c>
      <c r="E303" s="22" t="s">
        <v>450</v>
      </c>
      <c r="F303" s="19" t="s">
        <v>220</v>
      </c>
      <c r="G303" s="19" t="s">
        <v>451</v>
      </c>
      <c r="H303" s="23">
        <v>0.40350000000000003</v>
      </c>
      <c r="I303" s="23">
        <v>7.2800000000000004E-2</v>
      </c>
      <c r="J303" s="23">
        <v>0.47639999999999999</v>
      </c>
      <c r="K303" s="24" t="s">
        <v>32</v>
      </c>
      <c r="L303" s="24">
        <v>2</v>
      </c>
      <c r="M303" s="24" t="s">
        <v>32</v>
      </c>
      <c r="N303" s="34">
        <v>22023</v>
      </c>
      <c r="O303" s="26">
        <f t="shared" si="40"/>
        <v>22089.069</v>
      </c>
      <c r="P303" s="27">
        <f t="shared" si="41"/>
        <v>2208.9069</v>
      </c>
      <c r="Q303" s="33">
        <v>0.05</v>
      </c>
      <c r="R303" s="36"/>
      <c r="S303" s="29"/>
      <c r="T303" s="36"/>
      <c r="U303" s="29">
        <v>7078</v>
      </c>
      <c r="V303" s="28">
        <f t="shared" si="36"/>
        <v>0</v>
      </c>
      <c r="W303" s="28">
        <f>U303*0.05</f>
        <v>353.90000000000003</v>
      </c>
      <c r="X303" s="30">
        <f t="shared" si="37"/>
        <v>2208.9069</v>
      </c>
      <c r="Y303" s="31" t="s">
        <v>33</v>
      </c>
      <c r="Z303" s="17"/>
    </row>
    <row r="304" spans="1:26" ht="15.75" x14ac:dyDescent="0.25">
      <c r="A304" s="18" t="s">
        <v>215</v>
      </c>
      <c r="B304" s="19" t="s">
        <v>216</v>
      </c>
      <c r="C304" s="20" t="s">
        <v>687</v>
      </c>
      <c r="D304" s="21" t="s">
        <v>499</v>
      </c>
      <c r="E304" s="22" t="s">
        <v>450</v>
      </c>
      <c r="F304" s="19" t="s">
        <v>460</v>
      </c>
      <c r="G304" s="19" t="s">
        <v>451</v>
      </c>
      <c r="H304" s="23">
        <v>0.53180000000000005</v>
      </c>
      <c r="I304" s="23">
        <v>3.5299999999999998E-2</v>
      </c>
      <c r="J304" s="23">
        <v>0.56710000000000005</v>
      </c>
      <c r="K304" s="24" t="s">
        <v>32</v>
      </c>
      <c r="L304" s="24">
        <v>2</v>
      </c>
      <c r="M304" s="24" t="s">
        <v>32</v>
      </c>
      <c r="N304" s="34">
        <v>34646</v>
      </c>
      <c r="O304" s="26">
        <f t="shared" si="40"/>
        <v>34749.938000000002</v>
      </c>
      <c r="P304" s="27">
        <f t="shared" si="41"/>
        <v>3474.9938000000002</v>
      </c>
      <c r="Q304" s="33">
        <v>0.05</v>
      </c>
      <c r="R304" s="36"/>
      <c r="S304" s="29"/>
      <c r="T304" s="36"/>
      <c r="U304" s="29">
        <v>7453</v>
      </c>
      <c r="V304" s="28">
        <f t="shared" si="36"/>
        <v>0</v>
      </c>
      <c r="W304" s="28">
        <f>U304*0.05</f>
        <v>372.65000000000003</v>
      </c>
      <c r="X304" s="30">
        <f t="shared" si="37"/>
        <v>3474.9938000000002</v>
      </c>
      <c r="Y304" s="31" t="s">
        <v>33</v>
      </c>
      <c r="Z304" s="17"/>
    </row>
    <row r="305" spans="1:26" ht="15.75" x14ac:dyDescent="0.25">
      <c r="A305" s="18" t="s">
        <v>215</v>
      </c>
      <c r="B305" s="19" t="s">
        <v>216</v>
      </c>
      <c r="C305" s="20" t="s">
        <v>688</v>
      </c>
      <c r="D305" s="21" t="s">
        <v>145</v>
      </c>
      <c r="E305" s="22" t="s">
        <v>450</v>
      </c>
      <c r="F305" s="19" t="s">
        <v>460</v>
      </c>
      <c r="G305" s="19" t="s">
        <v>461</v>
      </c>
      <c r="H305" s="23">
        <v>0.45079999999999998</v>
      </c>
      <c r="I305" s="23">
        <v>4.5100000000000001E-2</v>
      </c>
      <c r="J305" s="23">
        <v>0.49590000000000001</v>
      </c>
      <c r="K305" s="24" t="s">
        <v>32</v>
      </c>
      <c r="L305" s="24">
        <v>2</v>
      </c>
      <c r="M305" s="24" t="s">
        <v>32</v>
      </c>
      <c r="N305" s="34">
        <v>18426</v>
      </c>
      <c r="O305" s="26">
        <f t="shared" si="40"/>
        <v>18481.277999999998</v>
      </c>
      <c r="P305" s="27">
        <f t="shared" si="41"/>
        <v>1848.1278</v>
      </c>
      <c r="Q305" s="33">
        <v>0.05</v>
      </c>
      <c r="R305" s="36"/>
      <c r="S305" s="29"/>
      <c r="T305" s="36"/>
      <c r="U305" s="29">
        <v>10541</v>
      </c>
      <c r="V305" s="28">
        <f t="shared" si="36"/>
        <v>0</v>
      </c>
      <c r="W305" s="28">
        <f>U305*0.05</f>
        <v>527.05000000000007</v>
      </c>
      <c r="X305" s="30">
        <f t="shared" si="37"/>
        <v>1848.1278</v>
      </c>
      <c r="Y305" s="31" t="s">
        <v>33</v>
      </c>
      <c r="Z305" s="17"/>
    </row>
    <row r="306" spans="1:26" ht="15.75" x14ac:dyDescent="0.25">
      <c r="A306" s="18" t="s">
        <v>221</v>
      </c>
      <c r="B306" s="19" t="s">
        <v>222</v>
      </c>
      <c r="C306" s="20" t="s">
        <v>223</v>
      </c>
      <c r="D306" s="21" t="s">
        <v>177</v>
      </c>
      <c r="E306" s="22" t="s">
        <v>29</v>
      </c>
      <c r="F306" s="19" t="s">
        <v>30</v>
      </c>
      <c r="G306" s="19" t="s">
        <v>31</v>
      </c>
      <c r="H306" s="23">
        <v>0.38080000000000003</v>
      </c>
      <c r="I306" s="23">
        <v>0.1038</v>
      </c>
      <c r="J306" s="23">
        <v>0.48459999999999998</v>
      </c>
      <c r="K306" s="24"/>
      <c r="L306" s="24">
        <v>1</v>
      </c>
      <c r="M306" s="24" t="s">
        <v>32</v>
      </c>
      <c r="N306" s="25">
        <v>17079</v>
      </c>
      <c r="O306" s="26">
        <f t="shared" si="40"/>
        <v>17130.237000000001</v>
      </c>
      <c r="P306" s="27">
        <f t="shared" si="41"/>
        <v>1713.0237000000002</v>
      </c>
      <c r="Q306" s="28">
        <v>0.1</v>
      </c>
      <c r="R306" s="29">
        <f>IFERROR(VLOOKUP(A306&amp;D306,[1]Combined!$A$6:$F$1827,6,FALSE),0)</f>
        <v>24346</v>
      </c>
      <c r="S306" s="29">
        <f>IFERROR(VLOOKUP(A306&amp;D306,[2]Combined!$A$5:$F$98,6,FALSE),0)</f>
        <v>0</v>
      </c>
      <c r="T306" s="29">
        <v>14503</v>
      </c>
      <c r="U306" s="29"/>
      <c r="V306" s="28">
        <f t="shared" si="36"/>
        <v>1713.0237000000002</v>
      </c>
      <c r="W306" s="28">
        <f t="shared" ref="W306:W318" si="42">T306*0.1</f>
        <v>1450.3000000000002</v>
      </c>
      <c r="X306" s="30">
        <f t="shared" si="37"/>
        <v>0</v>
      </c>
      <c r="Y306" s="31" t="s">
        <v>33</v>
      </c>
      <c r="Z306" s="17"/>
    </row>
    <row r="307" spans="1:26" ht="15.75" x14ac:dyDescent="0.25">
      <c r="A307" s="18" t="s">
        <v>221</v>
      </c>
      <c r="B307" s="19" t="s">
        <v>222</v>
      </c>
      <c r="C307" s="20" t="s">
        <v>224</v>
      </c>
      <c r="D307" s="21" t="s">
        <v>225</v>
      </c>
      <c r="E307" s="22" t="s">
        <v>36</v>
      </c>
      <c r="F307" s="19" t="s">
        <v>37</v>
      </c>
      <c r="G307" s="19" t="s">
        <v>38</v>
      </c>
      <c r="H307" s="23">
        <v>0.4531</v>
      </c>
      <c r="I307" s="23">
        <v>0.10680000000000001</v>
      </c>
      <c r="J307" s="23">
        <v>0.55989999999999995</v>
      </c>
      <c r="K307" s="24"/>
      <c r="L307" s="24">
        <v>1</v>
      </c>
      <c r="M307" s="24" t="s">
        <v>32</v>
      </c>
      <c r="N307" s="25">
        <v>14445</v>
      </c>
      <c r="O307" s="26">
        <f t="shared" si="40"/>
        <v>14488.334999999999</v>
      </c>
      <c r="P307" s="27">
        <f t="shared" si="41"/>
        <v>1448.8335</v>
      </c>
      <c r="Q307" s="28">
        <v>0.1</v>
      </c>
      <c r="R307" s="29">
        <f>IFERROR(VLOOKUP(A307&amp;D307,[1]Combined!$A$6:$F$1827,6,FALSE),0)</f>
        <v>1110</v>
      </c>
      <c r="S307" s="29">
        <f>IFERROR(VLOOKUP(A307&amp;D307,[2]Combined!$A$5:$F$98,6,FALSE),0)</f>
        <v>0</v>
      </c>
      <c r="T307" s="29">
        <v>5944</v>
      </c>
      <c r="U307" s="29"/>
      <c r="V307" s="28">
        <f t="shared" si="36"/>
        <v>111</v>
      </c>
      <c r="W307" s="28">
        <f t="shared" si="42"/>
        <v>594.4</v>
      </c>
      <c r="X307" s="30">
        <f t="shared" si="37"/>
        <v>1337.8335</v>
      </c>
      <c r="Y307" s="31" t="s">
        <v>33</v>
      </c>
      <c r="Z307" s="17"/>
    </row>
    <row r="308" spans="1:26" ht="15.75" x14ac:dyDescent="0.25">
      <c r="A308" s="18" t="s">
        <v>221</v>
      </c>
      <c r="B308" s="19" t="s">
        <v>222</v>
      </c>
      <c r="C308" s="20" t="s">
        <v>226</v>
      </c>
      <c r="D308" s="21" t="s">
        <v>227</v>
      </c>
      <c r="E308" s="22" t="s">
        <v>29</v>
      </c>
      <c r="F308" s="19" t="s">
        <v>30</v>
      </c>
      <c r="G308" s="19" t="s">
        <v>31</v>
      </c>
      <c r="H308" s="23">
        <v>0.4007</v>
      </c>
      <c r="I308" s="23">
        <v>6.5000000000000002E-2</v>
      </c>
      <c r="J308" s="23">
        <v>0.4657</v>
      </c>
      <c r="K308" s="24"/>
      <c r="L308" s="24">
        <v>1</v>
      </c>
      <c r="M308" s="24" t="s">
        <v>32</v>
      </c>
      <c r="N308" s="25">
        <v>12165</v>
      </c>
      <c r="O308" s="26">
        <f t="shared" si="40"/>
        <v>12201.495000000001</v>
      </c>
      <c r="P308" s="27">
        <f t="shared" si="41"/>
        <v>1220.1495000000002</v>
      </c>
      <c r="Q308" s="28">
        <v>0.1</v>
      </c>
      <c r="R308" s="29">
        <f>IFERROR(VLOOKUP(A308&amp;D308,[1]Combined!$A$6:$F$1827,6,FALSE),0)</f>
        <v>24152</v>
      </c>
      <c r="S308" s="29">
        <f>IFERROR(VLOOKUP(A308&amp;D308,[2]Combined!$A$5:$F$98,6,FALSE),0)</f>
        <v>0</v>
      </c>
      <c r="T308" s="29">
        <v>5043</v>
      </c>
      <c r="U308" s="29"/>
      <c r="V308" s="28">
        <f t="shared" si="36"/>
        <v>1220.1495000000002</v>
      </c>
      <c r="W308" s="28">
        <f t="shared" si="42"/>
        <v>504.3</v>
      </c>
      <c r="X308" s="30">
        <f t="shared" si="37"/>
        <v>0</v>
      </c>
      <c r="Y308" s="31" t="s">
        <v>33</v>
      </c>
      <c r="Z308" s="17"/>
    </row>
    <row r="309" spans="1:26" ht="15.75" x14ac:dyDescent="0.25">
      <c r="A309" s="18" t="s">
        <v>221</v>
      </c>
      <c r="B309" s="19" t="s">
        <v>222</v>
      </c>
      <c r="C309" s="20" t="s">
        <v>228</v>
      </c>
      <c r="D309" s="21" t="s">
        <v>207</v>
      </c>
      <c r="E309" s="22" t="s">
        <v>36</v>
      </c>
      <c r="F309" s="19" t="s">
        <v>37</v>
      </c>
      <c r="G309" s="19" t="s">
        <v>38</v>
      </c>
      <c r="H309" s="23">
        <v>0.51049999999999995</v>
      </c>
      <c r="I309" s="23">
        <v>8.6400000000000005E-2</v>
      </c>
      <c r="J309" s="23">
        <v>0.59689999999999999</v>
      </c>
      <c r="K309" s="24"/>
      <c r="L309" s="24">
        <v>1</v>
      </c>
      <c r="M309" s="24" t="s">
        <v>32</v>
      </c>
      <c r="N309" s="25">
        <v>8415</v>
      </c>
      <c r="O309" s="26">
        <f t="shared" si="40"/>
        <v>8440.2450000000008</v>
      </c>
      <c r="P309" s="27">
        <f t="shared" si="41"/>
        <v>844.0245000000001</v>
      </c>
      <c r="Q309" s="28">
        <v>0.1</v>
      </c>
      <c r="R309" s="29">
        <f>IFERROR(VLOOKUP(A309&amp;D309,[1]Combined!$A$6:$F$1827,6,FALSE),0)</f>
        <v>591</v>
      </c>
      <c r="S309" s="29">
        <f>IFERROR(VLOOKUP(A309&amp;D309,[2]Combined!$A$5:$F$98,6,FALSE),0)</f>
        <v>0</v>
      </c>
      <c r="T309" s="29">
        <v>5729</v>
      </c>
      <c r="U309" s="29"/>
      <c r="V309" s="28">
        <f t="shared" si="36"/>
        <v>59.1</v>
      </c>
      <c r="W309" s="28">
        <f t="shared" si="42"/>
        <v>572.9</v>
      </c>
      <c r="X309" s="30">
        <f t="shared" si="37"/>
        <v>784.92450000000008</v>
      </c>
      <c r="Y309" s="31" t="s">
        <v>33</v>
      </c>
      <c r="Z309" s="17"/>
    </row>
    <row r="310" spans="1:26" ht="15.75" x14ac:dyDescent="0.25">
      <c r="A310" s="18" t="s">
        <v>423</v>
      </c>
      <c r="B310" s="19" t="s">
        <v>424</v>
      </c>
      <c r="C310" s="38" t="s">
        <v>1323</v>
      </c>
      <c r="D310" s="39" t="s">
        <v>323</v>
      </c>
      <c r="E310" s="38" t="s">
        <v>29</v>
      </c>
      <c r="F310" s="48">
        <v>8</v>
      </c>
      <c r="G310" s="48">
        <v>12</v>
      </c>
      <c r="H310" s="23" t="s">
        <v>1350</v>
      </c>
      <c r="I310" s="23" t="s">
        <v>1350</v>
      </c>
      <c r="J310" s="47">
        <v>0.69110000000000005</v>
      </c>
      <c r="K310" s="24" t="s">
        <v>32</v>
      </c>
      <c r="L310" s="24">
        <v>1</v>
      </c>
      <c r="M310" s="24" t="s">
        <v>32</v>
      </c>
      <c r="N310" s="34">
        <v>56115</v>
      </c>
      <c r="O310" s="26">
        <f t="shared" si="40"/>
        <v>56283.345000000001</v>
      </c>
      <c r="P310" s="33">
        <f t="shared" si="41"/>
        <v>5628.3345000000008</v>
      </c>
      <c r="Q310" s="28">
        <v>0.1</v>
      </c>
      <c r="R310" s="29">
        <v>6245</v>
      </c>
      <c r="S310" s="29"/>
      <c r="T310" s="29">
        <v>13555</v>
      </c>
      <c r="U310" s="29"/>
      <c r="V310" s="28">
        <f t="shared" si="36"/>
        <v>624.5</v>
      </c>
      <c r="W310" s="28">
        <f t="shared" si="42"/>
        <v>1355.5</v>
      </c>
      <c r="X310" s="30">
        <f t="shared" si="37"/>
        <v>5003.8345000000008</v>
      </c>
      <c r="Y310" s="31" t="s">
        <v>33</v>
      </c>
      <c r="Z310" s="17"/>
    </row>
    <row r="311" spans="1:26" ht="15.75" x14ac:dyDescent="0.25">
      <c r="A311" s="18" t="s">
        <v>423</v>
      </c>
      <c r="B311" s="19" t="s">
        <v>424</v>
      </c>
      <c r="C311" s="38" t="s">
        <v>1324</v>
      </c>
      <c r="D311" s="39" t="s">
        <v>225</v>
      </c>
      <c r="E311" s="38" t="s">
        <v>450</v>
      </c>
      <c r="F311" s="48" t="s">
        <v>275</v>
      </c>
      <c r="G311" s="48">
        <v>7</v>
      </c>
      <c r="H311" s="23" t="s">
        <v>1350</v>
      </c>
      <c r="I311" s="23" t="s">
        <v>1350</v>
      </c>
      <c r="J311" s="47">
        <v>0.69169999999999998</v>
      </c>
      <c r="K311" s="24" t="s">
        <v>32</v>
      </c>
      <c r="L311" s="24">
        <v>2</v>
      </c>
      <c r="M311" s="24" t="s">
        <v>32</v>
      </c>
      <c r="N311" s="34">
        <v>33763</v>
      </c>
      <c r="O311" s="26">
        <f t="shared" si="40"/>
        <v>33864.288999999997</v>
      </c>
      <c r="P311" s="33">
        <f t="shared" si="41"/>
        <v>3386.4288999999999</v>
      </c>
      <c r="Q311" s="33">
        <v>0.05</v>
      </c>
      <c r="R311" s="29">
        <v>4950</v>
      </c>
      <c r="S311" s="29"/>
      <c r="T311" s="29">
        <v>9643</v>
      </c>
      <c r="U311" s="29"/>
      <c r="V311" s="28">
        <f t="shared" si="36"/>
        <v>247.5</v>
      </c>
      <c r="W311" s="28">
        <f t="shared" si="42"/>
        <v>964.30000000000007</v>
      </c>
      <c r="X311" s="30">
        <f t="shared" si="37"/>
        <v>3138.9288999999999</v>
      </c>
      <c r="Y311" s="31" t="s">
        <v>33</v>
      </c>
      <c r="Z311" s="17"/>
    </row>
    <row r="312" spans="1:26" ht="15.75" x14ac:dyDescent="0.25">
      <c r="A312" s="18" t="s">
        <v>423</v>
      </c>
      <c r="B312" s="19" t="s">
        <v>424</v>
      </c>
      <c r="C312" s="38" t="s">
        <v>1325</v>
      </c>
      <c r="D312" s="39" t="s">
        <v>145</v>
      </c>
      <c r="E312" s="38" t="s">
        <v>450</v>
      </c>
      <c r="F312" s="48">
        <v>4</v>
      </c>
      <c r="G312" s="48">
        <v>7</v>
      </c>
      <c r="H312" s="23" t="s">
        <v>1350</v>
      </c>
      <c r="I312" s="23" t="s">
        <v>1350</v>
      </c>
      <c r="J312" s="47">
        <v>0.69159999999999999</v>
      </c>
      <c r="K312" s="24" t="s">
        <v>32</v>
      </c>
      <c r="L312" s="24">
        <v>2</v>
      </c>
      <c r="M312" s="24" t="s">
        <v>32</v>
      </c>
      <c r="N312" s="34">
        <v>20981</v>
      </c>
      <c r="O312" s="26">
        <f t="shared" si="40"/>
        <v>21043.942999999999</v>
      </c>
      <c r="P312" s="33">
        <f t="shared" si="41"/>
        <v>2104.3942999999999</v>
      </c>
      <c r="Q312" s="33">
        <v>0.05</v>
      </c>
      <c r="R312" s="29">
        <v>2439</v>
      </c>
      <c r="S312" s="29"/>
      <c r="T312" s="29">
        <v>6194</v>
      </c>
      <c r="U312" s="29"/>
      <c r="V312" s="28">
        <f t="shared" si="36"/>
        <v>121.95</v>
      </c>
      <c r="W312" s="28">
        <f t="shared" si="42"/>
        <v>619.40000000000009</v>
      </c>
      <c r="X312" s="30">
        <f t="shared" si="37"/>
        <v>1982.4442999999999</v>
      </c>
      <c r="Y312" s="31" t="s">
        <v>33</v>
      </c>
      <c r="Z312" s="17"/>
    </row>
    <row r="313" spans="1:26" ht="15.75" x14ac:dyDescent="0.25">
      <c r="A313" s="18" t="s">
        <v>423</v>
      </c>
      <c r="B313" s="19" t="s">
        <v>424</v>
      </c>
      <c r="C313" s="38" t="s">
        <v>1326</v>
      </c>
      <c r="D313" s="39" t="s">
        <v>315</v>
      </c>
      <c r="E313" s="38" t="s">
        <v>450</v>
      </c>
      <c r="F313" s="48" t="s">
        <v>275</v>
      </c>
      <c r="G313" s="48">
        <v>7</v>
      </c>
      <c r="H313" s="23" t="s">
        <v>1350</v>
      </c>
      <c r="I313" s="23" t="s">
        <v>1350</v>
      </c>
      <c r="J313" s="47">
        <v>0.68940000000000001</v>
      </c>
      <c r="K313" s="24" t="s">
        <v>32</v>
      </c>
      <c r="L313" s="24">
        <v>2</v>
      </c>
      <c r="M313" s="24" t="s">
        <v>32</v>
      </c>
      <c r="N313" s="34">
        <v>15665</v>
      </c>
      <c r="O313" s="26">
        <f t="shared" si="40"/>
        <v>15711.995000000001</v>
      </c>
      <c r="P313" s="33">
        <f t="shared" si="41"/>
        <v>1571.1995000000002</v>
      </c>
      <c r="Q313" s="33">
        <v>0.05</v>
      </c>
      <c r="R313" s="29">
        <v>2599</v>
      </c>
      <c r="S313" s="29"/>
      <c r="T313" s="29">
        <v>6036</v>
      </c>
      <c r="U313" s="29"/>
      <c r="V313" s="28">
        <f t="shared" si="36"/>
        <v>129.95000000000002</v>
      </c>
      <c r="W313" s="28">
        <f t="shared" si="42"/>
        <v>603.6</v>
      </c>
      <c r="X313" s="30">
        <f t="shared" si="37"/>
        <v>1441.2495000000001</v>
      </c>
      <c r="Y313" s="31" t="s">
        <v>33</v>
      </c>
      <c r="Z313" s="17"/>
    </row>
    <row r="314" spans="1:26" ht="15.75" x14ac:dyDescent="0.25">
      <c r="A314" s="18" t="s">
        <v>423</v>
      </c>
      <c r="B314" s="19" t="s">
        <v>424</v>
      </c>
      <c r="C314" s="38" t="s">
        <v>1327</v>
      </c>
      <c r="D314" s="39" t="s">
        <v>260</v>
      </c>
      <c r="E314" s="38" t="s">
        <v>450</v>
      </c>
      <c r="F314" s="48" t="s">
        <v>275</v>
      </c>
      <c r="G314" s="48">
        <v>3</v>
      </c>
      <c r="H314" s="23" t="s">
        <v>1350</v>
      </c>
      <c r="I314" s="23" t="s">
        <v>1350</v>
      </c>
      <c r="J314" s="47">
        <v>0.69030000000000002</v>
      </c>
      <c r="K314" s="24" t="s">
        <v>32</v>
      </c>
      <c r="L314" s="24">
        <v>2</v>
      </c>
      <c r="M314" s="24" t="s">
        <v>32</v>
      </c>
      <c r="N314" s="34">
        <v>28062</v>
      </c>
      <c r="O314" s="26">
        <f t="shared" si="40"/>
        <v>28146.186000000002</v>
      </c>
      <c r="P314" s="33">
        <f t="shared" si="41"/>
        <v>2814.6186000000002</v>
      </c>
      <c r="Q314" s="33">
        <v>0.05</v>
      </c>
      <c r="R314" s="29">
        <v>3270</v>
      </c>
      <c r="S314" s="29"/>
      <c r="T314" s="29">
        <v>6691</v>
      </c>
      <c r="U314" s="29"/>
      <c r="V314" s="28">
        <f t="shared" si="36"/>
        <v>163.5</v>
      </c>
      <c r="W314" s="28">
        <f t="shared" si="42"/>
        <v>669.1</v>
      </c>
      <c r="X314" s="30">
        <f t="shared" si="37"/>
        <v>2651.1186000000002</v>
      </c>
      <c r="Y314" s="31" t="s">
        <v>33</v>
      </c>
      <c r="Z314" s="17"/>
    </row>
    <row r="315" spans="1:26" ht="15.75" x14ac:dyDescent="0.25">
      <c r="A315" s="18" t="s">
        <v>423</v>
      </c>
      <c r="B315" s="19" t="s">
        <v>424</v>
      </c>
      <c r="C315" s="38" t="s">
        <v>1328</v>
      </c>
      <c r="D315" s="39" t="s">
        <v>431</v>
      </c>
      <c r="E315" s="38" t="s">
        <v>450</v>
      </c>
      <c r="F315" s="48" t="s">
        <v>275</v>
      </c>
      <c r="G315" s="48">
        <v>7</v>
      </c>
      <c r="H315" s="23" t="s">
        <v>1350</v>
      </c>
      <c r="I315" s="23" t="s">
        <v>1350</v>
      </c>
      <c r="J315" s="47">
        <v>0.68989999999999996</v>
      </c>
      <c r="K315" s="24" t="s">
        <v>32</v>
      </c>
      <c r="L315" s="24">
        <v>2</v>
      </c>
      <c r="M315" s="24" t="s">
        <v>32</v>
      </c>
      <c r="N315" s="34">
        <v>34064</v>
      </c>
      <c r="O315" s="26">
        <f t="shared" si="40"/>
        <v>34166.192000000003</v>
      </c>
      <c r="P315" s="33">
        <f t="shared" si="41"/>
        <v>3416.6192000000005</v>
      </c>
      <c r="Q315" s="33">
        <v>0.05</v>
      </c>
      <c r="R315" s="29">
        <v>5376</v>
      </c>
      <c r="S315" s="29"/>
      <c r="T315" s="29">
        <v>17230</v>
      </c>
      <c r="U315" s="29"/>
      <c r="V315" s="28">
        <f t="shared" si="36"/>
        <v>268.8</v>
      </c>
      <c r="W315" s="28">
        <f t="shared" si="42"/>
        <v>1723</v>
      </c>
      <c r="X315" s="30">
        <f t="shared" si="37"/>
        <v>3147.8192000000004</v>
      </c>
      <c r="Y315" s="31" t="s">
        <v>33</v>
      </c>
      <c r="Z315" s="17"/>
    </row>
    <row r="316" spans="1:26" ht="15.75" x14ac:dyDescent="0.25">
      <c r="A316" s="18" t="s">
        <v>423</v>
      </c>
      <c r="B316" s="19" t="s">
        <v>424</v>
      </c>
      <c r="C316" s="38" t="s">
        <v>1329</v>
      </c>
      <c r="D316" s="39" t="s">
        <v>156</v>
      </c>
      <c r="E316" s="38" t="s">
        <v>450</v>
      </c>
      <c r="F316" s="48" t="s">
        <v>460</v>
      </c>
      <c r="G316" s="48">
        <v>7</v>
      </c>
      <c r="H316" s="23" t="s">
        <v>1350</v>
      </c>
      <c r="I316" s="23" t="s">
        <v>1350</v>
      </c>
      <c r="J316" s="47">
        <v>0.69389999999999996</v>
      </c>
      <c r="K316" s="24" t="s">
        <v>32</v>
      </c>
      <c r="L316" s="24">
        <v>2</v>
      </c>
      <c r="M316" s="24" t="s">
        <v>32</v>
      </c>
      <c r="N316" s="34">
        <v>18881</v>
      </c>
      <c r="O316" s="26">
        <f t="shared" si="40"/>
        <v>18937.643</v>
      </c>
      <c r="P316" s="33">
        <f t="shared" si="41"/>
        <v>1893.7643</v>
      </c>
      <c r="Q316" s="33">
        <v>0.05</v>
      </c>
      <c r="R316" s="29">
        <v>2906</v>
      </c>
      <c r="S316" s="29"/>
      <c r="T316" s="29">
        <v>6930</v>
      </c>
      <c r="U316" s="29"/>
      <c r="V316" s="28">
        <f t="shared" si="36"/>
        <v>145.30000000000001</v>
      </c>
      <c r="W316" s="28">
        <f t="shared" si="42"/>
        <v>693</v>
      </c>
      <c r="X316" s="30">
        <f t="shared" si="37"/>
        <v>1748.4643000000001</v>
      </c>
      <c r="Y316" s="31" t="s">
        <v>33</v>
      </c>
      <c r="Z316" s="17"/>
    </row>
    <row r="317" spans="1:26" ht="15.75" x14ac:dyDescent="0.25">
      <c r="A317" s="18" t="s">
        <v>229</v>
      </c>
      <c r="B317" s="19" t="s">
        <v>230</v>
      </c>
      <c r="C317" s="20" t="s">
        <v>231</v>
      </c>
      <c r="D317" s="21" t="s">
        <v>141</v>
      </c>
      <c r="E317" s="22" t="s">
        <v>29</v>
      </c>
      <c r="F317" s="19" t="s">
        <v>30</v>
      </c>
      <c r="G317" s="19" t="s">
        <v>31</v>
      </c>
      <c r="H317" s="23">
        <v>1</v>
      </c>
      <c r="I317" s="23">
        <v>0</v>
      </c>
      <c r="J317" s="23">
        <v>1</v>
      </c>
      <c r="K317" s="24"/>
      <c r="L317" s="24">
        <v>1</v>
      </c>
      <c r="M317" s="24" t="s">
        <v>32</v>
      </c>
      <c r="N317" s="25">
        <v>30746</v>
      </c>
      <c r="O317" s="26">
        <f t="shared" si="40"/>
        <v>30838.238000000001</v>
      </c>
      <c r="P317" s="27">
        <f t="shared" si="41"/>
        <v>3083.8238000000001</v>
      </c>
      <c r="Q317" s="28">
        <v>0.1</v>
      </c>
      <c r="R317" s="29">
        <f>IFERROR(VLOOKUP(A317&amp;D317,[1]Combined!$A$6:$F$1827,6,FALSE),0)</f>
        <v>23342</v>
      </c>
      <c r="S317" s="29">
        <f>IFERROR(VLOOKUP(A317&amp;D317,[2]Combined!$A$5:$F$98,6,FALSE),0)</f>
        <v>0</v>
      </c>
      <c r="T317" s="29">
        <v>38217</v>
      </c>
      <c r="U317" s="29"/>
      <c r="V317" s="28">
        <f t="shared" si="36"/>
        <v>2334.2000000000003</v>
      </c>
      <c r="W317" s="28">
        <f t="shared" si="42"/>
        <v>3821.7000000000003</v>
      </c>
      <c r="X317" s="30">
        <f t="shared" si="37"/>
        <v>749.62379999999985</v>
      </c>
      <c r="Y317" s="31" t="s">
        <v>33</v>
      </c>
      <c r="Z317" s="17"/>
    </row>
    <row r="318" spans="1:26" ht="15.75" x14ac:dyDescent="0.25">
      <c r="A318" s="18" t="s">
        <v>229</v>
      </c>
      <c r="B318" s="19" t="s">
        <v>230</v>
      </c>
      <c r="C318" s="20" t="s">
        <v>232</v>
      </c>
      <c r="D318" s="21" t="s">
        <v>233</v>
      </c>
      <c r="E318" s="22" t="s">
        <v>36</v>
      </c>
      <c r="F318" s="19" t="s">
        <v>37</v>
      </c>
      <c r="G318" s="19" t="s">
        <v>38</v>
      </c>
      <c r="H318" s="23">
        <v>1</v>
      </c>
      <c r="I318" s="23">
        <v>0</v>
      </c>
      <c r="J318" s="23">
        <v>1</v>
      </c>
      <c r="K318" s="24"/>
      <c r="L318" s="24">
        <v>1</v>
      </c>
      <c r="M318" s="24" t="s">
        <v>32</v>
      </c>
      <c r="N318" s="25">
        <v>59837</v>
      </c>
      <c r="O318" s="26">
        <f t="shared" si="40"/>
        <v>60016.510999999999</v>
      </c>
      <c r="P318" s="27">
        <f t="shared" si="41"/>
        <v>6001.6511</v>
      </c>
      <c r="Q318" s="28">
        <v>0.1</v>
      </c>
      <c r="R318" s="29">
        <f>IFERROR(VLOOKUP(A318&amp;D318,[1]Combined!$A$6:$F$1827,6,FALSE),0)</f>
        <v>99</v>
      </c>
      <c r="S318" s="29">
        <f>IFERROR(VLOOKUP(A318&amp;D318,[2]Combined!$A$5:$F$98,6,FALSE),0)</f>
        <v>0</v>
      </c>
      <c r="T318" s="29">
        <v>16475</v>
      </c>
      <c r="U318" s="29"/>
      <c r="V318" s="28">
        <f t="shared" si="36"/>
        <v>9.9</v>
      </c>
      <c r="W318" s="28">
        <f t="shared" si="42"/>
        <v>1647.5</v>
      </c>
      <c r="X318" s="30">
        <f t="shared" si="37"/>
        <v>5991.7511000000004</v>
      </c>
      <c r="Y318" s="31" t="s">
        <v>33</v>
      </c>
      <c r="Z318" s="17"/>
    </row>
    <row r="319" spans="1:26" ht="15.75" x14ac:dyDescent="0.25">
      <c r="A319" s="18" t="s">
        <v>229</v>
      </c>
      <c r="B319" s="19" t="s">
        <v>230</v>
      </c>
      <c r="C319" s="20" t="s">
        <v>917</v>
      </c>
      <c r="D319" s="21" t="s">
        <v>177</v>
      </c>
      <c r="E319" s="22" t="s">
        <v>450</v>
      </c>
      <c r="F319" s="19" t="s">
        <v>460</v>
      </c>
      <c r="G319" s="19" t="s">
        <v>451</v>
      </c>
      <c r="H319" s="23">
        <v>1</v>
      </c>
      <c r="I319" s="23">
        <v>0</v>
      </c>
      <c r="J319" s="23">
        <v>1</v>
      </c>
      <c r="K319" s="24"/>
      <c r="L319" s="24">
        <v>3</v>
      </c>
      <c r="M319" s="24" t="s">
        <v>32</v>
      </c>
      <c r="N319" s="25">
        <v>61243</v>
      </c>
      <c r="O319" s="26">
        <f t="shared" si="40"/>
        <v>61426.728999999999</v>
      </c>
      <c r="P319" s="27">
        <f t="shared" si="41"/>
        <v>6142.6729000000005</v>
      </c>
      <c r="Q319" s="33">
        <v>0.05</v>
      </c>
      <c r="R319" s="36"/>
      <c r="S319" s="29"/>
      <c r="T319" s="29">
        <v>36858</v>
      </c>
      <c r="U319" s="29"/>
      <c r="V319" s="28">
        <f t="shared" si="36"/>
        <v>0</v>
      </c>
      <c r="W319" s="28">
        <f>T319*0.05</f>
        <v>1842.9</v>
      </c>
      <c r="X319" s="30">
        <f t="shared" si="37"/>
        <v>6142.6729000000005</v>
      </c>
      <c r="Y319" s="31" t="s">
        <v>33</v>
      </c>
      <c r="Z319" s="17"/>
    </row>
    <row r="320" spans="1:26" ht="15.75" x14ac:dyDescent="0.25">
      <c r="A320" s="18" t="s">
        <v>229</v>
      </c>
      <c r="B320" s="19" t="s">
        <v>230</v>
      </c>
      <c r="C320" s="20" t="s">
        <v>918</v>
      </c>
      <c r="D320" s="21" t="s">
        <v>168</v>
      </c>
      <c r="E320" s="22" t="s">
        <v>450</v>
      </c>
      <c r="F320" s="19" t="s">
        <v>460</v>
      </c>
      <c r="G320" s="19" t="s">
        <v>451</v>
      </c>
      <c r="H320" s="23">
        <v>1</v>
      </c>
      <c r="I320" s="23">
        <v>0</v>
      </c>
      <c r="J320" s="23">
        <v>1</v>
      </c>
      <c r="K320" s="24"/>
      <c r="L320" s="24">
        <v>3</v>
      </c>
      <c r="M320" s="24" t="s">
        <v>32</v>
      </c>
      <c r="N320" s="25">
        <v>49511</v>
      </c>
      <c r="O320" s="26">
        <f t="shared" si="40"/>
        <v>49659.533000000003</v>
      </c>
      <c r="P320" s="27">
        <f t="shared" si="41"/>
        <v>4965.953300000001</v>
      </c>
      <c r="Q320" s="33">
        <v>0.05</v>
      </c>
      <c r="R320" s="36"/>
      <c r="S320" s="29"/>
      <c r="T320" s="29">
        <v>2413</v>
      </c>
      <c r="U320" s="29"/>
      <c r="V320" s="28">
        <f t="shared" si="36"/>
        <v>0</v>
      </c>
      <c r="W320" s="28">
        <f>T320*0.05</f>
        <v>120.65</v>
      </c>
      <c r="X320" s="30">
        <f t="shared" si="37"/>
        <v>4965.953300000001</v>
      </c>
      <c r="Y320" s="31" t="s">
        <v>33</v>
      </c>
      <c r="Z320" s="17"/>
    </row>
    <row r="321" spans="1:26" ht="15.75" x14ac:dyDescent="0.25">
      <c r="A321" s="18" t="s">
        <v>229</v>
      </c>
      <c r="B321" s="19" t="s">
        <v>230</v>
      </c>
      <c r="C321" s="20" t="s">
        <v>919</v>
      </c>
      <c r="D321" s="21" t="s">
        <v>804</v>
      </c>
      <c r="E321" s="22" t="s">
        <v>450</v>
      </c>
      <c r="F321" s="19" t="s">
        <v>460</v>
      </c>
      <c r="G321" s="19" t="s">
        <v>451</v>
      </c>
      <c r="H321" s="23">
        <v>1</v>
      </c>
      <c r="I321" s="23">
        <v>0</v>
      </c>
      <c r="J321" s="23">
        <v>1</v>
      </c>
      <c r="K321" s="24"/>
      <c r="L321" s="24">
        <v>3</v>
      </c>
      <c r="M321" s="24" t="s">
        <v>32</v>
      </c>
      <c r="N321" s="25">
        <v>54188</v>
      </c>
      <c r="O321" s="26">
        <f t="shared" si="40"/>
        <v>54350.563999999998</v>
      </c>
      <c r="P321" s="27">
        <f t="shared" si="41"/>
        <v>5435.0564000000004</v>
      </c>
      <c r="Q321" s="33">
        <v>0.05</v>
      </c>
      <c r="R321" s="36"/>
      <c r="S321" s="29"/>
      <c r="T321" s="29">
        <v>3772</v>
      </c>
      <c r="U321" s="29"/>
      <c r="V321" s="28">
        <f t="shared" si="36"/>
        <v>0</v>
      </c>
      <c r="W321" s="28">
        <f>T321*0.05</f>
        <v>188.60000000000002</v>
      </c>
      <c r="X321" s="30">
        <f t="shared" si="37"/>
        <v>5435.0564000000004</v>
      </c>
      <c r="Y321" s="31" t="s">
        <v>33</v>
      </c>
      <c r="Z321" s="17"/>
    </row>
    <row r="322" spans="1:26" ht="15.75" x14ac:dyDescent="0.25">
      <c r="A322" s="18" t="s">
        <v>229</v>
      </c>
      <c r="B322" s="19" t="s">
        <v>230</v>
      </c>
      <c r="C322" s="20" t="s">
        <v>920</v>
      </c>
      <c r="D322" s="21" t="s">
        <v>48</v>
      </c>
      <c r="E322" s="22" t="s">
        <v>450</v>
      </c>
      <c r="F322" s="19" t="s">
        <v>460</v>
      </c>
      <c r="G322" s="19" t="s">
        <v>451</v>
      </c>
      <c r="H322" s="23">
        <v>1</v>
      </c>
      <c r="I322" s="23">
        <v>0</v>
      </c>
      <c r="J322" s="23">
        <v>1</v>
      </c>
      <c r="K322" s="24"/>
      <c r="L322" s="24">
        <v>3</v>
      </c>
      <c r="M322" s="24" t="s">
        <v>32</v>
      </c>
      <c r="N322" s="25">
        <v>51900</v>
      </c>
      <c r="O322" s="26">
        <f t="shared" si="40"/>
        <v>52055.7</v>
      </c>
      <c r="P322" s="27">
        <f t="shared" si="41"/>
        <v>5205.57</v>
      </c>
      <c r="Q322" s="33">
        <v>0.05</v>
      </c>
      <c r="R322" s="36"/>
      <c r="S322" s="29"/>
      <c r="T322" s="29">
        <v>2862</v>
      </c>
      <c r="U322" s="29"/>
      <c r="V322" s="28">
        <f t="shared" si="36"/>
        <v>0</v>
      </c>
      <c r="W322" s="28">
        <f>T322*0.05</f>
        <v>143.1</v>
      </c>
      <c r="X322" s="30">
        <f t="shared" si="37"/>
        <v>5205.57</v>
      </c>
      <c r="Y322" s="31" t="s">
        <v>33</v>
      </c>
      <c r="Z322" s="17"/>
    </row>
    <row r="323" spans="1:26" ht="15.75" x14ac:dyDescent="0.25">
      <c r="A323" s="18" t="s">
        <v>229</v>
      </c>
      <c r="B323" s="19" t="s">
        <v>230</v>
      </c>
      <c r="C323" s="20" t="s">
        <v>921</v>
      </c>
      <c r="D323" s="21" t="s">
        <v>715</v>
      </c>
      <c r="E323" s="22" t="s">
        <v>450</v>
      </c>
      <c r="F323" s="19" t="s">
        <v>220</v>
      </c>
      <c r="G323" s="19" t="s">
        <v>275</v>
      </c>
      <c r="H323" s="23">
        <v>1</v>
      </c>
      <c r="I323" s="23">
        <v>0</v>
      </c>
      <c r="J323" s="23">
        <v>1</v>
      </c>
      <c r="K323" s="24"/>
      <c r="L323" s="24">
        <v>3</v>
      </c>
      <c r="M323" s="24" t="s">
        <v>32</v>
      </c>
      <c r="N323" s="25">
        <v>54840</v>
      </c>
      <c r="O323" s="26">
        <f t="shared" si="40"/>
        <v>55004.52</v>
      </c>
      <c r="P323" s="27">
        <f t="shared" si="41"/>
        <v>5500.4520000000002</v>
      </c>
      <c r="Q323" s="33">
        <v>0.05</v>
      </c>
      <c r="R323" s="36"/>
      <c r="S323" s="29"/>
      <c r="T323" s="29">
        <v>1924</v>
      </c>
      <c r="U323" s="29"/>
      <c r="V323" s="28">
        <f t="shared" si="36"/>
        <v>0</v>
      </c>
      <c r="W323" s="28">
        <f>T323*0.05</f>
        <v>96.2</v>
      </c>
      <c r="X323" s="30">
        <f t="shared" si="37"/>
        <v>5500.4520000000002</v>
      </c>
      <c r="Y323" s="31" t="s">
        <v>33</v>
      </c>
      <c r="Z323" s="17"/>
    </row>
    <row r="324" spans="1:26" ht="31.5" x14ac:dyDescent="0.25">
      <c r="A324" s="18" t="s">
        <v>234</v>
      </c>
      <c r="B324" s="19" t="s">
        <v>235</v>
      </c>
      <c r="C324" s="20" t="s">
        <v>236</v>
      </c>
      <c r="D324" s="21" t="s">
        <v>237</v>
      </c>
      <c r="E324" s="22" t="s">
        <v>29</v>
      </c>
      <c r="F324" s="19" t="s">
        <v>30</v>
      </c>
      <c r="G324" s="19" t="s">
        <v>31</v>
      </c>
      <c r="H324" s="23">
        <v>0.42409999999999998</v>
      </c>
      <c r="I324" s="23">
        <v>6.8099999999999994E-2</v>
      </c>
      <c r="J324" s="23">
        <v>0.49230000000000002</v>
      </c>
      <c r="K324" s="24" t="s">
        <v>32</v>
      </c>
      <c r="L324" s="24">
        <v>1</v>
      </c>
      <c r="M324" s="24" t="s">
        <v>32</v>
      </c>
      <c r="N324" s="25">
        <v>31027</v>
      </c>
      <c r="O324" s="40">
        <f t="shared" ref="O324:O340" si="43">N324+(N324*0.03)</f>
        <v>31957.81</v>
      </c>
      <c r="P324" s="27">
        <f t="shared" ref="P324:P336" si="44">O324*0.05</f>
        <v>1597.8905000000002</v>
      </c>
      <c r="Q324" s="28">
        <v>0.1</v>
      </c>
      <c r="R324" s="29">
        <f>IFERROR(VLOOKUP(A324&amp;D324,[1]Combined!$A$6:$F$1827,6,FALSE),0)</f>
        <v>7670</v>
      </c>
      <c r="S324" s="29">
        <f>IFERROR(VLOOKUP(A324&amp;D324,[2]Combined!$A$5:$F$98,6,FALSE),0)</f>
        <v>0</v>
      </c>
      <c r="T324" s="29">
        <v>12156</v>
      </c>
      <c r="U324" s="29"/>
      <c r="V324" s="28">
        <f t="shared" si="36"/>
        <v>767</v>
      </c>
      <c r="W324" s="28">
        <f t="shared" ref="W324:W334" si="45">T324*0.1</f>
        <v>1215.6000000000001</v>
      </c>
      <c r="X324" s="30">
        <f t="shared" si="37"/>
        <v>830.8905000000002</v>
      </c>
      <c r="Y324" s="31" t="s">
        <v>33</v>
      </c>
      <c r="Z324" s="17"/>
    </row>
    <row r="325" spans="1:26" ht="31.5" x14ac:dyDescent="0.25">
      <c r="A325" s="18" t="s">
        <v>234</v>
      </c>
      <c r="B325" s="19" t="s">
        <v>235</v>
      </c>
      <c r="C325" s="20" t="s">
        <v>238</v>
      </c>
      <c r="D325" s="21" t="s">
        <v>239</v>
      </c>
      <c r="E325" s="22" t="s">
        <v>36</v>
      </c>
      <c r="F325" s="19" t="s">
        <v>37</v>
      </c>
      <c r="G325" s="19" t="s">
        <v>38</v>
      </c>
      <c r="H325" s="23">
        <v>0.4849</v>
      </c>
      <c r="I325" s="23">
        <v>8.0500000000000002E-2</v>
      </c>
      <c r="J325" s="23">
        <v>0.56540000000000001</v>
      </c>
      <c r="K325" s="24" t="s">
        <v>32</v>
      </c>
      <c r="L325" s="24">
        <v>1</v>
      </c>
      <c r="M325" s="24" t="s">
        <v>32</v>
      </c>
      <c r="N325" s="25">
        <v>23296</v>
      </c>
      <c r="O325" s="40">
        <f t="shared" si="43"/>
        <v>23994.880000000001</v>
      </c>
      <c r="P325" s="27">
        <f t="shared" si="44"/>
        <v>1199.7440000000001</v>
      </c>
      <c r="Q325" s="28">
        <v>0.1</v>
      </c>
      <c r="R325" s="29">
        <f>IFERROR(VLOOKUP(A325&amp;D325,[1]Combined!$A$6:$F$1827,6,FALSE),0)</f>
        <v>8515</v>
      </c>
      <c r="S325" s="29">
        <f>IFERROR(VLOOKUP(A325&amp;D325,[2]Combined!$A$5:$F$98,6,FALSE),0)</f>
        <v>0</v>
      </c>
      <c r="T325" s="29">
        <v>21787</v>
      </c>
      <c r="U325" s="29"/>
      <c r="V325" s="28">
        <f t="shared" si="36"/>
        <v>851.5</v>
      </c>
      <c r="W325" s="28">
        <f t="shared" si="45"/>
        <v>2178.7000000000003</v>
      </c>
      <c r="X325" s="30">
        <f t="shared" si="37"/>
        <v>348.24400000000014</v>
      </c>
      <c r="Y325" s="31" t="s">
        <v>33</v>
      </c>
      <c r="Z325" s="17"/>
    </row>
    <row r="326" spans="1:26" ht="31.5" x14ac:dyDescent="0.25">
      <c r="A326" s="18" t="s">
        <v>234</v>
      </c>
      <c r="B326" s="19" t="s">
        <v>235</v>
      </c>
      <c r="C326" s="20" t="s">
        <v>240</v>
      </c>
      <c r="D326" s="21" t="s">
        <v>241</v>
      </c>
      <c r="E326" s="22" t="s">
        <v>29</v>
      </c>
      <c r="F326" s="19" t="s">
        <v>30</v>
      </c>
      <c r="G326" s="19" t="s">
        <v>31</v>
      </c>
      <c r="H326" s="23">
        <v>0.47099999999999997</v>
      </c>
      <c r="I326" s="23">
        <v>9.3600000000000003E-2</v>
      </c>
      <c r="J326" s="23">
        <v>0.56459999999999999</v>
      </c>
      <c r="K326" s="24" t="s">
        <v>32</v>
      </c>
      <c r="L326" s="24">
        <v>1</v>
      </c>
      <c r="M326" s="24" t="s">
        <v>32</v>
      </c>
      <c r="N326" s="25">
        <v>30168</v>
      </c>
      <c r="O326" s="40">
        <f t="shared" si="43"/>
        <v>31073.040000000001</v>
      </c>
      <c r="P326" s="27">
        <f t="shared" si="44"/>
        <v>1553.652</v>
      </c>
      <c r="Q326" s="28">
        <v>0.1</v>
      </c>
      <c r="R326" s="29">
        <f>IFERROR(VLOOKUP(A326&amp;D326,[1]Combined!$A$6:$F$1827,6,FALSE),0)</f>
        <v>8583</v>
      </c>
      <c r="S326" s="29">
        <f>IFERROR(VLOOKUP(A326&amp;D326,[2]Combined!$A$5:$F$98,6,FALSE),0)</f>
        <v>0</v>
      </c>
      <c r="T326" s="29">
        <v>15299</v>
      </c>
      <c r="U326" s="29"/>
      <c r="V326" s="28">
        <f t="shared" si="36"/>
        <v>858.30000000000007</v>
      </c>
      <c r="W326" s="28">
        <f t="shared" si="45"/>
        <v>1529.9</v>
      </c>
      <c r="X326" s="30">
        <f t="shared" si="37"/>
        <v>695.35199999999998</v>
      </c>
      <c r="Y326" s="31" t="s">
        <v>33</v>
      </c>
      <c r="Z326" s="17"/>
    </row>
    <row r="327" spans="1:26" ht="31.5" x14ac:dyDescent="0.25">
      <c r="A327" s="18" t="s">
        <v>234</v>
      </c>
      <c r="B327" s="19" t="s">
        <v>235</v>
      </c>
      <c r="C327" s="20" t="s">
        <v>242</v>
      </c>
      <c r="D327" s="21" t="s">
        <v>243</v>
      </c>
      <c r="E327" s="22" t="s">
        <v>36</v>
      </c>
      <c r="F327" s="19" t="s">
        <v>37</v>
      </c>
      <c r="G327" s="19" t="s">
        <v>38</v>
      </c>
      <c r="H327" s="23">
        <v>0.53010000000000002</v>
      </c>
      <c r="I327" s="23">
        <v>7.6300000000000007E-2</v>
      </c>
      <c r="J327" s="23">
        <v>0.60640000000000005</v>
      </c>
      <c r="K327" s="24" t="s">
        <v>32</v>
      </c>
      <c r="L327" s="24">
        <v>1</v>
      </c>
      <c r="M327" s="24" t="s">
        <v>32</v>
      </c>
      <c r="N327" s="25">
        <v>38456</v>
      </c>
      <c r="O327" s="40">
        <f t="shared" si="43"/>
        <v>39609.68</v>
      </c>
      <c r="P327" s="27">
        <f t="shared" si="44"/>
        <v>1980.4840000000002</v>
      </c>
      <c r="Q327" s="28">
        <v>0.1</v>
      </c>
      <c r="R327" s="29">
        <f>IFERROR(VLOOKUP(A327&amp;D327,[1]Combined!$A$6:$F$1827,6,FALSE),0)</f>
        <v>13083</v>
      </c>
      <c r="S327" s="29">
        <f>IFERROR(VLOOKUP(A327&amp;D327,[2]Combined!$A$5:$F$98,6,FALSE),0)</f>
        <v>0</v>
      </c>
      <c r="T327" s="29">
        <v>28820</v>
      </c>
      <c r="U327" s="29"/>
      <c r="V327" s="28">
        <f t="shared" si="36"/>
        <v>1308.3000000000002</v>
      </c>
      <c r="W327" s="28">
        <f t="shared" si="45"/>
        <v>2882</v>
      </c>
      <c r="X327" s="30">
        <f t="shared" si="37"/>
        <v>672.18399999999997</v>
      </c>
      <c r="Y327" s="31" t="s">
        <v>33</v>
      </c>
      <c r="Z327" s="17"/>
    </row>
    <row r="328" spans="1:26" ht="31.5" x14ac:dyDescent="0.25">
      <c r="A328" s="18" t="s">
        <v>234</v>
      </c>
      <c r="B328" s="19" t="s">
        <v>235</v>
      </c>
      <c r="C328" s="20" t="s">
        <v>244</v>
      </c>
      <c r="D328" s="21" t="s">
        <v>245</v>
      </c>
      <c r="E328" s="22" t="s">
        <v>29</v>
      </c>
      <c r="F328" s="19" t="s">
        <v>30</v>
      </c>
      <c r="G328" s="19" t="s">
        <v>31</v>
      </c>
      <c r="H328" s="23">
        <v>0.56520000000000004</v>
      </c>
      <c r="I328" s="23">
        <v>4.87E-2</v>
      </c>
      <c r="J328" s="23">
        <v>0.6139</v>
      </c>
      <c r="K328" s="24" t="s">
        <v>32</v>
      </c>
      <c r="L328" s="24">
        <v>1</v>
      </c>
      <c r="M328" s="24" t="s">
        <v>32</v>
      </c>
      <c r="N328" s="25">
        <v>21876</v>
      </c>
      <c r="O328" s="40">
        <f t="shared" si="43"/>
        <v>22532.28</v>
      </c>
      <c r="P328" s="27">
        <f t="shared" si="44"/>
        <v>1126.614</v>
      </c>
      <c r="Q328" s="28">
        <v>0.1</v>
      </c>
      <c r="R328" s="29">
        <f>IFERROR(VLOOKUP(A328&amp;D328,[1]Combined!$A$6:$F$1827,6,FALSE),0)</f>
        <v>6735</v>
      </c>
      <c r="S328" s="29">
        <f>IFERROR(VLOOKUP(A328&amp;D328,[2]Combined!$A$5:$F$98,6,FALSE),0)</f>
        <v>0</v>
      </c>
      <c r="T328" s="29">
        <v>12315</v>
      </c>
      <c r="U328" s="29"/>
      <c r="V328" s="28">
        <f t="shared" ref="V328:V391" si="46">IF(Q328*(R328+S328)&gt;(P328),P328,Q328*(R328+S328))</f>
        <v>673.5</v>
      </c>
      <c r="W328" s="28">
        <f t="shared" si="45"/>
        <v>1231.5</v>
      </c>
      <c r="X328" s="30">
        <f t="shared" ref="X328:X391" si="47">P328-V328</f>
        <v>453.11400000000003</v>
      </c>
      <c r="Y328" s="31" t="s">
        <v>33</v>
      </c>
      <c r="Z328" s="17"/>
    </row>
    <row r="329" spans="1:26" ht="31.5" x14ac:dyDescent="0.25">
      <c r="A329" s="18" t="s">
        <v>234</v>
      </c>
      <c r="B329" s="19" t="s">
        <v>235</v>
      </c>
      <c r="C329" s="20" t="s">
        <v>246</v>
      </c>
      <c r="D329" s="21" t="s">
        <v>186</v>
      </c>
      <c r="E329" s="22" t="s">
        <v>36</v>
      </c>
      <c r="F329" s="19" t="s">
        <v>37</v>
      </c>
      <c r="G329" s="19" t="s">
        <v>38</v>
      </c>
      <c r="H329" s="23">
        <v>0.82630000000000003</v>
      </c>
      <c r="I329" s="23">
        <v>0</v>
      </c>
      <c r="J329" s="23">
        <v>0.82630000000000003</v>
      </c>
      <c r="K329" s="24" t="s">
        <v>32</v>
      </c>
      <c r="L329" s="24">
        <v>1</v>
      </c>
      <c r="M329" s="24" t="s">
        <v>32</v>
      </c>
      <c r="N329" s="25">
        <v>31531</v>
      </c>
      <c r="O329" s="40">
        <f t="shared" si="43"/>
        <v>32476.93</v>
      </c>
      <c r="P329" s="27">
        <f t="shared" si="44"/>
        <v>1623.8465000000001</v>
      </c>
      <c r="Q329" s="28">
        <v>0.1</v>
      </c>
      <c r="R329" s="29">
        <f>IFERROR(VLOOKUP(A329&amp;D329,[1]Combined!$A$6:$F$1827,6,FALSE),0)</f>
        <v>7799</v>
      </c>
      <c r="S329" s="29">
        <f>IFERROR(VLOOKUP(A329&amp;D329,[2]Combined!$A$5:$F$98,6,FALSE),0)</f>
        <v>0</v>
      </c>
      <c r="T329" s="29">
        <v>13176</v>
      </c>
      <c r="U329" s="29"/>
      <c r="V329" s="28">
        <f t="shared" si="46"/>
        <v>779.90000000000009</v>
      </c>
      <c r="W329" s="28">
        <f t="shared" si="45"/>
        <v>1317.6000000000001</v>
      </c>
      <c r="X329" s="30">
        <f t="shared" si="47"/>
        <v>843.94650000000001</v>
      </c>
      <c r="Y329" s="31" t="s">
        <v>33</v>
      </c>
      <c r="Z329" s="17"/>
    </row>
    <row r="330" spans="1:26" ht="31.5" x14ac:dyDescent="0.25">
      <c r="A330" s="18" t="s">
        <v>234</v>
      </c>
      <c r="B330" s="19" t="s">
        <v>235</v>
      </c>
      <c r="C330" s="20" t="s">
        <v>247</v>
      </c>
      <c r="D330" s="21" t="s">
        <v>122</v>
      </c>
      <c r="E330" s="22" t="s">
        <v>36</v>
      </c>
      <c r="F330" s="19" t="s">
        <v>37</v>
      </c>
      <c r="G330" s="19" t="s">
        <v>38</v>
      </c>
      <c r="H330" s="23">
        <v>0.44619999999999999</v>
      </c>
      <c r="I330" s="23">
        <v>8.1500000000000003E-2</v>
      </c>
      <c r="J330" s="23">
        <v>0.52769999999999995</v>
      </c>
      <c r="K330" s="24" t="s">
        <v>32</v>
      </c>
      <c r="L330" s="24">
        <v>1</v>
      </c>
      <c r="M330" s="24" t="s">
        <v>32</v>
      </c>
      <c r="N330" s="25">
        <v>33576</v>
      </c>
      <c r="O330" s="40">
        <f t="shared" si="43"/>
        <v>34583.279999999999</v>
      </c>
      <c r="P330" s="27">
        <f t="shared" si="44"/>
        <v>1729.164</v>
      </c>
      <c r="Q330" s="28">
        <v>0.1</v>
      </c>
      <c r="R330" s="29">
        <f>IFERROR(VLOOKUP(A330&amp;D330,[1]Combined!$A$6:$F$1827,6,FALSE),0)</f>
        <v>9586</v>
      </c>
      <c r="S330" s="29">
        <f>IFERROR(VLOOKUP(A330&amp;D330,[2]Combined!$A$5:$F$98,6,FALSE),0)</f>
        <v>0</v>
      </c>
      <c r="T330" s="29">
        <v>16285</v>
      </c>
      <c r="U330" s="29"/>
      <c r="V330" s="28">
        <f t="shared" si="46"/>
        <v>958.6</v>
      </c>
      <c r="W330" s="28">
        <f t="shared" si="45"/>
        <v>1628.5</v>
      </c>
      <c r="X330" s="30">
        <f t="shared" si="47"/>
        <v>770.56399999999996</v>
      </c>
      <c r="Y330" s="31" t="s">
        <v>33</v>
      </c>
      <c r="Z330" s="17"/>
    </row>
    <row r="331" spans="1:26" ht="31.5" x14ac:dyDescent="0.25">
      <c r="A331" s="18" t="s">
        <v>234</v>
      </c>
      <c r="B331" s="19" t="s">
        <v>235</v>
      </c>
      <c r="C331" s="20" t="s">
        <v>539</v>
      </c>
      <c r="D331" s="21" t="s">
        <v>255</v>
      </c>
      <c r="E331" s="22" t="s">
        <v>450</v>
      </c>
      <c r="F331" s="19" t="s">
        <v>275</v>
      </c>
      <c r="G331" s="19" t="s">
        <v>451</v>
      </c>
      <c r="H331" s="23">
        <v>0.85829999999999995</v>
      </c>
      <c r="I331" s="23">
        <v>0</v>
      </c>
      <c r="J331" s="23">
        <v>0.85829999999999995</v>
      </c>
      <c r="K331" s="24" t="s">
        <v>32</v>
      </c>
      <c r="L331" s="24">
        <v>2</v>
      </c>
      <c r="M331" s="24" t="s">
        <v>32</v>
      </c>
      <c r="N331" s="25">
        <v>26924</v>
      </c>
      <c r="O331" s="40">
        <f t="shared" si="43"/>
        <v>27731.72</v>
      </c>
      <c r="P331" s="27">
        <f t="shared" si="44"/>
        <v>1386.5860000000002</v>
      </c>
      <c r="Q331" s="33">
        <v>0.05</v>
      </c>
      <c r="R331" s="29">
        <f>IFERROR(VLOOKUP(A331&amp;D331,[1]Combined!$A$6:$F$1827,6,FALSE),0)</f>
        <v>4994</v>
      </c>
      <c r="S331" s="29">
        <f>IFERROR(VLOOKUP(A331&amp;D331,[2]Combined!$A$5:$F$98,6,FALSE),0)</f>
        <v>0</v>
      </c>
      <c r="T331" s="29">
        <v>13974</v>
      </c>
      <c r="U331" s="29"/>
      <c r="V331" s="28">
        <f t="shared" si="46"/>
        <v>249.70000000000002</v>
      </c>
      <c r="W331" s="28">
        <f t="shared" si="45"/>
        <v>1397.4</v>
      </c>
      <c r="X331" s="30">
        <f t="shared" si="47"/>
        <v>1136.8860000000002</v>
      </c>
      <c r="Y331" s="31" t="s">
        <v>33</v>
      </c>
      <c r="Z331" s="17"/>
    </row>
    <row r="332" spans="1:26" ht="31.5" x14ac:dyDescent="0.25">
      <c r="A332" s="18" t="s">
        <v>234</v>
      </c>
      <c r="B332" s="19" t="s">
        <v>235</v>
      </c>
      <c r="C332" s="20" t="s">
        <v>540</v>
      </c>
      <c r="D332" s="21" t="s">
        <v>114</v>
      </c>
      <c r="E332" s="22" t="s">
        <v>450</v>
      </c>
      <c r="F332" s="19" t="s">
        <v>275</v>
      </c>
      <c r="G332" s="19" t="s">
        <v>451</v>
      </c>
      <c r="H332" s="23">
        <v>0.86009999999999998</v>
      </c>
      <c r="I332" s="23">
        <v>0</v>
      </c>
      <c r="J332" s="23">
        <v>0.86009999999999998</v>
      </c>
      <c r="K332" s="24" t="s">
        <v>32</v>
      </c>
      <c r="L332" s="24">
        <v>2</v>
      </c>
      <c r="M332" s="24" t="s">
        <v>32</v>
      </c>
      <c r="N332" s="25">
        <v>58127</v>
      </c>
      <c r="O332" s="40">
        <f t="shared" si="43"/>
        <v>59870.81</v>
      </c>
      <c r="P332" s="27">
        <f t="shared" si="44"/>
        <v>2993.5405000000001</v>
      </c>
      <c r="Q332" s="33">
        <v>0.05</v>
      </c>
      <c r="R332" s="29">
        <f>IFERROR(VLOOKUP(A332&amp;D332,[1]Combined!$A$6:$F$1827,6,FALSE),0)</f>
        <v>11918</v>
      </c>
      <c r="S332" s="29">
        <f>IFERROR(VLOOKUP(A332&amp;D332,[2]Combined!$A$5:$F$98,6,FALSE),0)</f>
        <v>0</v>
      </c>
      <c r="T332" s="29">
        <v>33385</v>
      </c>
      <c r="U332" s="29"/>
      <c r="V332" s="28">
        <f t="shared" si="46"/>
        <v>595.9</v>
      </c>
      <c r="W332" s="28">
        <f t="shared" si="45"/>
        <v>3338.5</v>
      </c>
      <c r="X332" s="30">
        <f t="shared" si="47"/>
        <v>2397.6405</v>
      </c>
      <c r="Y332" s="31" t="s">
        <v>33</v>
      </c>
      <c r="Z332" s="17"/>
    </row>
    <row r="333" spans="1:26" ht="31.5" x14ac:dyDescent="0.25">
      <c r="A333" s="18" t="s">
        <v>234</v>
      </c>
      <c r="B333" s="19" t="s">
        <v>235</v>
      </c>
      <c r="C333" s="20" t="s">
        <v>541</v>
      </c>
      <c r="D333" s="21" t="s">
        <v>57</v>
      </c>
      <c r="E333" s="22" t="s">
        <v>450</v>
      </c>
      <c r="F333" s="19" t="s">
        <v>275</v>
      </c>
      <c r="G333" s="19" t="s">
        <v>451</v>
      </c>
      <c r="H333" s="23">
        <v>0.86029999999999995</v>
      </c>
      <c r="I333" s="23">
        <v>0</v>
      </c>
      <c r="J333" s="23">
        <v>0.86029999999999995</v>
      </c>
      <c r="K333" s="24" t="s">
        <v>32</v>
      </c>
      <c r="L333" s="24">
        <v>2</v>
      </c>
      <c r="M333" s="24" t="s">
        <v>32</v>
      </c>
      <c r="N333" s="25">
        <v>25197</v>
      </c>
      <c r="O333" s="40">
        <f t="shared" si="43"/>
        <v>25952.91</v>
      </c>
      <c r="P333" s="27">
        <f t="shared" si="44"/>
        <v>1297.6455000000001</v>
      </c>
      <c r="Q333" s="33">
        <v>0.05</v>
      </c>
      <c r="R333" s="29">
        <f>IFERROR(VLOOKUP(A333&amp;D333,[1]Combined!$A$6:$F$1827,6,FALSE),0)</f>
        <v>4299</v>
      </c>
      <c r="S333" s="29">
        <f>IFERROR(VLOOKUP(A333&amp;D333,[2]Combined!$A$5:$F$98,6,FALSE),0)</f>
        <v>0</v>
      </c>
      <c r="T333" s="29">
        <v>11673</v>
      </c>
      <c r="U333" s="29"/>
      <c r="V333" s="28">
        <f t="shared" si="46"/>
        <v>214.95000000000002</v>
      </c>
      <c r="W333" s="28">
        <f t="shared" si="45"/>
        <v>1167.3</v>
      </c>
      <c r="X333" s="30">
        <f t="shared" si="47"/>
        <v>1082.6955</v>
      </c>
      <c r="Y333" s="31" t="s">
        <v>33</v>
      </c>
      <c r="Z333" s="17"/>
    </row>
    <row r="334" spans="1:26" ht="31.5" x14ac:dyDescent="0.25">
      <c r="A334" s="18" t="s">
        <v>234</v>
      </c>
      <c r="B334" s="19" t="s">
        <v>235</v>
      </c>
      <c r="C334" s="20" t="s">
        <v>542</v>
      </c>
      <c r="D334" s="21" t="s">
        <v>543</v>
      </c>
      <c r="E334" s="22" t="s">
        <v>450</v>
      </c>
      <c r="F334" s="19" t="s">
        <v>275</v>
      </c>
      <c r="G334" s="19" t="s">
        <v>451</v>
      </c>
      <c r="H334" s="23">
        <v>0.82720000000000005</v>
      </c>
      <c r="I334" s="23">
        <v>0</v>
      </c>
      <c r="J334" s="23">
        <v>0.82720000000000005</v>
      </c>
      <c r="K334" s="24" t="s">
        <v>32</v>
      </c>
      <c r="L334" s="24">
        <v>2</v>
      </c>
      <c r="M334" s="24" t="s">
        <v>32</v>
      </c>
      <c r="N334" s="25">
        <v>17245</v>
      </c>
      <c r="O334" s="40">
        <f t="shared" si="43"/>
        <v>17762.349999999999</v>
      </c>
      <c r="P334" s="27">
        <f t="shared" si="44"/>
        <v>888.11749999999995</v>
      </c>
      <c r="Q334" s="33">
        <v>0.05</v>
      </c>
      <c r="R334" s="29">
        <f>IFERROR(VLOOKUP(A334&amp;D334,[1]Combined!$A$6:$F$1827,6,FALSE),0)</f>
        <v>3469</v>
      </c>
      <c r="S334" s="29">
        <f>IFERROR(VLOOKUP(A334&amp;D334,[2]Combined!$A$5:$F$98,6,FALSE),0)</f>
        <v>0</v>
      </c>
      <c r="T334" s="29">
        <v>9307</v>
      </c>
      <c r="U334" s="29"/>
      <c r="V334" s="28">
        <f t="shared" si="46"/>
        <v>173.45000000000002</v>
      </c>
      <c r="W334" s="28">
        <f t="shared" si="45"/>
        <v>930.7</v>
      </c>
      <c r="X334" s="30">
        <f t="shared" si="47"/>
        <v>714.6674999999999</v>
      </c>
      <c r="Y334" s="31" t="s">
        <v>33</v>
      </c>
      <c r="Z334" s="17"/>
    </row>
    <row r="335" spans="1:26" ht="31.5" x14ac:dyDescent="0.25">
      <c r="A335" s="18" t="s">
        <v>234</v>
      </c>
      <c r="B335" s="19" t="s">
        <v>235</v>
      </c>
      <c r="C335" s="20" t="s">
        <v>689</v>
      </c>
      <c r="D335" s="21" t="s">
        <v>690</v>
      </c>
      <c r="E335" s="22" t="s">
        <v>450</v>
      </c>
      <c r="F335" s="19" t="s">
        <v>275</v>
      </c>
      <c r="G335" s="19" t="s">
        <v>451</v>
      </c>
      <c r="H335" s="23">
        <v>0.60250000000000004</v>
      </c>
      <c r="I335" s="23">
        <v>5.8599999999999999E-2</v>
      </c>
      <c r="J335" s="23">
        <v>0.66110000000000002</v>
      </c>
      <c r="K335" s="24" t="s">
        <v>32</v>
      </c>
      <c r="L335" s="24">
        <v>2</v>
      </c>
      <c r="M335" s="24" t="s">
        <v>32</v>
      </c>
      <c r="N335" s="25">
        <v>23165</v>
      </c>
      <c r="O335" s="40">
        <f t="shared" si="43"/>
        <v>23859.95</v>
      </c>
      <c r="P335" s="27">
        <f t="shared" si="44"/>
        <v>1192.9975000000002</v>
      </c>
      <c r="Q335" s="33">
        <v>0.05</v>
      </c>
      <c r="R335" s="36"/>
      <c r="S335" s="29"/>
      <c r="T335" s="29">
        <v>15722</v>
      </c>
      <c r="U335" s="29"/>
      <c r="V335" s="28">
        <f t="shared" si="46"/>
        <v>0</v>
      </c>
      <c r="W335" s="28">
        <f t="shared" ref="W335:W340" si="48">T335*0.05</f>
        <v>786.1</v>
      </c>
      <c r="X335" s="30">
        <f t="shared" si="47"/>
        <v>1192.9975000000002</v>
      </c>
      <c r="Y335" s="31" t="s">
        <v>33</v>
      </c>
      <c r="Z335" s="17"/>
    </row>
    <row r="336" spans="1:26" ht="31.5" x14ac:dyDescent="0.25">
      <c r="A336" s="18" t="s">
        <v>234</v>
      </c>
      <c r="B336" s="19" t="s">
        <v>235</v>
      </c>
      <c r="C336" s="20" t="s">
        <v>691</v>
      </c>
      <c r="D336" s="21" t="s">
        <v>692</v>
      </c>
      <c r="E336" s="22" t="s">
        <v>450</v>
      </c>
      <c r="F336" s="19" t="s">
        <v>275</v>
      </c>
      <c r="G336" s="19" t="s">
        <v>451</v>
      </c>
      <c r="H336" s="23">
        <v>0.52890000000000004</v>
      </c>
      <c r="I336" s="23">
        <v>8.5800000000000001E-2</v>
      </c>
      <c r="J336" s="23">
        <v>0.61470000000000002</v>
      </c>
      <c r="K336" s="24" t="s">
        <v>32</v>
      </c>
      <c r="L336" s="24">
        <v>2</v>
      </c>
      <c r="M336" s="24" t="s">
        <v>32</v>
      </c>
      <c r="N336" s="25">
        <v>41388</v>
      </c>
      <c r="O336" s="40">
        <f t="shared" si="43"/>
        <v>42629.64</v>
      </c>
      <c r="P336" s="27">
        <f t="shared" si="44"/>
        <v>2131.482</v>
      </c>
      <c r="Q336" s="33">
        <v>0.05</v>
      </c>
      <c r="R336" s="36"/>
      <c r="S336" s="29"/>
      <c r="T336" s="29">
        <v>21787</v>
      </c>
      <c r="U336" s="29"/>
      <c r="V336" s="28">
        <f t="shared" si="46"/>
        <v>0</v>
      </c>
      <c r="W336" s="28">
        <f t="shared" si="48"/>
        <v>1089.3500000000001</v>
      </c>
      <c r="X336" s="30">
        <f t="shared" si="47"/>
        <v>2131.482</v>
      </c>
      <c r="Y336" s="31" t="s">
        <v>33</v>
      </c>
      <c r="Z336" s="17"/>
    </row>
    <row r="337" spans="1:26" ht="31.5" x14ac:dyDescent="0.25">
      <c r="A337" s="18" t="s">
        <v>693</v>
      </c>
      <c r="B337" s="19" t="s">
        <v>235</v>
      </c>
      <c r="C337" s="20" t="s">
        <v>694</v>
      </c>
      <c r="D337" s="21" t="s">
        <v>88</v>
      </c>
      <c r="E337" s="22" t="s">
        <v>450</v>
      </c>
      <c r="F337" s="19" t="s">
        <v>275</v>
      </c>
      <c r="G337" s="19" t="s">
        <v>451</v>
      </c>
      <c r="H337" s="23">
        <v>0.63759999999999994</v>
      </c>
      <c r="I337" s="23">
        <v>8.7099999999999997E-2</v>
      </c>
      <c r="J337" s="23">
        <v>0.7248</v>
      </c>
      <c r="K337" s="24" t="s">
        <v>32</v>
      </c>
      <c r="L337" s="24">
        <v>2</v>
      </c>
      <c r="M337" s="24" t="s">
        <v>32</v>
      </c>
      <c r="N337" s="25">
        <v>0</v>
      </c>
      <c r="O337" s="40">
        <f t="shared" si="43"/>
        <v>0</v>
      </c>
      <c r="P337" s="27">
        <v>4500</v>
      </c>
      <c r="Q337" s="33">
        <v>0.05</v>
      </c>
      <c r="R337" s="36"/>
      <c r="S337" s="29"/>
      <c r="T337" s="29">
        <v>60120</v>
      </c>
      <c r="U337" s="29"/>
      <c r="V337" s="28">
        <f t="shared" si="46"/>
        <v>0</v>
      </c>
      <c r="W337" s="28">
        <f t="shared" si="48"/>
        <v>3006</v>
      </c>
      <c r="X337" s="30">
        <f t="shared" si="47"/>
        <v>4500</v>
      </c>
      <c r="Y337" s="31" t="s">
        <v>33</v>
      </c>
      <c r="Z337" s="17"/>
    </row>
    <row r="338" spans="1:26" ht="31.5" x14ac:dyDescent="0.25">
      <c r="A338" s="18" t="s">
        <v>234</v>
      </c>
      <c r="B338" s="19" t="s">
        <v>235</v>
      </c>
      <c r="C338" s="20" t="s">
        <v>695</v>
      </c>
      <c r="D338" s="21" t="s">
        <v>570</v>
      </c>
      <c r="E338" s="22" t="s">
        <v>450</v>
      </c>
      <c r="F338" s="19" t="s">
        <v>275</v>
      </c>
      <c r="G338" s="19" t="s">
        <v>451</v>
      </c>
      <c r="H338" s="23">
        <v>0.51670000000000005</v>
      </c>
      <c r="I338" s="23">
        <v>7.3800000000000004E-2</v>
      </c>
      <c r="J338" s="23">
        <v>0.59050000000000002</v>
      </c>
      <c r="K338" s="24" t="s">
        <v>32</v>
      </c>
      <c r="L338" s="24">
        <v>2</v>
      </c>
      <c r="M338" s="24" t="s">
        <v>32</v>
      </c>
      <c r="N338" s="25">
        <v>31674</v>
      </c>
      <c r="O338" s="40">
        <f t="shared" si="43"/>
        <v>32624.22</v>
      </c>
      <c r="P338" s="27">
        <f>O338*0.05</f>
        <v>1631.2110000000002</v>
      </c>
      <c r="Q338" s="33">
        <v>0.05</v>
      </c>
      <c r="R338" s="36"/>
      <c r="S338" s="29"/>
      <c r="T338" s="29">
        <v>22550</v>
      </c>
      <c r="U338" s="29"/>
      <c r="V338" s="28">
        <f t="shared" si="46"/>
        <v>0</v>
      </c>
      <c r="W338" s="28">
        <f t="shared" si="48"/>
        <v>1127.5</v>
      </c>
      <c r="X338" s="30">
        <f t="shared" si="47"/>
        <v>1631.2110000000002</v>
      </c>
      <c r="Y338" s="31" t="s">
        <v>33</v>
      </c>
      <c r="Z338" s="17"/>
    </row>
    <row r="339" spans="1:26" ht="31.5" x14ac:dyDescent="0.25">
      <c r="A339" s="18" t="s">
        <v>234</v>
      </c>
      <c r="B339" s="19" t="s">
        <v>235</v>
      </c>
      <c r="C339" s="20" t="s">
        <v>696</v>
      </c>
      <c r="D339" s="21" t="s">
        <v>697</v>
      </c>
      <c r="E339" s="22" t="s">
        <v>450</v>
      </c>
      <c r="F339" s="19" t="s">
        <v>275</v>
      </c>
      <c r="G339" s="19" t="s">
        <v>451</v>
      </c>
      <c r="H339" s="23">
        <v>0.45679999999999998</v>
      </c>
      <c r="I339" s="23">
        <v>4.8399999999999999E-2</v>
      </c>
      <c r="J339" s="23">
        <v>0.50519999999999998</v>
      </c>
      <c r="K339" s="24" t="s">
        <v>32</v>
      </c>
      <c r="L339" s="24">
        <v>2</v>
      </c>
      <c r="M339" s="24" t="s">
        <v>32</v>
      </c>
      <c r="N339" s="25">
        <v>47351</v>
      </c>
      <c r="O339" s="40">
        <f t="shared" si="43"/>
        <v>48771.53</v>
      </c>
      <c r="P339" s="27">
        <f>O339*0.05</f>
        <v>2438.5765000000001</v>
      </c>
      <c r="Q339" s="33">
        <v>0.05</v>
      </c>
      <c r="R339" s="36"/>
      <c r="S339" s="29"/>
      <c r="T339" s="29">
        <v>27308</v>
      </c>
      <c r="U339" s="29"/>
      <c r="V339" s="28">
        <f t="shared" si="46"/>
        <v>0</v>
      </c>
      <c r="W339" s="28">
        <f t="shared" si="48"/>
        <v>1365.4</v>
      </c>
      <c r="X339" s="30">
        <f t="shared" si="47"/>
        <v>2438.5765000000001</v>
      </c>
      <c r="Y339" s="31" t="s">
        <v>33</v>
      </c>
      <c r="Z339" s="17"/>
    </row>
    <row r="340" spans="1:26" ht="31.5" x14ac:dyDescent="0.25">
      <c r="A340" s="18" t="s">
        <v>234</v>
      </c>
      <c r="B340" s="19" t="s">
        <v>235</v>
      </c>
      <c r="C340" s="20" t="s">
        <v>698</v>
      </c>
      <c r="D340" s="21" t="s">
        <v>699</v>
      </c>
      <c r="E340" s="22" t="s">
        <v>450</v>
      </c>
      <c r="F340" s="19" t="s">
        <v>275</v>
      </c>
      <c r="G340" s="19" t="s">
        <v>451</v>
      </c>
      <c r="H340" s="23">
        <v>0.82379999999999998</v>
      </c>
      <c r="I340" s="23">
        <v>0</v>
      </c>
      <c r="J340" s="23">
        <v>0.82379999999999998</v>
      </c>
      <c r="K340" s="24" t="s">
        <v>32</v>
      </c>
      <c r="L340" s="24">
        <v>2</v>
      </c>
      <c r="M340" s="24" t="s">
        <v>32</v>
      </c>
      <c r="N340" s="25">
        <v>25205</v>
      </c>
      <c r="O340" s="40">
        <f t="shared" si="43"/>
        <v>25961.15</v>
      </c>
      <c r="P340" s="27">
        <f>O340*0.05</f>
        <v>1298.0575000000001</v>
      </c>
      <c r="Q340" s="33">
        <v>0.05</v>
      </c>
      <c r="R340" s="36"/>
      <c r="S340" s="29"/>
      <c r="T340" s="29">
        <v>14547</v>
      </c>
      <c r="U340" s="29"/>
      <c r="V340" s="28">
        <f t="shared" si="46"/>
        <v>0</v>
      </c>
      <c r="W340" s="28">
        <f t="shared" si="48"/>
        <v>727.35</v>
      </c>
      <c r="X340" s="30">
        <f t="shared" si="47"/>
        <v>1298.0575000000001</v>
      </c>
      <c r="Y340" s="31" t="s">
        <v>33</v>
      </c>
      <c r="Z340" s="17"/>
    </row>
    <row r="341" spans="1:26" ht="15.75" x14ac:dyDescent="0.25">
      <c r="A341" s="18" t="s">
        <v>425</v>
      </c>
      <c r="B341" s="19" t="s">
        <v>426</v>
      </c>
      <c r="C341" s="38" t="s">
        <v>427</v>
      </c>
      <c r="D341" s="39" t="s">
        <v>225</v>
      </c>
      <c r="E341" s="38" t="s">
        <v>29</v>
      </c>
      <c r="F341" s="37">
        <v>9</v>
      </c>
      <c r="G341" s="37">
        <v>12</v>
      </c>
      <c r="H341" s="23" t="s">
        <v>1350</v>
      </c>
      <c r="I341" s="23" t="s">
        <v>1350</v>
      </c>
      <c r="J341" s="47">
        <v>0.6119</v>
      </c>
      <c r="K341" s="24" t="s">
        <v>32</v>
      </c>
      <c r="L341" s="24">
        <v>1</v>
      </c>
      <c r="M341" s="24" t="s">
        <v>32</v>
      </c>
      <c r="N341" s="34">
        <v>28122</v>
      </c>
      <c r="O341" s="26">
        <f t="shared" ref="O341:O404" si="49">N341+(N341*0.003)</f>
        <v>28206.366000000002</v>
      </c>
      <c r="P341" s="33">
        <f t="shared" ref="P341:P373" si="50">O341*0.1</f>
        <v>2820.6366000000003</v>
      </c>
      <c r="Q341" s="28">
        <v>0.1</v>
      </c>
      <c r="R341" s="29">
        <v>0</v>
      </c>
      <c r="S341" s="29"/>
      <c r="T341" s="29">
        <v>31566</v>
      </c>
      <c r="U341" s="29"/>
      <c r="V341" s="28">
        <f t="shared" si="46"/>
        <v>0</v>
      </c>
      <c r="W341" s="28">
        <f t="shared" ref="W341:W364" si="51">T341*0.1</f>
        <v>3156.6000000000004</v>
      </c>
      <c r="X341" s="30">
        <f t="shared" si="47"/>
        <v>2820.6366000000003</v>
      </c>
      <c r="Y341" s="31" t="s">
        <v>33</v>
      </c>
      <c r="Z341" s="17"/>
    </row>
    <row r="342" spans="1:26" ht="15.75" x14ac:dyDescent="0.25">
      <c r="A342" s="18" t="s">
        <v>425</v>
      </c>
      <c r="B342" s="19" t="s">
        <v>426</v>
      </c>
      <c r="C342" s="38" t="s">
        <v>1330</v>
      </c>
      <c r="D342" s="39" t="s">
        <v>108</v>
      </c>
      <c r="E342" s="38" t="s">
        <v>274</v>
      </c>
      <c r="F342" s="37">
        <v>5</v>
      </c>
      <c r="G342" s="37">
        <v>8</v>
      </c>
      <c r="H342" s="23" t="s">
        <v>1350</v>
      </c>
      <c r="I342" s="23" t="s">
        <v>1350</v>
      </c>
      <c r="J342" s="47">
        <v>0.93320000000000003</v>
      </c>
      <c r="K342" s="24" t="s">
        <v>32</v>
      </c>
      <c r="L342" s="24">
        <v>1</v>
      </c>
      <c r="M342" s="24" t="s">
        <v>32</v>
      </c>
      <c r="N342" s="34">
        <v>57537</v>
      </c>
      <c r="O342" s="26">
        <f t="shared" si="49"/>
        <v>57709.610999999997</v>
      </c>
      <c r="P342" s="33">
        <f t="shared" si="50"/>
        <v>5770.9611000000004</v>
      </c>
      <c r="Q342" s="28">
        <v>0.1</v>
      </c>
      <c r="R342" s="29">
        <v>10759</v>
      </c>
      <c r="S342" s="29"/>
      <c r="T342" s="29">
        <v>6397</v>
      </c>
      <c r="U342" s="29"/>
      <c r="V342" s="28">
        <f t="shared" si="46"/>
        <v>1075.9000000000001</v>
      </c>
      <c r="W342" s="28">
        <f t="shared" si="51"/>
        <v>639.70000000000005</v>
      </c>
      <c r="X342" s="30">
        <f t="shared" si="47"/>
        <v>4695.0611000000008</v>
      </c>
      <c r="Y342" s="31" t="s">
        <v>33</v>
      </c>
      <c r="Z342" s="17"/>
    </row>
    <row r="343" spans="1:26" ht="15.75" x14ac:dyDescent="0.25">
      <c r="A343" s="18" t="s">
        <v>425</v>
      </c>
      <c r="B343" s="19" t="s">
        <v>426</v>
      </c>
      <c r="C343" s="38" t="s">
        <v>1331</v>
      </c>
      <c r="D343" s="39" t="s">
        <v>88</v>
      </c>
      <c r="E343" s="38" t="s">
        <v>450</v>
      </c>
      <c r="F343" s="37" t="s">
        <v>275</v>
      </c>
      <c r="G343" s="37">
        <v>4</v>
      </c>
      <c r="H343" s="23" t="s">
        <v>1350</v>
      </c>
      <c r="I343" s="23" t="s">
        <v>1350</v>
      </c>
      <c r="J343" s="47">
        <v>0.98329999999999995</v>
      </c>
      <c r="K343" s="24" t="s">
        <v>32</v>
      </c>
      <c r="L343" s="24">
        <v>2</v>
      </c>
      <c r="M343" s="24" t="s">
        <v>32</v>
      </c>
      <c r="N343" s="34">
        <v>105364</v>
      </c>
      <c r="O343" s="26">
        <f t="shared" si="49"/>
        <v>105680.092</v>
      </c>
      <c r="P343" s="33">
        <f t="shared" si="50"/>
        <v>10568.0092</v>
      </c>
      <c r="Q343" s="33">
        <v>0.05</v>
      </c>
      <c r="R343" s="29">
        <v>0</v>
      </c>
      <c r="S343" s="29"/>
      <c r="T343" s="29">
        <v>12938</v>
      </c>
      <c r="U343" s="29"/>
      <c r="V343" s="28">
        <f t="shared" si="46"/>
        <v>0</v>
      </c>
      <c r="W343" s="28">
        <f t="shared" si="51"/>
        <v>1293.8000000000002</v>
      </c>
      <c r="X343" s="30">
        <f t="shared" si="47"/>
        <v>10568.0092</v>
      </c>
      <c r="Y343" s="31" t="s">
        <v>33</v>
      </c>
      <c r="Z343" s="17"/>
    </row>
    <row r="344" spans="1:26" ht="15.75" x14ac:dyDescent="0.25">
      <c r="A344" s="18" t="s">
        <v>428</v>
      </c>
      <c r="B344" s="19" t="s">
        <v>429</v>
      </c>
      <c r="C344" s="38" t="s">
        <v>430</v>
      </c>
      <c r="D344" s="39" t="s">
        <v>431</v>
      </c>
      <c r="E344" s="38" t="s">
        <v>36</v>
      </c>
      <c r="F344" s="37">
        <v>6</v>
      </c>
      <c r="G344" s="37">
        <v>7</v>
      </c>
      <c r="H344" s="23" t="s">
        <v>1350</v>
      </c>
      <c r="I344" s="23" t="s">
        <v>1350</v>
      </c>
      <c r="J344" s="47">
        <v>0.50439999999999996</v>
      </c>
      <c r="K344" s="24" t="s">
        <v>32</v>
      </c>
      <c r="L344" s="24">
        <v>1</v>
      </c>
      <c r="M344" s="24" t="s">
        <v>32</v>
      </c>
      <c r="N344" s="34">
        <v>55024</v>
      </c>
      <c r="O344" s="26">
        <f t="shared" si="49"/>
        <v>55189.072</v>
      </c>
      <c r="P344" s="33">
        <f t="shared" si="50"/>
        <v>5518.9072000000006</v>
      </c>
      <c r="Q344" s="28">
        <v>0.1</v>
      </c>
      <c r="R344" s="29">
        <v>6327</v>
      </c>
      <c r="S344" s="29"/>
      <c r="T344" s="29">
        <v>20021</v>
      </c>
      <c r="U344" s="29"/>
      <c r="V344" s="28">
        <f t="shared" si="46"/>
        <v>632.70000000000005</v>
      </c>
      <c r="W344" s="28">
        <f t="shared" si="51"/>
        <v>2002.1000000000001</v>
      </c>
      <c r="X344" s="30">
        <f t="shared" si="47"/>
        <v>4886.2072000000007</v>
      </c>
      <c r="Y344" s="31" t="s">
        <v>33</v>
      </c>
      <c r="Z344" s="17"/>
    </row>
    <row r="345" spans="1:26" ht="15.75" x14ac:dyDescent="0.25">
      <c r="A345" s="18" t="s">
        <v>428</v>
      </c>
      <c r="B345" s="19" t="s">
        <v>429</v>
      </c>
      <c r="C345" s="38" t="s">
        <v>432</v>
      </c>
      <c r="D345" s="39" t="s">
        <v>420</v>
      </c>
      <c r="E345" s="38" t="s">
        <v>1350</v>
      </c>
      <c r="F345" s="37">
        <v>8</v>
      </c>
      <c r="G345" s="37">
        <v>9</v>
      </c>
      <c r="H345" s="23" t="s">
        <v>1350</v>
      </c>
      <c r="I345" s="23" t="s">
        <v>1350</v>
      </c>
      <c r="J345" s="47">
        <v>0.46739999999999998</v>
      </c>
      <c r="K345" s="24" t="s">
        <v>32</v>
      </c>
      <c r="L345" s="24">
        <v>1</v>
      </c>
      <c r="M345" s="24" t="s">
        <v>32</v>
      </c>
      <c r="N345" s="34">
        <v>24227</v>
      </c>
      <c r="O345" s="26">
        <f t="shared" si="49"/>
        <v>24299.681</v>
      </c>
      <c r="P345" s="33">
        <f t="shared" si="50"/>
        <v>2429.9681</v>
      </c>
      <c r="Q345" s="28">
        <v>0.1</v>
      </c>
      <c r="R345" s="29">
        <v>8129</v>
      </c>
      <c r="S345" s="29"/>
      <c r="T345" s="29">
        <v>11655</v>
      </c>
      <c r="U345" s="29"/>
      <c r="V345" s="28">
        <f t="shared" si="46"/>
        <v>812.90000000000009</v>
      </c>
      <c r="W345" s="28">
        <f t="shared" si="51"/>
        <v>1165.5</v>
      </c>
      <c r="X345" s="30">
        <f t="shared" si="47"/>
        <v>1617.0681</v>
      </c>
      <c r="Y345" s="31" t="s">
        <v>33</v>
      </c>
      <c r="Z345" s="17"/>
    </row>
    <row r="346" spans="1:26" ht="15.75" x14ac:dyDescent="0.25">
      <c r="A346" s="18" t="s">
        <v>428</v>
      </c>
      <c r="B346" s="19" t="s">
        <v>429</v>
      </c>
      <c r="C346" s="38" t="s">
        <v>760</v>
      </c>
      <c r="D346" s="39" t="s">
        <v>170</v>
      </c>
      <c r="E346" s="38" t="s">
        <v>450</v>
      </c>
      <c r="F346" s="37" t="s">
        <v>275</v>
      </c>
      <c r="G346" s="37">
        <v>5</v>
      </c>
      <c r="H346" s="23" t="s">
        <v>1350</v>
      </c>
      <c r="I346" s="23" t="s">
        <v>1350</v>
      </c>
      <c r="J346" s="47">
        <v>0.54500000000000004</v>
      </c>
      <c r="K346" s="24" t="s">
        <v>32</v>
      </c>
      <c r="L346" s="24">
        <v>2</v>
      </c>
      <c r="M346" s="24" t="s">
        <v>32</v>
      </c>
      <c r="N346" s="34">
        <v>42692</v>
      </c>
      <c r="O346" s="26">
        <f t="shared" si="49"/>
        <v>42820.076000000001</v>
      </c>
      <c r="P346" s="33">
        <f t="shared" si="50"/>
        <v>4282.0075999999999</v>
      </c>
      <c r="Q346" s="33">
        <v>0.05</v>
      </c>
      <c r="R346" s="29">
        <v>7156</v>
      </c>
      <c r="S346" s="29"/>
      <c r="T346" s="29">
        <v>21381</v>
      </c>
      <c r="U346" s="29"/>
      <c r="V346" s="28">
        <f t="shared" si="46"/>
        <v>357.8</v>
      </c>
      <c r="W346" s="28">
        <f t="shared" si="51"/>
        <v>2138.1</v>
      </c>
      <c r="X346" s="30">
        <f t="shared" si="47"/>
        <v>3924.2075999999997</v>
      </c>
      <c r="Y346" s="31" t="s">
        <v>33</v>
      </c>
      <c r="Z346" s="17"/>
    </row>
    <row r="347" spans="1:26" ht="15.75" x14ac:dyDescent="0.25">
      <c r="A347" s="18" t="s">
        <v>428</v>
      </c>
      <c r="B347" s="19" t="s">
        <v>429</v>
      </c>
      <c r="C347" s="38" t="s">
        <v>761</v>
      </c>
      <c r="D347" s="39" t="s">
        <v>762</v>
      </c>
      <c r="E347" s="38" t="s">
        <v>450</v>
      </c>
      <c r="F347" s="37" t="s">
        <v>275</v>
      </c>
      <c r="G347" s="37">
        <v>5</v>
      </c>
      <c r="H347" s="23" t="s">
        <v>1350</v>
      </c>
      <c r="I347" s="23" t="s">
        <v>1350</v>
      </c>
      <c r="J347" s="47">
        <v>0.54430000000000001</v>
      </c>
      <c r="K347" s="24" t="s">
        <v>32</v>
      </c>
      <c r="L347" s="24">
        <v>2</v>
      </c>
      <c r="M347" s="24" t="s">
        <v>32</v>
      </c>
      <c r="N347" s="34">
        <v>41749</v>
      </c>
      <c r="O347" s="26">
        <f t="shared" si="49"/>
        <v>41874.247000000003</v>
      </c>
      <c r="P347" s="33">
        <f t="shared" si="50"/>
        <v>4187.4247000000005</v>
      </c>
      <c r="Q347" s="33">
        <v>0.05</v>
      </c>
      <c r="R347" s="29">
        <v>10436</v>
      </c>
      <c r="S347" s="29"/>
      <c r="T347" s="29">
        <v>28542</v>
      </c>
      <c r="U347" s="29"/>
      <c r="V347" s="28">
        <f t="shared" si="46"/>
        <v>521.80000000000007</v>
      </c>
      <c r="W347" s="28">
        <f t="shared" si="51"/>
        <v>2854.2000000000003</v>
      </c>
      <c r="X347" s="30">
        <f t="shared" si="47"/>
        <v>3665.6247000000003</v>
      </c>
      <c r="Y347" s="31" t="s">
        <v>33</v>
      </c>
      <c r="Z347" s="17"/>
    </row>
    <row r="348" spans="1:26" ht="15.75" x14ac:dyDescent="0.25">
      <c r="A348" s="18" t="s">
        <v>428</v>
      </c>
      <c r="B348" s="19" t="s">
        <v>429</v>
      </c>
      <c r="C348" s="38" t="s">
        <v>763</v>
      </c>
      <c r="D348" s="39" t="s">
        <v>186</v>
      </c>
      <c r="E348" s="38" t="s">
        <v>450</v>
      </c>
      <c r="F348" s="37" t="s">
        <v>275</v>
      </c>
      <c r="G348" s="37">
        <v>5</v>
      </c>
      <c r="H348" s="23" t="s">
        <v>1350</v>
      </c>
      <c r="I348" s="23" t="s">
        <v>1350</v>
      </c>
      <c r="J348" s="47">
        <v>0.55530000000000002</v>
      </c>
      <c r="K348" s="24" t="s">
        <v>32</v>
      </c>
      <c r="L348" s="24">
        <v>2</v>
      </c>
      <c r="M348" s="24" t="s">
        <v>32</v>
      </c>
      <c r="N348" s="34">
        <v>55391</v>
      </c>
      <c r="O348" s="26">
        <f t="shared" si="49"/>
        <v>55557.173000000003</v>
      </c>
      <c r="P348" s="33">
        <f t="shared" si="50"/>
        <v>5555.7173000000003</v>
      </c>
      <c r="Q348" s="33">
        <v>0.05</v>
      </c>
      <c r="R348" s="29">
        <v>10970</v>
      </c>
      <c r="S348" s="29"/>
      <c r="T348" s="29">
        <v>38573</v>
      </c>
      <c r="U348" s="29"/>
      <c r="V348" s="28">
        <f t="shared" si="46"/>
        <v>548.5</v>
      </c>
      <c r="W348" s="28">
        <f t="shared" si="51"/>
        <v>3857.3</v>
      </c>
      <c r="X348" s="30">
        <f t="shared" si="47"/>
        <v>5007.2173000000003</v>
      </c>
      <c r="Y348" s="31" t="s">
        <v>33</v>
      </c>
      <c r="Z348" s="17"/>
    </row>
    <row r="349" spans="1:26" ht="15.75" x14ac:dyDescent="0.25">
      <c r="A349" s="18" t="s">
        <v>428</v>
      </c>
      <c r="B349" s="19" t="s">
        <v>429</v>
      </c>
      <c r="C349" s="38" t="s">
        <v>764</v>
      </c>
      <c r="D349" s="39" t="s">
        <v>114</v>
      </c>
      <c r="E349" s="38" t="s">
        <v>450</v>
      </c>
      <c r="F349" s="37" t="s">
        <v>275</v>
      </c>
      <c r="G349" s="37">
        <v>5</v>
      </c>
      <c r="H349" s="23" t="s">
        <v>1350</v>
      </c>
      <c r="I349" s="23" t="s">
        <v>1350</v>
      </c>
      <c r="J349" s="47">
        <v>0.53480000000000005</v>
      </c>
      <c r="K349" s="24" t="s">
        <v>32</v>
      </c>
      <c r="L349" s="24">
        <v>2</v>
      </c>
      <c r="M349" s="24" t="s">
        <v>32</v>
      </c>
      <c r="N349" s="34">
        <v>34249</v>
      </c>
      <c r="O349" s="26">
        <f t="shared" si="49"/>
        <v>34351.747000000003</v>
      </c>
      <c r="P349" s="33">
        <f t="shared" si="50"/>
        <v>3435.1747000000005</v>
      </c>
      <c r="Q349" s="33">
        <v>0.05</v>
      </c>
      <c r="R349" s="29">
        <v>4874</v>
      </c>
      <c r="S349" s="29"/>
      <c r="T349" s="29">
        <v>15928</v>
      </c>
      <c r="U349" s="29"/>
      <c r="V349" s="28">
        <f t="shared" si="46"/>
        <v>243.70000000000002</v>
      </c>
      <c r="W349" s="28">
        <f t="shared" si="51"/>
        <v>1592.8000000000002</v>
      </c>
      <c r="X349" s="30">
        <f t="shared" si="47"/>
        <v>3191.4747000000007</v>
      </c>
      <c r="Y349" s="31" t="s">
        <v>33</v>
      </c>
      <c r="Z349" s="17"/>
    </row>
    <row r="350" spans="1:26" ht="15.75" x14ac:dyDescent="0.25">
      <c r="A350" s="18" t="s">
        <v>248</v>
      </c>
      <c r="B350" s="19" t="s">
        <v>249</v>
      </c>
      <c r="C350" s="20" t="s">
        <v>250</v>
      </c>
      <c r="D350" s="21" t="s">
        <v>251</v>
      </c>
      <c r="E350" s="22" t="s">
        <v>36</v>
      </c>
      <c r="F350" s="19" t="s">
        <v>37</v>
      </c>
      <c r="G350" s="19" t="s">
        <v>38</v>
      </c>
      <c r="H350" s="23">
        <v>0.66820000000000002</v>
      </c>
      <c r="I350" s="23">
        <v>0.1231</v>
      </c>
      <c r="J350" s="23">
        <v>0.7913</v>
      </c>
      <c r="K350" s="24" t="s">
        <v>32</v>
      </c>
      <c r="L350" s="24">
        <v>1</v>
      </c>
      <c r="M350" s="24"/>
      <c r="N350" s="34">
        <v>98621</v>
      </c>
      <c r="O350" s="26">
        <f t="shared" si="49"/>
        <v>98916.862999999998</v>
      </c>
      <c r="P350" s="27">
        <f t="shared" si="50"/>
        <v>9891.6863000000012</v>
      </c>
      <c r="Q350" s="28">
        <v>0.1</v>
      </c>
      <c r="R350" s="29">
        <f>IFERROR(VLOOKUP(A350&amp;D350,[1]Combined!$A$6:$F$1827,6,FALSE),0)</f>
        <v>38367</v>
      </c>
      <c r="S350" s="29">
        <f>IFERROR(VLOOKUP(A350&amp;D350,[2]Combined!$A$5:$F$98,6,FALSE),0)</f>
        <v>0</v>
      </c>
      <c r="T350" s="29">
        <v>115389</v>
      </c>
      <c r="U350" s="29"/>
      <c r="V350" s="28">
        <f t="shared" si="46"/>
        <v>3836.7000000000003</v>
      </c>
      <c r="W350" s="28">
        <f t="shared" si="51"/>
        <v>11538.900000000001</v>
      </c>
      <c r="X350" s="30">
        <f t="shared" si="47"/>
        <v>6054.9863000000005</v>
      </c>
      <c r="Y350" s="31" t="s">
        <v>33</v>
      </c>
      <c r="Z350" s="17"/>
    </row>
    <row r="351" spans="1:26" ht="15.75" x14ac:dyDescent="0.25">
      <c r="A351" s="18" t="s">
        <v>248</v>
      </c>
      <c r="B351" s="19" t="s">
        <v>249</v>
      </c>
      <c r="C351" s="20" t="s">
        <v>252</v>
      </c>
      <c r="D351" s="21" t="s">
        <v>148</v>
      </c>
      <c r="E351" s="22" t="s">
        <v>29</v>
      </c>
      <c r="F351" s="19" t="s">
        <v>30</v>
      </c>
      <c r="G351" s="19" t="s">
        <v>31</v>
      </c>
      <c r="H351" s="23">
        <v>0.60019999999999996</v>
      </c>
      <c r="I351" s="23">
        <v>0.1132</v>
      </c>
      <c r="J351" s="23">
        <v>0.71330000000000005</v>
      </c>
      <c r="K351" s="24" t="s">
        <v>32</v>
      </c>
      <c r="L351" s="24">
        <v>1</v>
      </c>
      <c r="M351" s="24"/>
      <c r="N351" s="34">
        <v>131844</v>
      </c>
      <c r="O351" s="26">
        <f t="shared" si="49"/>
        <v>132239.53200000001</v>
      </c>
      <c r="P351" s="27">
        <f t="shared" si="50"/>
        <v>13223.953200000002</v>
      </c>
      <c r="Q351" s="28">
        <v>0.1</v>
      </c>
      <c r="R351" s="29">
        <f>IFERROR(VLOOKUP(A351&amp;D351,[1]Combined!$A$6:$F$1827,6,FALSE),0)</f>
        <v>14505</v>
      </c>
      <c r="S351" s="29">
        <f>IFERROR(VLOOKUP(A351&amp;D351,[2]Combined!$A$5:$F$98,6,FALSE),0)</f>
        <v>0</v>
      </c>
      <c r="T351" s="29">
        <v>42972</v>
      </c>
      <c r="U351" s="29"/>
      <c r="V351" s="28">
        <f t="shared" si="46"/>
        <v>1450.5</v>
      </c>
      <c r="W351" s="28">
        <f t="shared" si="51"/>
        <v>4297.2</v>
      </c>
      <c r="X351" s="30">
        <f t="shared" si="47"/>
        <v>11773.453200000002</v>
      </c>
      <c r="Y351" s="31" t="s">
        <v>33</v>
      </c>
      <c r="Z351" s="17"/>
    </row>
    <row r="352" spans="1:26" ht="15.75" x14ac:dyDescent="0.25">
      <c r="A352" s="18" t="s">
        <v>248</v>
      </c>
      <c r="B352" s="19" t="s">
        <v>249</v>
      </c>
      <c r="C352" s="20" t="s">
        <v>253</v>
      </c>
      <c r="D352" s="21" t="s">
        <v>100</v>
      </c>
      <c r="E352" s="22" t="s">
        <v>29</v>
      </c>
      <c r="F352" s="19" t="s">
        <v>220</v>
      </c>
      <c r="G352" s="19" t="s">
        <v>31</v>
      </c>
      <c r="H352" s="23">
        <v>0.55130000000000001</v>
      </c>
      <c r="I352" s="23">
        <v>0.1179</v>
      </c>
      <c r="J352" s="23">
        <v>0.66920000000000002</v>
      </c>
      <c r="K352" s="24" t="s">
        <v>32</v>
      </c>
      <c r="L352" s="24">
        <v>1</v>
      </c>
      <c r="M352" s="24"/>
      <c r="N352" s="34">
        <v>128452</v>
      </c>
      <c r="O352" s="26">
        <f t="shared" si="49"/>
        <v>128837.356</v>
      </c>
      <c r="P352" s="27">
        <f t="shared" si="50"/>
        <v>12883.7356</v>
      </c>
      <c r="Q352" s="28">
        <v>0.1</v>
      </c>
      <c r="R352" s="29">
        <f>IFERROR(VLOOKUP(A352&amp;D352,[1]Combined!$A$6:$F$1827,6,FALSE),0)</f>
        <v>21713</v>
      </c>
      <c r="S352" s="29">
        <f>IFERROR(VLOOKUP(A352&amp;D352,[2]Combined!$A$5:$F$98,6,FALSE),0)</f>
        <v>0</v>
      </c>
      <c r="T352" s="29">
        <v>84476</v>
      </c>
      <c r="U352" s="29"/>
      <c r="V352" s="28">
        <f t="shared" si="46"/>
        <v>2171.3000000000002</v>
      </c>
      <c r="W352" s="28">
        <f t="shared" si="51"/>
        <v>8447.6</v>
      </c>
      <c r="X352" s="30">
        <f t="shared" si="47"/>
        <v>10712.435600000001</v>
      </c>
      <c r="Y352" s="31" t="s">
        <v>33</v>
      </c>
      <c r="Z352" s="17"/>
    </row>
    <row r="353" spans="1:26" ht="15.75" x14ac:dyDescent="0.25">
      <c r="A353" s="18" t="s">
        <v>248</v>
      </c>
      <c r="B353" s="19" t="s">
        <v>249</v>
      </c>
      <c r="C353" s="20" t="s">
        <v>254</v>
      </c>
      <c r="D353" s="21" t="s">
        <v>255</v>
      </c>
      <c r="E353" s="22" t="s">
        <v>36</v>
      </c>
      <c r="F353" s="19" t="s">
        <v>37</v>
      </c>
      <c r="G353" s="19" t="s">
        <v>38</v>
      </c>
      <c r="H353" s="23">
        <v>0.62539999999999996</v>
      </c>
      <c r="I353" s="23">
        <v>0.1211</v>
      </c>
      <c r="J353" s="23">
        <v>0.74639999999999995</v>
      </c>
      <c r="K353" s="24" t="s">
        <v>32</v>
      </c>
      <c r="L353" s="24">
        <v>1</v>
      </c>
      <c r="M353" s="24"/>
      <c r="N353" s="34">
        <v>69889</v>
      </c>
      <c r="O353" s="26">
        <f t="shared" si="49"/>
        <v>70098.667000000001</v>
      </c>
      <c r="P353" s="27">
        <f t="shared" si="50"/>
        <v>7009.8667000000005</v>
      </c>
      <c r="Q353" s="28">
        <v>0.1</v>
      </c>
      <c r="R353" s="29">
        <f>IFERROR(VLOOKUP(A353&amp;D353,[1]Combined!$A$6:$F$1827,6,FALSE),0)</f>
        <v>41095</v>
      </c>
      <c r="S353" s="29">
        <f>IFERROR(VLOOKUP(A353&amp;D353,[2]Combined!$A$5:$F$98,6,FALSE),0)</f>
        <v>0</v>
      </c>
      <c r="T353" s="29">
        <v>118162</v>
      </c>
      <c r="U353" s="29"/>
      <c r="V353" s="28">
        <f t="shared" si="46"/>
        <v>4109.5</v>
      </c>
      <c r="W353" s="28">
        <f t="shared" si="51"/>
        <v>11816.2</v>
      </c>
      <c r="X353" s="30">
        <f t="shared" si="47"/>
        <v>2900.3667000000005</v>
      </c>
      <c r="Y353" s="31" t="s">
        <v>33</v>
      </c>
      <c r="Z353" s="17"/>
    </row>
    <row r="354" spans="1:26" ht="15.75" x14ac:dyDescent="0.25">
      <c r="A354" s="18" t="s">
        <v>248</v>
      </c>
      <c r="B354" s="19" t="s">
        <v>249</v>
      </c>
      <c r="C354" s="20" t="s">
        <v>256</v>
      </c>
      <c r="D354" s="21" t="s">
        <v>168</v>
      </c>
      <c r="E354" s="22" t="s">
        <v>36</v>
      </c>
      <c r="F354" s="19" t="s">
        <v>37</v>
      </c>
      <c r="G354" s="19" t="s">
        <v>38</v>
      </c>
      <c r="H354" s="23">
        <v>0.45700000000000002</v>
      </c>
      <c r="I354" s="23">
        <v>9.9400000000000002E-2</v>
      </c>
      <c r="J354" s="23">
        <v>0.55640000000000001</v>
      </c>
      <c r="K354" s="24" t="s">
        <v>32</v>
      </c>
      <c r="L354" s="24">
        <v>1</v>
      </c>
      <c r="M354" s="24"/>
      <c r="N354" s="34">
        <v>83129</v>
      </c>
      <c r="O354" s="26">
        <f t="shared" si="49"/>
        <v>83378.387000000002</v>
      </c>
      <c r="P354" s="27">
        <f t="shared" si="50"/>
        <v>8337.8387000000002</v>
      </c>
      <c r="Q354" s="28">
        <v>0.1</v>
      </c>
      <c r="R354" s="29">
        <f>IFERROR(VLOOKUP(A354&amp;D354,[1]Combined!$A$6:$F$1827,6,FALSE),0)</f>
        <v>43561</v>
      </c>
      <c r="S354" s="29">
        <f>IFERROR(VLOOKUP(A354&amp;D354,[2]Combined!$A$5:$F$98,6,FALSE),0)</f>
        <v>0</v>
      </c>
      <c r="T354" s="29">
        <v>135350</v>
      </c>
      <c r="U354" s="29"/>
      <c r="V354" s="28">
        <f t="shared" si="46"/>
        <v>4356.1000000000004</v>
      </c>
      <c r="W354" s="28">
        <f t="shared" si="51"/>
        <v>13535</v>
      </c>
      <c r="X354" s="30">
        <f t="shared" si="47"/>
        <v>3981.7386999999999</v>
      </c>
      <c r="Y354" s="31" t="s">
        <v>33</v>
      </c>
      <c r="Z354" s="17"/>
    </row>
    <row r="355" spans="1:26" ht="15.75" x14ac:dyDescent="0.25">
      <c r="A355" s="18" t="s">
        <v>248</v>
      </c>
      <c r="B355" s="19" t="s">
        <v>249</v>
      </c>
      <c r="C355" s="20" t="s">
        <v>257</v>
      </c>
      <c r="D355" s="21" t="s">
        <v>258</v>
      </c>
      <c r="E355" s="22" t="s">
        <v>36</v>
      </c>
      <c r="F355" s="19" t="s">
        <v>37</v>
      </c>
      <c r="G355" s="19" t="s">
        <v>38</v>
      </c>
      <c r="H355" s="23">
        <v>0.48099999999999998</v>
      </c>
      <c r="I355" s="23">
        <v>0.1147</v>
      </c>
      <c r="J355" s="23">
        <v>0.59570000000000001</v>
      </c>
      <c r="K355" s="24" t="s">
        <v>32</v>
      </c>
      <c r="L355" s="24">
        <v>1</v>
      </c>
      <c r="M355" s="24"/>
      <c r="N355" s="34">
        <v>84948</v>
      </c>
      <c r="O355" s="26">
        <f t="shared" si="49"/>
        <v>85202.843999999997</v>
      </c>
      <c r="P355" s="27">
        <f t="shared" si="50"/>
        <v>8520.2844000000005</v>
      </c>
      <c r="Q355" s="28">
        <v>0.1</v>
      </c>
      <c r="R355" s="29">
        <f>IFERROR(VLOOKUP(A355&amp;D355,[1]Combined!$A$6:$F$1827,6,FALSE),0)</f>
        <v>42900</v>
      </c>
      <c r="S355" s="29">
        <f>IFERROR(VLOOKUP(A355&amp;D355,[2]Combined!$A$5:$F$98,6,FALSE),0)</f>
        <v>0</v>
      </c>
      <c r="T355" s="29">
        <v>85711</v>
      </c>
      <c r="U355" s="29"/>
      <c r="V355" s="28">
        <f t="shared" si="46"/>
        <v>4290</v>
      </c>
      <c r="W355" s="28">
        <f t="shared" si="51"/>
        <v>8571.1</v>
      </c>
      <c r="X355" s="30">
        <f t="shared" si="47"/>
        <v>4230.2844000000005</v>
      </c>
      <c r="Y355" s="31" t="s">
        <v>33</v>
      </c>
      <c r="Z355" s="17"/>
    </row>
    <row r="356" spans="1:26" ht="15.75" x14ac:dyDescent="0.25">
      <c r="A356" s="18" t="s">
        <v>248</v>
      </c>
      <c r="B356" s="19" t="s">
        <v>249</v>
      </c>
      <c r="C356" s="20" t="s">
        <v>259</v>
      </c>
      <c r="D356" s="21" t="s">
        <v>260</v>
      </c>
      <c r="E356" s="22" t="s">
        <v>29</v>
      </c>
      <c r="F356" s="19" t="s">
        <v>30</v>
      </c>
      <c r="G356" s="19" t="s">
        <v>31</v>
      </c>
      <c r="H356" s="23">
        <v>0.50329999999999997</v>
      </c>
      <c r="I356" s="23">
        <v>0.10349999999999999</v>
      </c>
      <c r="J356" s="23">
        <v>0.60680000000000001</v>
      </c>
      <c r="K356" s="24" t="s">
        <v>32</v>
      </c>
      <c r="L356" s="24">
        <v>1</v>
      </c>
      <c r="M356" s="24"/>
      <c r="N356" s="34">
        <v>113577</v>
      </c>
      <c r="O356" s="26">
        <f t="shared" si="49"/>
        <v>113917.731</v>
      </c>
      <c r="P356" s="27">
        <f t="shared" si="50"/>
        <v>11391.7731</v>
      </c>
      <c r="Q356" s="28">
        <v>0.1</v>
      </c>
      <c r="R356" s="29">
        <f>IFERROR(VLOOKUP(A356&amp;D356,[1]Combined!$A$6:$F$1827,6,FALSE),0)</f>
        <v>25366</v>
      </c>
      <c r="S356" s="29">
        <f>IFERROR(VLOOKUP(A356&amp;D356,[2]Combined!$A$5:$F$98,6,FALSE),0)</f>
        <v>0</v>
      </c>
      <c r="T356" s="29">
        <v>92145</v>
      </c>
      <c r="U356" s="29"/>
      <c r="V356" s="28">
        <f t="shared" si="46"/>
        <v>2536.6000000000004</v>
      </c>
      <c r="W356" s="28">
        <f t="shared" si="51"/>
        <v>9214.5</v>
      </c>
      <c r="X356" s="30">
        <f t="shared" si="47"/>
        <v>8855.1731</v>
      </c>
      <c r="Y356" s="31" t="s">
        <v>33</v>
      </c>
      <c r="Z356" s="17"/>
    </row>
    <row r="357" spans="1:26" ht="15.75" x14ac:dyDescent="0.25">
      <c r="A357" s="18" t="s">
        <v>248</v>
      </c>
      <c r="B357" s="19" t="s">
        <v>249</v>
      </c>
      <c r="C357" s="20" t="s">
        <v>261</v>
      </c>
      <c r="D357" s="21" t="s">
        <v>262</v>
      </c>
      <c r="E357" s="22" t="s">
        <v>36</v>
      </c>
      <c r="F357" s="19" t="s">
        <v>37</v>
      </c>
      <c r="G357" s="19" t="s">
        <v>38</v>
      </c>
      <c r="H357" s="23">
        <v>0.60560000000000003</v>
      </c>
      <c r="I357" s="23">
        <v>0.1353</v>
      </c>
      <c r="J357" s="23">
        <v>0.74080000000000001</v>
      </c>
      <c r="K357" s="24" t="s">
        <v>32</v>
      </c>
      <c r="L357" s="24">
        <v>1</v>
      </c>
      <c r="M357" s="24"/>
      <c r="N357" s="34">
        <v>78656</v>
      </c>
      <c r="O357" s="26">
        <f t="shared" si="49"/>
        <v>78891.967999999993</v>
      </c>
      <c r="P357" s="27">
        <f t="shared" si="50"/>
        <v>7889.1967999999997</v>
      </c>
      <c r="Q357" s="28">
        <v>0.1</v>
      </c>
      <c r="R357" s="29">
        <f>IFERROR(VLOOKUP(A357&amp;D357,[1]Combined!$A$6:$F$1827,6,FALSE),0)</f>
        <v>22093</v>
      </c>
      <c r="S357" s="29">
        <f>IFERROR(VLOOKUP(A357&amp;D357,[2]Combined!$A$5:$F$98,6,FALSE),0)</f>
        <v>0</v>
      </c>
      <c r="T357" s="29">
        <v>54439</v>
      </c>
      <c r="U357" s="29"/>
      <c r="V357" s="28">
        <f t="shared" si="46"/>
        <v>2209.3000000000002</v>
      </c>
      <c r="W357" s="28">
        <f t="shared" si="51"/>
        <v>5443.9000000000005</v>
      </c>
      <c r="X357" s="30">
        <f t="shared" si="47"/>
        <v>5679.8967999999995</v>
      </c>
      <c r="Y357" s="31" t="s">
        <v>33</v>
      </c>
      <c r="Z357" s="17"/>
    </row>
    <row r="358" spans="1:26" ht="15.75" x14ac:dyDescent="0.25">
      <c r="A358" s="18" t="s">
        <v>248</v>
      </c>
      <c r="B358" s="19" t="s">
        <v>249</v>
      </c>
      <c r="C358" s="20" t="s">
        <v>263</v>
      </c>
      <c r="D358" s="21" t="s">
        <v>264</v>
      </c>
      <c r="E358" s="22" t="s">
        <v>36</v>
      </c>
      <c r="F358" s="19" t="s">
        <v>37</v>
      </c>
      <c r="G358" s="19" t="s">
        <v>38</v>
      </c>
      <c r="H358" s="23">
        <v>0.48280000000000001</v>
      </c>
      <c r="I358" s="23">
        <v>0.1116</v>
      </c>
      <c r="J358" s="23">
        <v>0.59440000000000004</v>
      </c>
      <c r="K358" s="24" t="s">
        <v>32</v>
      </c>
      <c r="L358" s="24">
        <v>1</v>
      </c>
      <c r="M358" s="24"/>
      <c r="N358" s="34">
        <v>40853</v>
      </c>
      <c r="O358" s="26">
        <f t="shared" si="49"/>
        <v>40975.559000000001</v>
      </c>
      <c r="P358" s="27">
        <f t="shared" si="50"/>
        <v>4097.5559000000003</v>
      </c>
      <c r="Q358" s="28">
        <v>0.1</v>
      </c>
      <c r="R358" s="29">
        <f>IFERROR(VLOOKUP(A358&amp;D358,[1]Combined!$A$6:$F$1827,6,FALSE),0)</f>
        <v>35529</v>
      </c>
      <c r="S358" s="29">
        <f>IFERROR(VLOOKUP(A358&amp;D358,[2]Combined!$A$5:$F$98,6,FALSE),0)</f>
        <v>0</v>
      </c>
      <c r="T358" s="29">
        <v>124664</v>
      </c>
      <c r="U358" s="29"/>
      <c r="V358" s="28">
        <f t="shared" si="46"/>
        <v>3552.9</v>
      </c>
      <c r="W358" s="28">
        <f t="shared" si="51"/>
        <v>12466.400000000001</v>
      </c>
      <c r="X358" s="30">
        <f t="shared" si="47"/>
        <v>544.6559000000002</v>
      </c>
      <c r="Y358" s="31" t="s">
        <v>33</v>
      </c>
      <c r="Z358" s="17"/>
    </row>
    <row r="359" spans="1:26" ht="15.75" x14ac:dyDescent="0.25">
      <c r="A359" s="18" t="s">
        <v>248</v>
      </c>
      <c r="B359" s="19" t="s">
        <v>249</v>
      </c>
      <c r="C359" s="20" t="s">
        <v>544</v>
      </c>
      <c r="D359" s="21" t="s">
        <v>356</v>
      </c>
      <c r="E359" s="22" t="s">
        <v>450</v>
      </c>
      <c r="F359" s="19" t="s">
        <v>220</v>
      </c>
      <c r="G359" s="19" t="s">
        <v>451</v>
      </c>
      <c r="H359" s="23">
        <v>0.70489999999999997</v>
      </c>
      <c r="I359" s="23">
        <v>0.12720000000000001</v>
      </c>
      <c r="J359" s="23">
        <v>0.83209999999999995</v>
      </c>
      <c r="K359" s="24" t="s">
        <v>32</v>
      </c>
      <c r="L359" s="24">
        <v>2</v>
      </c>
      <c r="M359" s="24"/>
      <c r="N359" s="34">
        <v>63608</v>
      </c>
      <c r="O359" s="26">
        <f t="shared" si="49"/>
        <v>63798.824000000001</v>
      </c>
      <c r="P359" s="27">
        <f t="shared" si="50"/>
        <v>6379.8824000000004</v>
      </c>
      <c r="Q359" s="33">
        <v>0.05</v>
      </c>
      <c r="R359" s="29">
        <f>IFERROR(VLOOKUP(A359&amp;D359,[1]Combined!$A$6:$F$1827,6,FALSE),0)</f>
        <v>25982</v>
      </c>
      <c r="S359" s="29">
        <f>IFERROR(VLOOKUP(A359&amp;D359,[2]Combined!$A$5:$F$98,6,FALSE),0)</f>
        <v>0</v>
      </c>
      <c r="T359" s="29">
        <v>91318</v>
      </c>
      <c r="U359" s="29"/>
      <c r="V359" s="28">
        <f t="shared" si="46"/>
        <v>1299.1000000000001</v>
      </c>
      <c r="W359" s="28">
        <f t="shared" si="51"/>
        <v>9131.8000000000011</v>
      </c>
      <c r="X359" s="30">
        <f t="shared" si="47"/>
        <v>5080.7824000000001</v>
      </c>
      <c r="Y359" s="31" t="s">
        <v>33</v>
      </c>
      <c r="Z359" s="17"/>
    </row>
    <row r="360" spans="1:26" ht="15.75" x14ac:dyDescent="0.25">
      <c r="A360" s="18" t="s">
        <v>248</v>
      </c>
      <c r="B360" s="19" t="s">
        <v>249</v>
      </c>
      <c r="C360" s="20" t="s">
        <v>545</v>
      </c>
      <c r="D360" s="21" t="s">
        <v>213</v>
      </c>
      <c r="E360" s="22" t="s">
        <v>450</v>
      </c>
      <c r="F360" s="19" t="s">
        <v>275</v>
      </c>
      <c r="G360" s="19" t="s">
        <v>451</v>
      </c>
      <c r="H360" s="23">
        <v>0.71960000000000002</v>
      </c>
      <c r="I360" s="23">
        <v>0.12670000000000001</v>
      </c>
      <c r="J360" s="23">
        <v>0.84630000000000005</v>
      </c>
      <c r="K360" s="24" t="s">
        <v>32</v>
      </c>
      <c r="L360" s="24">
        <v>2</v>
      </c>
      <c r="M360" s="24"/>
      <c r="N360" s="34">
        <v>60168</v>
      </c>
      <c r="O360" s="26">
        <f t="shared" si="49"/>
        <v>60348.504000000001</v>
      </c>
      <c r="P360" s="27">
        <f t="shared" si="50"/>
        <v>6034.8504000000003</v>
      </c>
      <c r="Q360" s="33">
        <v>0.05</v>
      </c>
      <c r="R360" s="29">
        <f>IFERROR(VLOOKUP(A360&amp;D360,[1]Combined!$A$6:$F$1827,6,FALSE),0)</f>
        <v>15590</v>
      </c>
      <c r="S360" s="29">
        <f>IFERROR(VLOOKUP(A360&amp;D360,[2]Combined!$A$5:$F$98,6,FALSE),0)</f>
        <v>0</v>
      </c>
      <c r="T360" s="29">
        <v>22528</v>
      </c>
      <c r="U360" s="29"/>
      <c r="V360" s="28">
        <f t="shared" si="46"/>
        <v>779.5</v>
      </c>
      <c r="W360" s="28">
        <f t="shared" si="51"/>
        <v>2252.8000000000002</v>
      </c>
      <c r="X360" s="30">
        <f t="shared" si="47"/>
        <v>5255.3504000000003</v>
      </c>
      <c r="Y360" s="31" t="s">
        <v>33</v>
      </c>
      <c r="Z360" s="17"/>
    </row>
    <row r="361" spans="1:26" ht="15.75" x14ac:dyDescent="0.25">
      <c r="A361" s="18" t="s">
        <v>248</v>
      </c>
      <c r="B361" s="19" t="s">
        <v>249</v>
      </c>
      <c r="C361" s="20" t="s">
        <v>546</v>
      </c>
      <c r="D361" s="21" t="s">
        <v>459</v>
      </c>
      <c r="E361" s="22" t="s">
        <v>450</v>
      </c>
      <c r="F361" s="19" t="s">
        <v>220</v>
      </c>
      <c r="G361" s="19" t="s">
        <v>451</v>
      </c>
      <c r="H361" s="23">
        <v>0.74660000000000004</v>
      </c>
      <c r="I361" s="23">
        <v>0.12670000000000001</v>
      </c>
      <c r="J361" s="23">
        <v>0.87329999999999997</v>
      </c>
      <c r="K361" s="24" t="s">
        <v>32</v>
      </c>
      <c r="L361" s="24">
        <v>2</v>
      </c>
      <c r="M361" s="24"/>
      <c r="N361" s="34">
        <v>70896</v>
      </c>
      <c r="O361" s="26">
        <f t="shared" si="49"/>
        <v>71108.687999999995</v>
      </c>
      <c r="P361" s="27">
        <f t="shared" si="50"/>
        <v>7110.8688000000002</v>
      </c>
      <c r="Q361" s="33">
        <v>0.05</v>
      </c>
      <c r="R361" s="29">
        <f>IFERROR(VLOOKUP(A361&amp;D361,[1]Combined!$A$6:$F$1827,6,FALSE),0)</f>
        <v>17229</v>
      </c>
      <c r="S361" s="29">
        <f>IFERROR(VLOOKUP(A361&amp;D361,[2]Combined!$A$5:$F$98,6,FALSE),0)</f>
        <v>0</v>
      </c>
      <c r="T361" s="29">
        <v>39332</v>
      </c>
      <c r="U361" s="29"/>
      <c r="V361" s="28">
        <f t="shared" si="46"/>
        <v>861.45</v>
      </c>
      <c r="W361" s="28">
        <f t="shared" si="51"/>
        <v>3933.2000000000003</v>
      </c>
      <c r="X361" s="30">
        <f t="shared" si="47"/>
        <v>6249.4188000000004</v>
      </c>
      <c r="Y361" s="31" t="s">
        <v>33</v>
      </c>
      <c r="Z361" s="17"/>
    </row>
    <row r="362" spans="1:26" ht="15.75" x14ac:dyDescent="0.25">
      <c r="A362" s="18" t="s">
        <v>248</v>
      </c>
      <c r="B362" s="19" t="s">
        <v>249</v>
      </c>
      <c r="C362" s="20" t="s">
        <v>547</v>
      </c>
      <c r="D362" s="21" t="s">
        <v>548</v>
      </c>
      <c r="E362" s="22" t="s">
        <v>450</v>
      </c>
      <c r="F362" s="19" t="s">
        <v>220</v>
      </c>
      <c r="G362" s="19" t="s">
        <v>451</v>
      </c>
      <c r="H362" s="23">
        <v>0.71950000000000003</v>
      </c>
      <c r="I362" s="23">
        <v>0.1265</v>
      </c>
      <c r="J362" s="23">
        <v>0.84599999999999997</v>
      </c>
      <c r="K362" s="24" t="s">
        <v>32</v>
      </c>
      <c r="L362" s="24">
        <v>2</v>
      </c>
      <c r="M362" s="24"/>
      <c r="N362" s="34">
        <v>60176</v>
      </c>
      <c r="O362" s="26">
        <f t="shared" si="49"/>
        <v>60356.527999999998</v>
      </c>
      <c r="P362" s="27">
        <f t="shared" si="50"/>
        <v>6035.6527999999998</v>
      </c>
      <c r="Q362" s="33">
        <v>0.05</v>
      </c>
      <c r="R362" s="29">
        <f>IFERROR(VLOOKUP(A362&amp;D362,[1]Combined!$A$6:$F$1827,6,FALSE),0)</f>
        <v>19498</v>
      </c>
      <c r="S362" s="29">
        <f>IFERROR(VLOOKUP(A362&amp;D362,[2]Combined!$A$5:$F$98,6,FALSE),0)</f>
        <v>0</v>
      </c>
      <c r="T362" s="29">
        <v>28704</v>
      </c>
      <c r="U362" s="29"/>
      <c r="V362" s="28">
        <f t="shared" si="46"/>
        <v>974.90000000000009</v>
      </c>
      <c r="W362" s="28">
        <f t="shared" si="51"/>
        <v>2870.4</v>
      </c>
      <c r="X362" s="30">
        <f t="shared" si="47"/>
        <v>5060.7528000000002</v>
      </c>
      <c r="Y362" s="31" t="s">
        <v>33</v>
      </c>
      <c r="Z362" s="17"/>
    </row>
    <row r="363" spans="1:26" ht="15.75" x14ac:dyDescent="0.25">
      <c r="A363" s="18" t="s">
        <v>248</v>
      </c>
      <c r="B363" s="19" t="s">
        <v>249</v>
      </c>
      <c r="C363" s="20" t="s">
        <v>549</v>
      </c>
      <c r="D363" s="21" t="s">
        <v>28</v>
      </c>
      <c r="E363" s="22" t="s">
        <v>450</v>
      </c>
      <c r="F363" s="19" t="s">
        <v>220</v>
      </c>
      <c r="G363" s="19" t="s">
        <v>451</v>
      </c>
      <c r="H363" s="23">
        <v>0.7722</v>
      </c>
      <c r="I363" s="23">
        <v>0.1183</v>
      </c>
      <c r="J363" s="23">
        <v>0.89039999999999997</v>
      </c>
      <c r="K363" s="24" t="s">
        <v>32</v>
      </c>
      <c r="L363" s="24">
        <v>2</v>
      </c>
      <c r="M363" s="24"/>
      <c r="N363" s="34">
        <v>39980</v>
      </c>
      <c r="O363" s="26">
        <f t="shared" si="49"/>
        <v>40099.94</v>
      </c>
      <c r="P363" s="27">
        <f t="shared" si="50"/>
        <v>4009.9940000000006</v>
      </c>
      <c r="Q363" s="33">
        <v>0.05</v>
      </c>
      <c r="R363" s="29">
        <f>IFERROR(VLOOKUP(A363&amp;D363,[1]Combined!$A$6:$F$1827,6,FALSE),0)</f>
        <v>15424</v>
      </c>
      <c r="S363" s="29">
        <f>IFERROR(VLOOKUP(A363&amp;D363,[2]Combined!$A$5:$F$98,6,FALSE),0)</f>
        <v>0</v>
      </c>
      <c r="T363" s="29">
        <v>21737</v>
      </c>
      <c r="U363" s="29"/>
      <c r="V363" s="28">
        <f t="shared" si="46"/>
        <v>771.2</v>
      </c>
      <c r="W363" s="28">
        <f t="shared" si="51"/>
        <v>2173.7000000000003</v>
      </c>
      <c r="X363" s="30">
        <f t="shared" si="47"/>
        <v>3238.7940000000008</v>
      </c>
      <c r="Y363" s="31" t="s">
        <v>33</v>
      </c>
      <c r="Z363" s="17"/>
    </row>
    <row r="364" spans="1:26" ht="15.75" x14ac:dyDescent="0.25">
      <c r="A364" s="18" t="s">
        <v>248</v>
      </c>
      <c r="B364" s="19" t="s">
        <v>249</v>
      </c>
      <c r="C364" s="20" t="s">
        <v>550</v>
      </c>
      <c r="D364" s="21" t="s">
        <v>145</v>
      </c>
      <c r="E364" s="22" t="s">
        <v>450</v>
      </c>
      <c r="F364" s="19" t="s">
        <v>220</v>
      </c>
      <c r="G364" s="19" t="s">
        <v>451</v>
      </c>
      <c r="H364" s="23">
        <v>0.69450000000000001</v>
      </c>
      <c r="I364" s="23">
        <v>0.14480000000000001</v>
      </c>
      <c r="J364" s="23">
        <v>0.83930000000000005</v>
      </c>
      <c r="K364" s="24" t="s">
        <v>32</v>
      </c>
      <c r="L364" s="24">
        <v>2</v>
      </c>
      <c r="M364" s="24"/>
      <c r="N364" s="34">
        <v>85898</v>
      </c>
      <c r="O364" s="26">
        <f t="shared" si="49"/>
        <v>86155.694000000003</v>
      </c>
      <c r="P364" s="27">
        <f t="shared" si="50"/>
        <v>8615.5694000000003</v>
      </c>
      <c r="Q364" s="33">
        <v>0.05</v>
      </c>
      <c r="R364" s="29">
        <f>IFERROR(VLOOKUP(A364&amp;D364,[1]Combined!$A$6:$F$1827,6,FALSE),0)</f>
        <v>29430</v>
      </c>
      <c r="S364" s="29">
        <f>IFERROR(VLOOKUP(A364&amp;D364,[2]Combined!$A$5:$F$98,6,FALSE),0)</f>
        <v>0</v>
      </c>
      <c r="T364" s="29">
        <v>97546</v>
      </c>
      <c r="U364" s="29"/>
      <c r="V364" s="28">
        <f t="shared" si="46"/>
        <v>1471.5</v>
      </c>
      <c r="W364" s="28">
        <f t="shared" si="51"/>
        <v>9754.6</v>
      </c>
      <c r="X364" s="30">
        <f t="shared" si="47"/>
        <v>7144.0694000000003</v>
      </c>
      <c r="Y364" s="31" t="s">
        <v>33</v>
      </c>
      <c r="Z364" s="17"/>
    </row>
    <row r="365" spans="1:26" ht="15.75" x14ac:dyDescent="0.25">
      <c r="A365" s="18" t="s">
        <v>248</v>
      </c>
      <c r="B365" s="19" t="s">
        <v>249</v>
      </c>
      <c r="C365" s="20" t="s">
        <v>700</v>
      </c>
      <c r="D365" s="21" t="s">
        <v>55</v>
      </c>
      <c r="E365" s="22" t="s">
        <v>450</v>
      </c>
      <c r="F365" s="19" t="s">
        <v>460</v>
      </c>
      <c r="G365" s="19" t="s">
        <v>451</v>
      </c>
      <c r="H365" s="23">
        <v>0.61890000000000001</v>
      </c>
      <c r="I365" s="23">
        <v>0.15049999999999999</v>
      </c>
      <c r="J365" s="23">
        <v>0.76939999999999997</v>
      </c>
      <c r="K365" s="24" t="s">
        <v>32</v>
      </c>
      <c r="L365" s="24">
        <v>2</v>
      </c>
      <c r="M365" s="24"/>
      <c r="N365" s="34">
        <v>31648</v>
      </c>
      <c r="O365" s="26">
        <f t="shared" si="49"/>
        <v>31742.944</v>
      </c>
      <c r="P365" s="27">
        <f t="shared" si="50"/>
        <v>3174.2944000000002</v>
      </c>
      <c r="Q365" s="33">
        <v>0.05</v>
      </c>
      <c r="R365" s="36"/>
      <c r="S365" s="29"/>
      <c r="T365" s="29">
        <v>15606</v>
      </c>
      <c r="U365" s="29"/>
      <c r="V365" s="28">
        <f t="shared" si="46"/>
        <v>0</v>
      </c>
      <c r="W365" s="28">
        <f t="shared" ref="W365:W389" si="52">T365*0.05</f>
        <v>780.30000000000007</v>
      </c>
      <c r="X365" s="30">
        <f t="shared" si="47"/>
        <v>3174.2944000000002</v>
      </c>
      <c r="Y365" s="31" t="s">
        <v>33</v>
      </c>
      <c r="Z365" s="17"/>
    </row>
    <row r="366" spans="1:26" ht="15.75" x14ac:dyDescent="0.25">
      <c r="A366" s="18" t="s">
        <v>248</v>
      </c>
      <c r="B366" s="19" t="s">
        <v>249</v>
      </c>
      <c r="C366" s="20" t="s">
        <v>701</v>
      </c>
      <c r="D366" s="21" t="s">
        <v>96</v>
      </c>
      <c r="E366" s="22" t="s">
        <v>450</v>
      </c>
      <c r="F366" s="19" t="s">
        <v>275</v>
      </c>
      <c r="G366" s="19" t="s">
        <v>451</v>
      </c>
      <c r="H366" s="23">
        <v>0.60850000000000004</v>
      </c>
      <c r="I366" s="23">
        <v>0.1139</v>
      </c>
      <c r="J366" s="23">
        <v>0.72240000000000004</v>
      </c>
      <c r="K366" s="24" t="s">
        <v>32</v>
      </c>
      <c r="L366" s="24">
        <v>2</v>
      </c>
      <c r="M366" s="24"/>
      <c r="N366" s="34">
        <v>40047</v>
      </c>
      <c r="O366" s="26">
        <f t="shared" si="49"/>
        <v>40167.141000000003</v>
      </c>
      <c r="P366" s="27">
        <f t="shared" si="50"/>
        <v>4016.7141000000006</v>
      </c>
      <c r="Q366" s="33">
        <v>0.05</v>
      </c>
      <c r="R366" s="36"/>
      <c r="S366" s="29"/>
      <c r="T366" s="29">
        <v>15771</v>
      </c>
      <c r="U366" s="29"/>
      <c r="V366" s="28">
        <f t="shared" si="46"/>
        <v>0</v>
      </c>
      <c r="W366" s="28">
        <f t="shared" si="52"/>
        <v>788.55000000000007</v>
      </c>
      <c r="X366" s="30">
        <f t="shared" si="47"/>
        <v>4016.7141000000006</v>
      </c>
      <c r="Y366" s="31" t="s">
        <v>33</v>
      </c>
      <c r="Z366" s="17"/>
    </row>
    <row r="367" spans="1:26" ht="15.75" x14ac:dyDescent="0.25">
      <c r="A367" s="18" t="s">
        <v>248</v>
      </c>
      <c r="B367" s="19" t="s">
        <v>249</v>
      </c>
      <c r="C367" s="20" t="s">
        <v>702</v>
      </c>
      <c r="D367" s="21" t="s">
        <v>516</v>
      </c>
      <c r="E367" s="22" t="s">
        <v>450</v>
      </c>
      <c r="F367" s="19" t="s">
        <v>275</v>
      </c>
      <c r="G367" s="19" t="s">
        <v>451</v>
      </c>
      <c r="H367" s="23">
        <v>0.63280000000000003</v>
      </c>
      <c r="I367" s="23">
        <v>0.1109</v>
      </c>
      <c r="J367" s="23">
        <v>0.74360000000000004</v>
      </c>
      <c r="K367" s="24" t="s">
        <v>32</v>
      </c>
      <c r="L367" s="24">
        <v>2</v>
      </c>
      <c r="M367" s="24"/>
      <c r="N367" s="34">
        <v>36726</v>
      </c>
      <c r="O367" s="26">
        <f t="shared" si="49"/>
        <v>36836.178</v>
      </c>
      <c r="P367" s="27">
        <f t="shared" si="50"/>
        <v>3683.6178</v>
      </c>
      <c r="Q367" s="33">
        <v>0.05</v>
      </c>
      <c r="R367" s="36"/>
      <c r="S367" s="29"/>
      <c r="T367" s="29">
        <v>54563</v>
      </c>
      <c r="U367" s="29"/>
      <c r="V367" s="28">
        <f t="shared" si="46"/>
        <v>0</v>
      </c>
      <c r="W367" s="28">
        <f t="shared" si="52"/>
        <v>2728.15</v>
      </c>
      <c r="X367" s="30">
        <f t="shared" si="47"/>
        <v>3683.6178</v>
      </c>
      <c r="Y367" s="31" t="s">
        <v>33</v>
      </c>
      <c r="Z367" s="17"/>
    </row>
    <row r="368" spans="1:26" ht="15.75" x14ac:dyDescent="0.25">
      <c r="A368" s="18" t="s">
        <v>248</v>
      </c>
      <c r="B368" s="19" t="s">
        <v>249</v>
      </c>
      <c r="C368" s="20" t="s">
        <v>703</v>
      </c>
      <c r="D368" s="21" t="s">
        <v>114</v>
      </c>
      <c r="E368" s="22" t="s">
        <v>450</v>
      </c>
      <c r="F368" s="19" t="s">
        <v>220</v>
      </c>
      <c r="G368" s="19" t="s">
        <v>451</v>
      </c>
      <c r="H368" s="23">
        <v>0.63600000000000001</v>
      </c>
      <c r="I368" s="23">
        <v>0.13700000000000001</v>
      </c>
      <c r="J368" s="23">
        <v>0.77300000000000002</v>
      </c>
      <c r="K368" s="24" t="s">
        <v>32</v>
      </c>
      <c r="L368" s="24">
        <v>2</v>
      </c>
      <c r="M368" s="24"/>
      <c r="N368" s="34">
        <v>45892</v>
      </c>
      <c r="O368" s="26">
        <f t="shared" si="49"/>
        <v>46029.675999999999</v>
      </c>
      <c r="P368" s="27">
        <f t="shared" si="50"/>
        <v>4602.9675999999999</v>
      </c>
      <c r="Q368" s="33">
        <v>0.05</v>
      </c>
      <c r="R368" s="36"/>
      <c r="S368" s="29"/>
      <c r="T368" s="29">
        <v>17542</v>
      </c>
      <c r="U368" s="29"/>
      <c r="V368" s="28">
        <f t="shared" si="46"/>
        <v>0</v>
      </c>
      <c r="W368" s="28">
        <f t="shared" si="52"/>
        <v>877.1</v>
      </c>
      <c r="X368" s="30">
        <f t="shared" si="47"/>
        <v>4602.9675999999999</v>
      </c>
      <c r="Y368" s="31" t="s">
        <v>33</v>
      </c>
      <c r="Z368" s="17"/>
    </row>
    <row r="369" spans="1:26" ht="15.75" x14ac:dyDescent="0.25">
      <c r="A369" s="18" t="s">
        <v>248</v>
      </c>
      <c r="B369" s="19" t="s">
        <v>249</v>
      </c>
      <c r="C369" s="20" t="s">
        <v>704</v>
      </c>
      <c r="D369" s="21" t="s">
        <v>98</v>
      </c>
      <c r="E369" s="22" t="s">
        <v>450</v>
      </c>
      <c r="F369" s="19" t="s">
        <v>460</v>
      </c>
      <c r="G369" s="19" t="s">
        <v>451</v>
      </c>
      <c r="H369" s="23">
        <v>0.69930000000000003</v>
      </c>
      <c r="I369" s="23">
        <v>0.1013</v>
      </c>
      <c r="J369" s="23">
        <v>0.80069999999999997</v>
      </c>
      <c r="K369" s="24" t="s">
        <v>32</v>
      </c>
      <c r="L369" s="24">
        <v>2</v>
      </c>
      <c r="M369" s="24"/>
      <c r="N369" s="34">
        <v>51596</v>
      </c>
      <c r="O369" s="26">
        <f t="shared" si="49"/>
        <v>51750.788</v>
      </c>
      <c r="P369" s="27">
        <f t="shared" si="50"/>
        <v>5175.0788000000002</v>
      </c>
      <c r="Q369" s="33">
        <v>0.05</v>
      </c>
      <c r="R369" s="36"/>
      <c r="S369" s="29"/>
      <c r="T369" s="29">
        <v>6451</v>
      </c>
      <c r="U369" s="29"/>
      <c r="V369" s="28">
        <f t="shared" si="46"/>
        <v>0</v>
      </c>
      <c r="W369" s="28">
        <f t="shared" si="52"/>
        <v>322.55</v>
      </c>
      <c r="X369" s="30">
        <f t="shared" si="47"/>
        <v>5175.0788000000002</v>
      </c>
      <c r="Y369" s="31" t="s">
        <v>33</v>
      </c>
      <c r="Z369" s="17"/>
    </row>
    <row r="370" spans="1:26" ht="15.75" x14ac:dyDescent="0.25">
      <c r="A370" s="18" t="s">
        <v>248</v>
      </c>
      <c r="B370" s="19" t="s">
        <v>249</v>
      </c>
      <c r="C370" s="20" t="s">
        <v>705</v>
      </c>
      <c r="D370" s="21" t="s">
        <v>327</v>
      </c>
      <c r="E370" s="22" t="s">
        <v>450</v>
      </c>
      <c r="F370" s="19" t="s">
        <v>220</v>
      </c>
      <c r="G370" s="19" t="s">
        <v>451</v>
      </c>
      <c r="H370" s="23">
        <v>0.56610000000000005</v>
      </c>
      <c r="I370" s="23">
        <v>0.1799</v>
      </c>
      <c r="J370" s="23">
        <v>0.746</v>
      </c>
      <c r="K370" s="24" t="s">
        <v>32</v>
      </c>
      <c r="L370" s="24">
        <v>2</v>
      </c>
      <c r="M370" s="24"/>
      <c r="N370" s="34">
        <v>30135</v>
      </c>
      <c r="O370" s="26">
        <f t="shared" si="49"/>
        <v>30225.404999999999</v>
      </c>
      <c r="P370" s="27">
        <f t="shared" si="50"/>
        <v>3022.5405000000001</v>
      </c>
      <c r="Q370" s="33">
        <v>0.05</v>
      </c>
      <c r="R370" s="36"/>
      <c r="S370" s="29"/>
      <c r="T370" s="29">
        <v>31775</v>
      </c>
      <c r="U370" s="29"/>
      <c r="V370" s="28">
        <f t="shared" si="46"/>
        <v>0</v>
      </c>
      <c r="W370" s="28">
        <f t="shared" si="52"/>
        <v>1588.75</v>
      </c>
      <c r="X370" s="30">
        <f t="shared" si="47"/>
        <v>3022.5405000000001</v>
      </c>
      <c r="Y370" s="31" t="s">
        <v>33</v>
      </c>
      <c r="Z370" s="17"/>
    </row>
    <row r="371" spans="1:26" ht="15.75" x14ac:dyDescent="0.25">
      <c r="A371" s="18" t="s">
        <v>248</v>
      </c>
      <c r="B371" s="19" t="s">
        <v>249</v>
      </c>
      <c r="C371" s="20" t="s">
        <v>706</v>
      </c>
      <c r="D371" s="21" t="s">
        <v>499</v>
      </c>
      <c r="E371" s="22" t="s">
        <v>450</v>
      </c>
      <c r="F371" s="19" t="s">
        <v>275</v>
      </c>
      <c r="G371" s="19" t="s">
        <v>451</v>
      </c>
      <c r="H371" s="23">
        <v>0.46550000000000002</v>
      </c>
      <c r="I371" s="23">
        <v>9.2899999999999996E-2</v>
      </c>
      <c r="J371" s="23">
        <v>0.55830000000000002</v>
      </c>
      <c r="K371" s="24" t="s">
        <v>32</v>
      </c>
      <c r="L371" s="24">
        <v>2</v>
      </c>
      <c r="M371" s="24"/>
      <c r="N371" s="34">
        <v>62581</v>
      </c>
      <c r="O371" s="26">
        <f t="shared" si="49"/>
        <v>62768.743000000002</v>
      </c>
      <c r="P371" s="27">
        <f t="shared" si="50"/>
        <v>6276.8743000000004</v>
      </c>
      <c r="Q371" s="33">
        <v>0.05</v>
      </c>
      <c r="R371" s="36"/>
      <c r="S371" s="29"/>
      <c r="T371" s="29">
        <v>83490</v>
      </c>
      <c r="U371" s="29"/>
      <c r="V371" s="28">
        <f t="shared" si="46"/>
        <v>0</v>
      </c>
      <c r="W371" s="28">
        <f t="shared" si="52"/>
        <v>4174.5</v>
      </c>
      <c r="X371" s="30">
        <f t="shared" si="47"/>
        <v>6276.8743000000004</v>
      </c>
      <c r="Y371" s="31" t="s">
        <v>33</v>
      </c>
      <c r="Z371" s="17"/>
    </row>
    <row r="372" spans="1:26" ht="15.75" x14ac:dyDescent="0.25">
      <c r="A372" s="18" t="s">
        <v>248</v>
      </c>
      <c r="B372" s="19" t="s">
        <v>249</v>
      </c>
      <c r="C372" s="20" t="s">
        <v>707</v>
      </c>
      <c r="D372" s="21" t="s">
        <v>75</v>
      </c>
      <c r="E372" s="22" t="s">
        <v>450</v>
      </c>
      <c r="F372" s="19" t="s">
        <v>275</v>
      </c>
      <c r="G372" s="19" t="s">
        <v>451</v>
      </c>
      <c r="H372" s="23">
        <v>0.66600000000000004</v>
      </c>
      <c r="I372" s="23">
        <v>0.14710000000000001</v>
      </c>
      <c r="J372" s="23">
        <v>0.81310000000000004</v>
      </c>
      <c r="K372" s="24" t="s">
        <v>32</v>
      </c>
      <c r="L372" s="24">
        <v>2</v>
      </c>
      <c r="M372" s="24"/>
      <c r="N372" s="34">
        <v>44555</v>
      </c>
      <c r="O372" s="26">
        <f t="shared" si="49"/>
        <v>44688.665000000001</v>
      </c>
      <c r="P372" s="27">
        <f t="shared" si="50"/>
        <v>4468.8665000000001</v>
      </c>
      <c r="Q372" s="33">
        <v>0.05</v>
      </c>
      <c r="R372" s="36"/>
      <c r="S372" s="29"/>
      <c r="T372" s="29">
        <v>81241</v>
      </c>
      <c r="U372" s="29"/>
      <c r="V372" s="28">
        <f t="shared" si="46"/>
        <v>0</v>
      </c>
      <c r="W372" s="28">
        <f t="shared" si="52"/>
        <v>4062.05</v>
      </c>
      <c r="X372" s="30">
        <f t="shared" si="47"/>
        <v>4468.8665000000001</v>
      </c>
      <c r="Y372" s="31" t="s">
        <v>33</v>
      </c>
      <c r="Z372" s="17"/>
    </row>
    <row r="373" spans="1:26" ht="15.75" x14ac:dyDescent="0.25">
      <c r="A373" s="18" t="s">
        <v>248</v>
      </c>
      <c r="B373" s="19" t="s">
        <v>249</v>
      </c>
      <c r="C373" s="20" t="s">
        <v>708</v>
      </c>
      <c r="D373" s="21" t="s">
        <v>296</v>
      </c>
      <c r="E373" s="22" t="s">
        <v>450</v>
      </c>
      <c r="F373" s="19" t="s">
        <v>220</v>
      </c>
      <c r="G373" s="19" t="s">
        <v>451</v>
      </c>
      <c r="H373" s="23">
        <v>0.5696</v>
      </c>
      <c r="I373" s="23">
        <v>0.13120000000000001</v>
      </c>
      <c r="J373" s="23">
        <v>0.70079999999999998</v>
      </c>
      <c r="K373" s="24" t="s">
        <v>32</v>
      </c>
      <c r="L373" s="24">
        <v>2</v>
      </c>
      <c r="M373" s="24"/>
      <c r="N373" s="34">
        <v>39653</v>
      </c>
      <c r="O373" s="26">
        <f t="shared" si="49"/>
        <v>39771.959000000003</v>
      </c>
      <c r="P373" s="27">
        <f t="shared" si="50"/>
        <v>3977.1959000000006</v>
      </c>
      <c r="Q373" s="33">
        <v>0.05</v>
      </c>
      <c r="R373" s="36"/>
      <c r="S373" s="29"/>
      <c r="T373" s="29">
        <v>85244</v>
      </c>
      <c r="U373" s="29"/>
      <c r="V373" s="28">
        <f t="shared" si="46"/>
        <v>0</v>
      </c>
      <c r="W373" s="28">
        <f t="shared" si="52"/>
        <v>4262.2</v>
      </c>
      <c r="X373" s="30">
        <f t="shared" si="47"/>
        <v>3977.1959000000006</v>
      </c>
      <c r="Y373" s="31" t="s">
        <v>33</v>
      </c>
      <c r="Z373" s="17"/>
    </row>
    <row r="374" spans="1:26" ht="15.75" x14ac:dyDescent="0.25">
      <c r="A374" s="18" t="s">
        <v>248</v>
      </c>
      <c r="B374" s="19" t="s">
        <v>249</v>
      </c>
      <c r="C374" s="20" t="s">
        <v>709</v>
      </c>
      <c r="D374" s="21" t="s">
        <v>710</v>
      </c>
      <c r="E374" s="22" t="s">
        <v>450</v>
      </c>
      <c r="F374" s="19" t="s">
        <v>220</v>
      </c>
      <c r="G374" s="19" t="s">
        <v>451</v>
      </c>
      <c r="H374" s="23">
        <v>0.64500000000000002</v>
      </c>
      <c r="I374" s="23">
        <v>0.11169999999999999</v>
      </c>
      <c r="J374" s="23">
        <v>0.75670000000000004</v>
      </c>
      <c r="K374" s="24" t="s">
        <v>32</v>
      </c>
      <c r="L374" s="24">
        <v>2</v>
      </c>
      <c r="M374" s="24"/>
      <c r="N374" s="34">
        <v>0</v>
      </c>
      <c r="O374" s="26">
        <f t="shared" si="49"/>
        <v>0</v>
      </c>
      <c r="P374" s="27">
        <v>4500</v>
      </c>
      <c r="Q374" s="33">
        <v>0.05</v>
      </c>
      <c r="R374" s="36"/>
      <c r="S374" s="29"/>
      <c r="T374" s="29">
        <v>116305</v>
      </c>
      <c r="U374" s="29"/>
      <c r="V374" s="28">
        <f t="shared" si="46"/>
        <v>0</v>
      </c>
      <c r="W374" s="28">
        <f t="shared" si="52"/>
        <v>5815.25</v>
      </c>
      <c r="X374" s="30">
        <f t="shared" si="47"/>
        <v>4500</v>
      </c>
      <c r="Y374" s="31" t="s">
        <v>33</v>
      </c>
      <c r="Z374" s="17"/>
    </row>
    <row r="375" spans="1:26" ht="15.75" x14ac:dyDescent="0.25">
      <c r="A375" s="18" t="s">
        <v>248</v>
      </c>
      <c r="B375" s="19" t="s">
        <v>249</v>
      </c>
      <c r="C375" s="20" t="s">
        <v>711</v>
      </c>
      <c r="D375" s="21" t="s">
        <v>40</v>
      </c>
      <c r="E375" s="22" t="s">
        <v>450</v>
      </c>
      <c r="F375" s="19" t="s">
        <v>275</v>
      </c>
      <c r="G375" s="19" t="s">
        <v>451</v>
      </c>
      <c r="H375" s="23">
        <v>0.53720000000000001</v>
      </c>
      <c r="I375" s="23">
        <v>0.13500000000000001</v>
      </c>
      <c r="J375" s="23">
        <v>0.67220000000000002</v>
      </c>
      <c r="K375" s="24" t="s">
        <v>32</v>
      </c>
      <c r="L375" s="24">
        <v>2</v>
      </c>
      <c r="M375" s="24"/>
      <c r="N375" s="34">
        <v>40971</v>
      </c>
      <c r="O375" s="26">
        <f t="shared" si="49"/>
        <v>41093.913</v>
      </c>
      <c r="P375" s="27">
        <f t="shared" ref="P375:P406" si="53">O375*0.1</f>
        <v>4109.3913000000002</v>
      </c>
      <c r="Q375" s="33">
        <v>0.05</v>
      </c>
      <c r="R375" s="36"/>
      <c r="S375" s="29"/>
      <c r="T375" s="29">
        <v>21758</v>
      </c>
      <c r="U375" s="29"/>
      <c r="V375" s="28">
        <f t="shared" si="46"/>
        <v>0</v>
      </c>
      <c r="W375" s="28">
        <f t="shared" si="52"/>
        <v>1087.9000000000001</v>
      </c>
      <c r="X375" s="30">
        <f t="shared" si="47"/>
        <v>4109.3913000000002</v>
      </c>
      <c r="Y375" s="31" t="s">
        <v>33</v>
      </c>
      <c r="Z375" s="17"/>
    </row>
    <row r="376" spans="1:26" ht="15.75" x14ac:dyDescent="0.25">
      <c r="A376" s="18" t="s">
        <v>248</v>
      </c>
      <c r="B376" s="19" t="s">
        <v>249</v>
      </c>
      <c r="C376" s="20" t="s">
        <v>712</v>
      </c>
      <c r="D376" s="21" t="s">
        <v>557</v>
      </c>
      <c r="E376" s="22" t="s">
        <v>450</v>
      </c>
      <c r="F376" s="19" t="s">
        <v>275</v>
      </c>
      <c r="G376" s="19" t="s">
        <v>451</v>
      </c>
      <c r="H376" s="23">
        <v>0.36909999999999998</v>
      </c>
      <c r="I376" s="23">
        <v>8.77E-2</v>
      </c>
      <c r="J376" s="23">
        <v>0.45679999999999998</v>
      </c>
      <c r="K376" s="24" t="s">
        <v>32</v>
      </c>
      <c r="L376" s="24">
        <v>2</v>
      </c>
      <c r="M376" s="24"/>
      <c r="N376" s="34">
        <v>42228</v>
      </c>
      <c r="O376" s="26">
        <f t="shared" si="49"/>
        <v>42354.684000000001</v>
      </c>
      <c r="P376" s="27">
        <f t="shared" si="53"/>
        <v>4235.4684000000007</v>
      </c>
      <c r="Q376" s="33">
        <v>0.05</v>
      </c>
      <c r="R376" s="36"/>
      <c r="S376" s="29"/>
      <c r="T376" s="29">
        <v>78664</v>
      </c>
      <c r="U376" s="29"/>
      <c r="V376" s="28">
        <f t="shared" si="46"/>
        <v>0</v>
      </c>
      <c r="W376" s="28">
        <f t="shared" si="52"/>
        <v>3933.2000000000003</v>
      </c>
      <c r="X376" s="30">
        <f t="shared" si="47"/>
        <v>4235.4684000000007</v>
      </c>
      <c r="Y376" s="31" t="s">
        <v>33</v>
      </c>
      <c r="Z376" s="17"/>
    </row>
    <row r="377" spans="1:26" ht="15.75" x14ac:dyDescent="0.25">
      <c r="A377" s="18" t="s">
        <v>248</v>
      </c>
      <c r="B377" s="19" t="s">
        <v>249</v>
      </c>
      <c r="C377" s="20" t="s">
        <v>713</v>
      </c>
      <c r="D377" s="21" t="s">
        <v>80</v>
      </c>
      <c r="E377" s="22" t="s">
        <v>450</v>
      </c>
      <c r="F377" s="19" t="s">
        <v>220</v>
      </c>
      <c r="G377" s="19" t="s">
        <v>451</v>
      </c>
      <c r="H377" s="23">
        <v>0.65810000000000002</v>
      </c>
      <c r="I377" s="23">
        <v>0.1094</v>
      </c>
      <c r="J377" s="23">
        <v>0.76749999999999996</v>
      </c>
      <c r="K377" s="24" t="s">
        <v>32</v>
      </c>
      <c r="L377" s="24">
        <v>2</v>
      </c>
      <c r="M377" s="24"/>
      <c r="N377" s="34">
        <v>44712</v>
      </c>
      <c r="O377" s="26">
        <f t="shared" si="49"/>
        <v>44846.135999999999</v>
      </c>
      <c r="P377" s="27">
        <f t="shared" si="53"/>
        <v>4484.6135999999997</v>
      </c>
      <c r="Q377" s="33">
        <v>0.05</v>
      </c>
      <c r="R377" s="36"/>
      <c r="S377" s="29"/>
      <c r="T377" s="29">
        <v>20800</v>
      </c>
      <c r="U377" s="29"/>
      <c r="V377" s="28">
        <f t="shared" si="46"/>
        <v>0</v>
      </c>
      <c r="W377" s="28">
        <f t="shared" si="52"/>
        <v>1040</v>
      </c>
      <c r="X377" s="30">
        <f t="shared" si="47"/>
        <v>4484.6135999999997</v>
      </c>
      <c r="Y377" s="31" t="s">
        <v>33</v>
      </c>
      <c r="Z377" s="17"/>
    </row>
    <row r="378" spans="1:26" ht="15.75" x14ac:dyDescent="0.25">
      <c r="A378" s="18" t="s">
        <v>248</v>
      </c>
      <c r="B378" s="19" t="s">
        <v>249</v>
      </c>
      <c r="C378" s="20" t="s">
        <v>714</v>
      </c>
      <c r="D378" s="21" t="s">
        <v>715</v>
      </c>
      <c r="E378" s="22" t="s">
        <v>450</v>
      </c>
      <c r="F378" s="19" t="s">
        <v>275</v>
      </c>
      <c r="G378" s="19" t="s">
        <v>451</v>
      </c>
      <c r="H378" s="23">
        <v>0.41249999999999998</v>
      </c>
      <c r="I378" s="23">
        <v>0.12740000000000001</v>
      </c>
      <c r="J378" s="23">
        <v>0.54</v>
      </c>
      <c r="K378" s="24" t="s">
        <v>32</v>
      </c>
      <c r="L378" s="24">
        <v>2</v>
      </c>
      <c r="M378" s="24"/>
      <c r="N378" s="34">
        <v>23196</v>
      </c>
      <c r="O378" s="26">
        <f t="shared" si="49"/>
        <v>23265.588</v>
      </c>
      <c r="P378" s="27">
        <f t="shared" si="53"/>
        <v>2326.5588000000002</v>
      </c>
      <c r="Q378" s="33">
        <v>0.05</v>
      </c>
      <c r="R378" s="36"/>
      <c r="S378" s="29"/>
      <c r="T378" s="29">
        <v>23968</v>
      </c>
      <c r="U378" s="29"/>
      <c r="V378" s="28">
        <f t="shared" si="46"/>
        <v>0</v>
      </c>
      <c r="W378" s="28">
        <f t="shared" si="52"/>
        <v>1198.4000000000001</v>
      </c>
      <c r="X378" s="30">
        <f t="shared" si="47"/>
        <v>2326.5588000000002</v>
      </c>
      <c r="Y378" s="31" t="s">
        <v>33</v>
      </c>
      <c r="Z378" s="17"/>
    </row>
    <row r="379" spans="1:26" ht="15.75" x14ac:dyDescent="0.25">
      <c r="A379" s="18" t="s">
        <v>248</v>
      </c>
      <c r="B379" s="19" t="s">
        <v>249</v>
      </c>
      <c r="C379" s="20" t="s">
        <v>716</v>
      </c>
      <c r="D379" s="21" t="s">
        <v>57</v>
      </c>
      <c r="E379" s="22" t="s">
        <v>450</v>
      </c>
      <c r="F379" s="19" t="s">
        <v>220</v>
      </c>
      <c r="G379" s="19" t="s">
        <v>451</v>
      </c>
      <c r="H379" s="23">
        <v>0.5847</v>
      </c>
      <c r="I379" s="23">
        <v>0.10340000000000001</v>
      </c>
      <c r="J379" s="23">
        <v>0.68810000000000004</v>
      </c>
      <c r="K379" s="24" t="s">
        <v>32</v>
      </c>
      <c r="L379" s="24">
        <v>2</v>
      </c>
      <c r="M379" s="24"/>
      <c r="N379" s="34">
        <v>40267</v>
      </c>
      <c r="O379" s="26">
        <f t="shared" si="49"/>
        <v>40387.800999999999</v>
      </c>
      <c r="P379" s="27">
        <f t="shared" si="53"/>
        <v>4038.7800999999999</v>
      </c>
      <c r="Q379" s="33">
        <v>0.05</v>
      </c>
      <c r="R379" s="36"/>
      <c r="S379" s="29"/>
      <c r="T379" s="29">
        <v>22444</v>
      </c>
      <c r="U379" s="29"/>
      <c r="V379" s="28">
        <f t="shared" si="46"/>
        <v>0</v>
      </c>
      <c r="W379" s="28">
        <f t="shared" si="52"/>
        <v>1122.2</v>
      </c>
      <c r="X379" s="30">
        <f t="shared" si="47"/>
        <v>4038.7800999999999</v>
      </c>
      <c r="Y379" s="31" t="s">
        <v>33</v>
      </c>
      <c r="Z379" s="17"/>
    </row>
    <row r="380" spans="1:26" ht="15.75" x14ac:dyDescent="0.25">
      <c r="A380" s="18" t="s">
        <v>248</v>
      </c>
      <c r="B380" s="19" t="s">
        <v>249</v>
      </c>
      <c r="C380" s="20" t="s">
        <v>717</v>
      </c>
      <c r="D380" s="21" t="s">
        <v>682</v>
      </c>
      <c r="E380" s="22" t="s">
        <v>450</v>
      </c>
      <c r="F380" s="19" t="s">
        <v>275</v>
      </c>
      <c r="G380" s="19" t="s">
        <v>451</v>
      </c>
      <c r="H380" s="23">
        <v>0.37009999999999998</v>
      </c>
      <c r="I380" s="23">
        <v>8.6599999999999996E-2</v>
      </c>
      <c r="J380" s="23">
        <v>0.45669999999999999</v>
      </c>
      <c r="K380" s="24" t="s">
        <v>32</v>
      </c>
      <c r="L380" s="24">
        <v>2</v>
      </c>
      <c r="M380" s="24"/>
      <c r="N380" s="34">
        <v>33703</v>
      </c>
      <c r="O380" s="26">
        <f t="shared" si="49"/>
        <v>33804.108999999997</v>
      </c>
      <c r="P380" s="27">
        <f t="shared" si="53"/>
        <v>3380.4108999999999</v>
      </c>
      <c r="Q380" s="33">
        <v>0.05</v>
      </c>
      <c r="R380" s="36"/>
      <c r="S380" s="29"/>
      <c r="T380" s="29">
        <v>6501</v>
      </c>
      <c r="U380" s="29"/>
      <c r="V380" s="28">
        <f t="shared" si="46"/>
        <v>0</v>
      </c>
      <c r="W380" s="28">
        <f t="shared" si="52"/>
        <v>325.05</v>
      </c>
      <c r="X380" s="30">
        <f t="shared" si="47"/>
        <v>3380.4108999999999</v>
      </c>
      <c r="Y380" s="31" t="s">
        <v>33</v>
      </c>
      <c r="Z380" s="17"/>
    </row>
    <row r="381" spans="1:26" ht="15.75" x14ac:dyDescent="0.25">
      <c r="A381" s="18" t="s">
        <v>248</v>
      </c>
      <c r="B381" s="19" t="s">
        <v>249</v>
      </c>
      <c r="C381" s="20" t="s">
        <v>718</v>
      </c>
      <c r="D381" s="21" t="s">
        <v>323</v>
      </c>
      <c r="E381" s="22" t="s">
        <v>450</v>
      </c>
      <c r="F381" s="19" t="s">
        <v>220</v>
      </c>
      <c r="G381" s="19" t="s">
        <v>451</v>
      </c>
      <c r="H381" s="23">
        <v>0.67710000000000004</v>
      </c>
      <c r="I381" s="23">
        <v>0.12039999999999999</v>
      </c>
      <c r="J381" s="23">
        <v>0.79749999999999999</v>
      </c>
      <c r="K381" s="24" t="s">
        <v>32</v>
      </c>
      <c r="L381" s="24">
        <v>2</v>
      </c>
      <c r="M381" s="24"/>
      <c r="N381" s="34">
        <v>59545</v>
      </c>
      <c r="O381" s="26">
        <f t="shared" si="49"/>
        <v>59723.635000000002</v>
      </c>
      <c r="P381" s="27">
        <f t="shared" si="53"/>
        <v>5972.3635000000004</v>
      </c>
      <c r="Q381" s="33">
        <v>0.05</v>
      </c>
      <c r="R381" s="36"/>
      <c r="S381" s="29"/>
      <c r="T381" s="29">
        <v>24581</v>
      </c>
      <c r="U381" s="29"/>
      <c r="V381" s="28">
        <f t="shared" si="46"/>
        <v>0</v>
      </c>
      <c r="W381" s="28">
        <f t="shared" si="52"/>
        <v>1229.0500000000002</v>
      </c>
      <c r="X381" s="30">
        <f t="shared" si="47"/>
        <v>5972.3635000000004</v>
      </c>
      <c r="Y381" s="31" t="s">
        <v>33</v>
      </c>
      <c r="Z381" s="17"/>
    </row>
    <row r="382" spans="1:26" ht="15.75" x14ac:dyDescent="0.25">
      <c r="A382" s="18" t="s">
        <v>248</v>
      </c>
      <c r="B382" s="19" t="s">
        <v>249</v>
      </c>
      <c r="C382" s="20" t="s">
        <v>719</v>
      </c>
      <c r="D382" s="21" t="s">
        <v>164</v>
      </c>
      <c r="E382" s="22" t="s">
        <v>450</v>
      </c>
      <c r="F382" s="19" t="s">
        <v>460</v>
      </c>
      <c r="G382" s="19" t="s">
        <v>451</v>
      </c>
      <c r="H382" s="23">
        <v>0.48820000000000002</v>
      </c>
      <c r="I382" s="23">
        <v>0.1099</v>
      </c>
      <c r="J382" s="23">
        <v>0.59809999999999997</v>
      </c>
      <c r="K382" s="24" t="s">
        <v>32</v>
      </c>
      <c r="L382" s="24">
        <v>2</v>
      </c>
      <c r="M382" s="24"/>
      <c r="N382" s="34">
        <v>36476</v>
      </c>
      <c r="O382" s="26">
        <f t="shared" si="49"/>
        <v>36585.428</v>
      </c>
      <c r="P382" s="27">
        <f t="shared" si="53"/>
        <v>3658.5428000000002</v>
      </c>
      <c r="Q382" s="33">
        <v>0.05</v>
      </c>
      <c r="R382" s="36"/>
      <c r="S382" s="29"/>
      <c r="T382" s="29">
        <v>45507</v>
      </c>
      <c r="U382" s="29"/>
      <c r="V382" s="28">
        <f t="shared" si="46"/>
        <v>0</v>
      </c>
      <c r="W382" s="28">
        <f t="shared" si="52"/>
        <v>2275.35</v>
      </c>
      <c r="X382" s="30">
        <f t="shared" si="47"/>
        <v>3658.5428000000002</v>
      </c>
      <c r="Y382" s="31" t="s">
        <v>33</v>
      </c>
      <c r="Z382" s="17"/>
    </row>
    <row r="383" spans="1:26" ht="15.75" x14ac:dyDescent="0.25">
      <c r="A383" s="18" t="s">
        <v>248</v>
      </c>
      <c r="B383" s="19" t="s">
        <v>249</v>
      </c>
      <c r="C383" s="20" t="s">
        <v>720</v>
      </c>
      <c r="D383" s="21" t="s">
        <v>273</v>
      </c>
      <c r="E383" s="22" t="s">
        <v>450</v>
      </c>
      <c r="F383" s="19" t="s">
        <v>275</v>
      </c>
      <c r="G383" s="19" t="s">
        <v>451</v>
      </c>
      <c r="H383" s="23">
        <v>0.51170000000000004</v>
      </c>
      <c r="I383" s="23">
        <v>0.13370000000000001</v>
      </c>
      <c r="J383" s="23">
        <v>0.64539999999999997</v>
      </c>
      <c r="K383" s="24" t="s">
        <v>32</v>
      </c>
      <c r="L383" s="24">
        <v>2</v>
      </c>
      <c r="M383" s="24"/>
      <c r="N383" s="34">
        <v>52415</v>
      </c>
      <c r="O383" s="26">
        <f t="shared" si="49"/>
        <v>52572.245000000003</v>
      </c>
      <c r="P383" s="27">
        <f t="shared" si="53"/>
        <v>5257.2245000000003</v>
      </c>
      <c r="Q383" s="33">
        <v>0.05</v>
      </c>
      <c r="R383" s="36"/>
      <c r="S383" s="29"/>
      <c r="T383" s="29">
        <v>25248</v>
      </c>
      <c r="U383" s="29"/>
      <c r="V383" s="28">
        <f t="shared" si="46"/>
        <v>0</v>
      </c>
      <c r="W383" s="28">
        <f t="shared" si="52"/>
        <v>1262.4000000000001</v>
      </c>
      <c r="X383" s="30">
        <f t="shared" si="47"/>
        <v>5257.2245000000003</v>
      </c>
      <c r="Y383" s="31" t="s">
        <v>33</v>
      </c>
      <c r="Z383" s="17"/>
    </row>
    <row r="384" spans="1:26" ht="15.75" x14ac:dyDescent="0.25">
      <c r="A384" s="18" t="s">
        <v>248</v>
      </c>
      <c r="B384" s="19" t="s">
        <v>249</v>
      </c>
      <c r="C384" s="20" t="s">
        <v>721</v>
      </c>
      <c r="D384" s="21" t="s">
        <v>106</v>
      </c>
      <c r="E384" s="22" t="s">
        <v>450</v>
      </c>
      <c r="F384" s="19" t="s">
        <v>460</v>
      </c>
      <c r="G384" s="19" t="s">
        <v>451</v>
      </c>
      <c r="H384" s="23">
        <v>0.42449999999999999</v>
      </c>
      <c r="I384" s="23">
        <v>9.2499999999999999E-2</v>
      </c>
      <c r="J384" s="23">
        <v>0.51700000000000002</v>
      </c>
      <c r="K384" s="24" t="s">
        <v>32</v>
      </c>
      <c r="L384" s="24">
        <v>2</v>
      </c>
      <c r="M384" s="24"/>
      <c r="N384" s="34">
        <v>30684</v>
      </c>
      <c r="O384" s="26">
        <f t="shared" si="49"/>
        <v>30776.052</v>
      </c>
      <c r="P384" s="27">
        <f t="shared" si="53"/>
        <v>3077.6052</v>
      </c>
      <c r="Q384" s="33">
        <v>0.05</v>
      </c>
      <c r="R384" s="36"/>
      <c r="S384" s="29"/>
      <c r="T384" s="29">
        <v>27312</v>
      </c>
      <c r="U384" s="29"/>
      <c r="V384" s="28">
        <f t="shared" si="46"/>
        <v>0</v>
      </c>
      <c r="W384" s="28">
        <f t="shared" si="52"/>
        <v>1365.6000000000001</v>
      </c>
      <c r="X384" s="30">
        <f t="shared" si="47"/>
        <v>3077.6052</v>
      </c>
      <c r="Y384" s="31" t="s">
        <v>33</v>
      </c>
      <c r="Z384" s="17"/>
    </row>
    <row r="385" spans="1:26" ht="15.75" x14ac:dyDescent="0.25">
      <c r="A385" s="18" t="s">
        <v>248</v>
      </c>
      <c r="B385" s="19" t="s">
        <v>249</v>
      </c>
      <c r="C385" s="20" t="s">
        <v>722</v>
      </c>
      <c r="D385" s="21" t="s">
        <v>291</v>
      </c>
      <c r="E385" s="22" t="s">
        <v>450</v>
      </c>
      <c r="F385" s="19" t="s">
        <v>460</v>
      </c>
      <c r="G385" s="19" t="s">
        <v>451</v>
      </c>
      <c r="H385" s="23">
        <v>0.47049999999999997</v>
      </c>
      <c r="I385" s="23">
        <v>0.1318</v>
      </c>
      <c r="J385" s="23">
        <v>0.60229999999999995</v>
      </c>
      <c r="K385" s="24" t="s">
        <v>32</v>
      </c>
      <c r="L385" s="24">
        <v>2</v>
      </c>
      <c r="M385" s="24"/>
      <c r="N385" s="34">
        <v>25951</v>
      </c>
      <c r="O385" s="26">
        <f t="shared" si="49"/>
        <v>26028.852999999999</v>
      </c>
      <c r="P385" s="27">
        <f t="shared" si="53"/>
        <v>2602.8852999999999</v>
      </c>
      <c r="Q385" s="33">
        <v>0.05</v>
      </c>
      <c r="R385" s="36"/>
      <c r="S385" s="29"/>
      <c r="T385" s="29">
        <v>27162</v>
      </c>
      <c r="U385" s="29"/>
      <c r="V385" s="28">
        <f t="shared" si="46"/>
        <v>0</v>
      </c>
      <c r="W385" s="28">
        <f t="shared" si="52"/>
        <v>1358.1000000000001</v>
      </c>
      <c r="X385" s="30">
        <f t="shared" si="47"/>
        <v>2602.8852999999999</v>
      </c>
      <c r="Y385" s="31" t="s">
        <v>33</v>
      </c>
      <c r="Z385" s="17"/>
    </row>
    <row r="386" spans="1:26" ht="15.75" x14ac:dyDescent="0.25">
      <c r="A386" s="18" t="s">
        <v>248</v>
      </c>
      <c r="B386" s="19" t="s">
        <v>249</v>
      </c>
      <c r="C386" s="20" t="s">
        <v>723</v>
      </c>
      <c r="D386" s="21" t="s">
        <v>108</v>
      </c>
      <c r="E386" s="22" t="s">
        <v>450</v>
      </c>
      <c r="F386" s="19" t="s">
        <v>460</v>
      </c>
      <c r="G386" s="19" t="s">
        <v>451</v>
      </c>
      <c r="H386" s="23">
        <v>0.57579999999999998</v>
      </c>
      <c r="I386" s="23">
        <v>8.8400000000000006E-2</v>
      </c>
      <c r="J386" s="23">
        <v>0.66420000000000001</v>
      </c>
      <c r="K386" s="24" t="s">
        <v>32</v>
      </c>
      <c r="L386" s="24">
        <v>2</v>
      </c>
      <c r="M386" s="24"/>
      <c r="N386" s="34">
        <v>35365</v>
      </c>
      <c r="O386" s="26">
        <f t="shared" si="49"/>
        <v>35471.095000000001</v>
      </c>
      <c r="P386" s="27">
        <f t="shared" si="53"/>
        <v>3547.1095000000005</v>
      </c>
      <c r="Q386" s="33">
        <v>0.05</v>
      </c>
      <c r="R386" s="36"/>
      <c r="S386" s="29"/>
      <c r="T386" s="29">
        <v>20755</v>
      </c>
      <c r="U386" s="29"/>
      <c r="V386" s="28">
        <f t="shared" si="46"/>
        <v>0</v>
      </c>
      <c r="W386" s="28">
        <f t="shared" si="52"/>
        <v>1037.75</v>
      </c>
      <c r="X386" s="30">
        <f t="shared" si="47"/>
        <v>3547.1095000000005</v>
      </c>
      <c r="Y386" s="31" t="s">
        <v>33</v>
      </c>
      <c r="Z386" s="17"/>
    </row>
    <row r="387" spans="1:26" ht="15.75" x14ac:dyDescent="0.25">
      <c r="A387" s="18" t="s">
        <v>248</v>
      </c>
      <c r="B387" s="19" t="s">
        <v>249</v>
      </c>
      <c r="C387" s="20" t="s">
        <v>724</v>
      </c>
      <c r="D387" s="21" t="s">
        <v>495</v>
      </c>
      <c r="E387" s="22" t="s">
        <v>450</v>
      </c>
      <c r="F387" s="19" t="s">
        <v>275</v>
      </c>
      <c r="G387" s="19" t="s">
        <v>451</v>
      </c>
      <c r="H387" s="23">
        <v>0.62139999999999995</v>
      </c>
      <c r="I387" s="23">
        <v>0.1358</v>
      </c>
      <c r="J387" s="23">
        <v>0.75719999999999998</v>
      </c>
      <c r="K387" s="24" t="s">
        <v>32</v>
      </c>
      <c r="L387" s="24">
        <v>2</v>
      </c>
      <c r="M387" s="24"/>
      <c r="N387" s="34">
        <v>40821</v>
      </c>
      <c r="O387" s="26">
        <f t="shared" si="49"/>
        <v>40943.463000000003</v>
      </c>
      <c r="P387" s="27">
        <f t="shared" si="53"/>
        <v>4094.3463000000006</v>
      </c>
      <c r="Q387" s="33">
        <v>0.05</v>
      </c>
      <c r="R387" s="36"/>
      <c r="S387" s="29"/>
      <c r="T387" s="29">
        <v>2489</v>
      </c>
      <c r="U387" s="29"/>
      <c r="V387" s="28">
        <f t="shared" si="46"/>
        <v>0</v>
      </c>
      <c r="W387" s="28">
        <f t="shared" si="52"/>
        <v>124.45</v>
      </c>
      <c r="X387" s="30">
        <f t="shared" si="47"/>
        <v>4094.3463000000006</v>
      </c>
      <c r="Y387" s="31" t="s">
        <v>33</v>
      </c>
      <c r="Z387" s="17"/>
    </row>
    <row r="388" spans="1:26" ht="15.75" x14ac:dyDescent="0.25">
      <c r="A388" s="18" t="s">
        <v>248</v>
      </c>
      <c r="B388" s="19" t="s">
        <v>249</v>
      </c>
      <c r="C388" s="20" t="s">
        <v>725</v>
      </c>
      <c r="D388" s="21" t="s">
        <v>472</v>
      </c>
      <c r="E388" s="22" t="s">
        <v>450</v>
      </c>
      <c r="F388" s="19" t="s">
        <v>275</v>
      </c>
      <c r="G388" s="19" t="s">
        <v>451</v>
      </c>
      <c r="H388" s="23">
        <v>0.49</v>
      </c>
      <c r="I388" s="23">
        <v>8.9599999999999999E-2</v>
      </c>
      <c r="J388" s="23">
        <v>0.5796</v>
      </c>
      <c r="K388" s="24" t="s">
        <v>32</v>
      </c>
      <c r="L388" s="24">
        <v>2</v>
      </c>
      <c r="M388" s="24"/>
      <c r="N388" s="34">
        <v>43769</v>
      </c>
      <c r="O388" s="26">
        <f t="shared" si="49"/>
        <v>43900.307000000001</v>
      </c>
      <c r="P388" s="27">
        <f t="shared" si="53"/>
        <v>4390.0307000000003</v>
      </c>
      <c r="Q388" s="33">
        <v>0.05</v>
      </c>
      <c r="R388" s="36"/>
      <c r="S388" s="29"/>
      <c r="T388" s="29">
        <v>23649</v>
      </c>
      <c r="U388" s="29"/>
      <c r="V388" s="28">
        <f t="shared" si="46"/>
        <v>0</v>
      </c>
      <c r="W388" s="28">
        <f t="shared" si="52"/>
        <v>1182.45</v>
      </c>
      <c r="X388" s="30">
        <f t="shared" si="47"/>
        <v>4390.0307000000003</v>
      </c>
      <c r="Y388" s="31" t="s">
        <v>33</v>
      </c>
      <c r="Z388" s="17"/>
    </row>
    <row r="389" spans="1:26" ht="15.75" x14ac:dyDescent="0.25">
      <c r="A389" s="18" t="s">
        <v>248</v>
      </c>
      <c r="B389" s="19" t="s">
        <v>249</v>
      </c>
      <c r="C389" s="20" t="s">
        <v>726</v>
      </c>
      <c r="D389" s="21" t="s">
        <v>518</v>
      </c>
      <c r="E389" s="22" t="s">
        <v>450</v>
      </c>
      <c r="F389" s="19" t="s">
        <v>220</v>
      </c>
      <c r="G389" s="19" t="s">
        <v>451</v>
      </c>
      <c r="H389" s="23">
        <v>0.57950000000000002</v>
      </c>
      <c r="I389" s="23">
        <v>8.9599999999999999E-2</v>
      </c>
      <c r="J389" s="23">
        <v>0.66920000000000002</v>
      </c>
      <c r="K389" s="24" t="s">
        <v>32</v>
      </c>
      <c r="L389" s="24">
        <v>2</v>
      </c>
      <c r="M389" s="24"/>
      <c r="N389" s="34">
        <v>64004</v>
      </c>
      <c r="O389" s="26">
        <f t="shared" si="49"/>
        <v>64196.012000000002</v>
      </c>
      <c r="P389" s="27">
        <f t="shared" si="53"/>
        <v>6419.601200000001</v>
      </c>
      <c r="Q389" s="33">
        <v>0.05</v>
      </c>
      <c r="R389" s="36"/>
      <c r="S389" s="29"/>
      <c r="T389" s="29">
        <v>54508</v>
      </c>
      <c r="U389" s="29"/>
      <c r="V389" s="28">
        <f t="shared" si="46"/>
        <v>0</v>
      </c>
      <c r="W389" s="28">
        <f t="shared" si="52"/>
        <v>2725.4</v>
      </c>
      <c r="X389" s="30">
        <f t="shared" si="47"/>
        <v>6419.601200000001</v>
      </c>
      <c r="Y389" s="31" t="s">
        <v>33</v>
      </c>
      <c r="Z389" s="17"/>
    </row>
    <row r="390" spans="1:26" ht="15.75" x14ac:dyDescent="0.25">
      <c r="A390" s="18" t="s">
        <v>265</v>
      </c>
      <c r="B390" s="19" t="s">
        <v>266</v>
      </c>
      <c r="C390" s="20" t="s">
        <v>267</v>
      </c>
      <c r="D390" s="21" t="s">
        <v>88</v>
      </c>
      <c r="E390" s="22" t="s">
        <v>29</v>
      </c>
      <c r="F390" s="19" t="s">
        <v>30</v>
      </c>
      <c r="G390" s="19" t="s">
        <v>31</v>
      </c>
      <c r="H390" s="23">
        <v>0.39050000000000001</v>
      </c>
      <c r="I390" s="23">
        <v>7.4700000000000003E-2</v>
      </c>
      <c r="J390" s="23">
        <v>0.4652</v>
      </c>
      <c r="K390" s="24" t="s">
        <v>32</v>
      </c>
      <c r="L390" s="24">
        <v>1</v>
      </c>
      <c r="M390" s="24" t="s">
        <v>32</v>
      </c>
      <c r="N390" s="34">
        <v>63854</v>
      </c>
      <c r="O390" s="26">
        <f t="shared" si="49"/>
        <v>64045.561999999998</v>
      </c>
      <c r="P390" s="27">
        <f t="shared" si="53"/>
        <v>6404.5562</v>
      </c>
      <c r="Q390" s="28">
        <v>0.1</v>
      </c>
      <c r="R390" s="29">
        <f>IFERROR(VLOOKUP(A390&amp;D390,[1]Combined!$A$6:$F$1827,6,FALSE),0)</f>
        <v>8353</v>
      </c>
      <c r="S390" s="29">
        <f>IFERROR(VLOOKUP(A390&amp;D390,[2]Combined!$A$5:$F$98,6,FALSE),0)</f>
        <v>0</v>
      </c>
      <c r="T390" s="29">
        <v>19758</v>
      </c>
      <c r="U390" s="29"/>
      <c r="V390" s="28">
        <f t="shared" si="46"/>
        <v>835.30000000000007</v>
      </c>
      <c r="W390" s="28">
        <f>T390*0.1</f>
        <v>1975.8000000000002</v>
      </c>
      <c r="X390" s="30">
        <f t="shared" si="47"/>
        <v>5569.2561999999998</v>
      </c>
      <c r="Y390" s="31" t="s">
        <v>33</v>
      </c>
      <c r="Z390" s="17"/>
    </row>
    <row r="391" spans="1:26" ht="15.75" x14ac:dyDescent="0.25">
      <c r="A391" s="18" t="s">
        <v>265</v>
      </c>
      <c r="B391" s="19" t="s">
        <v>266</v>
      </c>
      <c r="C391" s="20" t="s">
        <v>268</v>
      </c>
      <c r="D391" s="21" t="s">
        <v>80</v>
      </c>
      <c r="E391" s="22" t="s">
        <v>36</v>
      </c>
      <c r="F391" s="19" t="s">
        <v>37</v>
      </c>
      <c r="G391" s="19" t="s">
        <v>38</v>
      </c>
      <c r="H391" s="23">
        <v>0.79139999999999999</v>
      </c>
      <c r="I391" s="23">
        <v>0</v>
      </c>
      <c r="J391" s="23">
        <v>0.79139999999999999</v>
      </c>
      <c r="K391" s="24" t="s">
        <v>32</v>
      </c>
      <c r="L391" s="24">
        <v>1</v>
      </c>
      <c r="M391" s="24" t="s">
        <v>32</v>
      </c>
      <c r="N391" s="34">
        <v>33944</v>
      </c>
      <c r="O391" s="26">
        <f t="shared" si="49"/>
        <v>34045.832000000002</v>
      </c>
      <c r="P391" s="27">
        <f t="shared" si="53"/>
        <v>3404.5832000000005</v>
      </c>
      <c r="Q391" s="28">
        <v>0.1</v>
      </c>
      <c r="R391" s="29">
        <f>IFERROR(VLOOKUP(A391&amp;D391,[1]Combined!$A$6:$F$1827,6,FALSE),0)</f>
        <v>0</v>
      </c>
      <c r="S391" s="29">
        <f>IFERROR(VLOOKUP(A391&amp;D391,[2]Combined!$A$5:$F$98,6,FALSE),0)</f>
        <v>0</v>
      </c>
      <c r="T391" s="29">
        <v>31137</v>
      </c>
      <c r="U391" s="29"/>
      <c r="V391" s="28">
        <f t="shared" si="46"/>
        <v>0</v>
      </c>
      <c r="W391" s="28">
        <f>T391*0.1</f>
        <v>3113.7000000000003</v>
      </c>
      <c r="X391" s="30">
        <f t="shared" si="47"/>
        <v>3404.5832000000005</v>
      </c>
      <c r="Y391" s="31" t="s">
        <v>33</v>
      </c>
      <c r="Z391" s="17"/>
    </row>
    <row r="392" spans="1:26" ht="15.75" x14ac:dyDescent="0.25">
      <c r="A392" s="18" t="s">
        <v>265</v>
      </c>
      <c r="B392" s="19" t="s">
        <v>266</v>
      </c>
      <c r="C392" s="20" t="s">
        <v>727</v>
      </c>
      <c r="D392" s="21" t="s">
        <v>108</v>
      </c>
      <c r="E392" s="22" t="s">
        <v>450</v>
      </c>
      <c r="F392" s="19" t="s">
        <v>275</v>
      </c>
      <c r="G392" s="19" t="s">
        <v>451</v>
      </c>
      <c r="H392" s="23">
        <v>0.7913</v>
      </c>
      <c r="I392" s="23">
        <v>0</v>
      </c>
      <c r="J392" s="23">
        <v>0.7913</v>
      </c>
      <c r="K392" s="24" t="s">
        <v>32</v>
      </c>
      <c r="L392" s="24">
        <v>2</v>
      </c>
      <c r="M392" s="24" t="s">
        <v>32</v>
      </c>
      <c r="N392" s="34">
        <v>40969</v>
      </c>
      <c r="O392" s="26">
        <f t="shared" si="49"/>
        <v>41091.906999999999</v>
      </c>
      <c r="P392" s="27">
        <f t="shared" si="53"/>
        <v>4109.1907000000001</v>
      </c>
      <c r="Q392" s="33">
        <v>0.05</v>
      </c>
      <c r="R392" s="36"/>
      <c r="S392" s="29"/>
      <c r="T392" s="29">
        <v>29797</v>
      </c>
      <c r="U392" s="29"/>
      <c r="V392" s="28">
        <f t="shared" ref="V392:V455" si="54">IF(Q392*(R392+S392)&gt;(P392),P392,Q392*(R392+S392))</f>
        <v>0</v>
      </c>
      <c r="W392" s="28">
        <f>T392*0.05</f>
        <v>1489.8500000000001</v>
      </c>
      <c r="X392" s="30">
        <f t="shared" ref="X392:X455" si="55">P392-V392</f>
        <v>4109.1907000000001</v>
      </c>
      <c r="Y392" s="31" t="s">
        <v>33</v>
      </c>
      <c r="Z392" s="17"/>
    </row>
    <row r="393" spans="1:26" ht="15.75" x14ac:dyDescent="0.25">
      <c r="A393" s="18" t="s">
        <v>265</v>
      </c>
      <c r="B393" s="19" t="s">
        <v>266</v>
      </c>
      <c r="C393" s="20" t="s">
        <v>728</v>
      </c>
      <c r="D393" s="21" t="s">
        <v>28</v>
      </c>
      <c r="E393" s="22" t="s">
        <v>450</v>
      </c>
      <c r="F393" s="19" t="s">
        <v>275</v>
      </c>
      <c r="G393" s="19" t="s">
        <v>451</v>
      </c>
      <c r="H393" s="23">
        <v>0.79100000000000004</v>
      </c>
      <c r="I393" s="23">
        <v>0</v>
      </c>
      <c r="J393" s="23">
        <v>0.79100000000000004</v>
      </c>
      <c r="K393" s="24" t="s">
        <v>32</v>
      </c>
      <c r="L393" s="24">
        <v>2</v>
      </c>
      <c r="M393" s="24" t="s">
        <v>32</v>
      </c>
      <c r="N393" s="34">
        <v>36989</v>
      </c>
      <c r="O393" s="26">
        <f t="shared" si="49"/>
        <v>37099.966999999997</v>
      </c>
      <c r="P393" s="27">
        <f t="shared" si="53"/>
        <v>3709.9966999999997</v>
      </c>
      <c r="Q393" s="33">
        <v>0.05</v>
      </c>
      <c r="R393" s="36"/>
      <c r="S393" s="29"/>
      <c r="T393" s="29">
        <v>20280</v>
      </c>
      <c r="U393" s="29"/>
      <c r="V393" s="28">
        <f t="shared" si="54"/>
        <v>0</v>
      </c>
      <c r="W393" s="28">
        <f>T393*0.05</f>
        <v>1014</v>
      </c>
      <c r="X393" s="30">
        <f t="shared" si="55"/>
        <v>3709.9966999999997</v>
      </c>
      <c r="Y393" s="31" t="s">
        <v>33</v>
      </c>
      <c r="Z393" s="17"/>
    </row>
    <row r="394" spans="1:26" ht="15.75" x14ac:dyDescent="0.25">
      <c r="A394" s="18" t="s">
        <v>265</v>
      </c>
      <c r="B394" s="19" t="s">
        <v>266</v>
      </c>
      <c r="C394" s="20" t="s">
        <v>729</v>
      </c>
      <c r="D394" s="21" t="s">
        <v>310</v>
      </c>
      <c r="E394" s="22" t="s">
        <v>450</v>
      </c>
      <c r="F394" s="19" t="s">
        <v>275</v>
      </c>
      <c r="G394" s="19" t="s">
        <v>451</v>
      </c>
      <c r="H394" s="23">
        <v>0.79039999999999999</v>
      </c>
      <c r="I394" s="23">
        <v>0</v>
      </c>
      <c r="J394" s="23">
        <v>0.79039999999999999</v>
      </c>
      <c r="K394" s="24" t="s">
        <v>32</v>
      </c>
      <c r="L394" s="24">
        <v>2</v>
      </c>
      <c r="M394" s="24" t="s">
        <v>32</v>
      </c>
      <c r="N394" s="34">
        <v>48815</v>
      </c>
      <c r="O394" s="26">
        <f t="shared" si="49"/>
        <v>48961.445</v>
      </c>
      <c r="P394" s="27">
        <f t="shared" si="53"/>
        <v>4896.1445000000003</v>
      </c>
      <c r="Q394" s="33">
        <v>0.05</v>
      </c>
      <c r="R394" s="36"/>
      <c r="S394" s="29"/>
      <c r="T394" s="29">
        <v>29270</v>
      </c>
      <c r="U394" s="29"/>
      <c r="V394" s="28">
        <f t="shared" si="54"/>
        <v>0</v>
      </c>
      <c r="W394" s="28">
        <f>T394*0.05</f>
        <v>1463.5</v>
      </c>
      <c r="X394" s="30">
        <f t="shared" si="55"/>
        <v>4896.1445000000003</v>
      </c>
      <c r="Y394" s="31" t="s">
        <v>33</v>
      </c>
      <c r="Z394" s="17"/>
    </row>
    <row r="395" spans="1:26" ht="15.75" x14ac:dyDescent="0.25">
      <c r="A395" s="18" t="s">
        <v>265</v>
      </c>
      <c r="B395" s="19" t="s">
        <v>266</v>
      </c>
      <c r="C395" s="20" t="s">
        <v>730</v>
      </c>
      <c r="D395" s="21" t="s">
        <v>534</v>
      </c>
      <c r="E395" s="22" t="s">
        <v>450</v>
      </c>
      <c r="F395" s="19" t="s">
        <v>275</v>
      </c>
      <c r="G395" s="19" t="s">
        <v>451</v>
      </c>
      <c r="H395" s="23">
        <v>0.79</v>
      </c>
      <c r="I395" s="23">
        <v>0</v>
      </c>
      <c r="J395" s="23">
        <v>0.79</v>
      </c>
      <c r="K395" s="24" t="s">
        <v>32</v>
      </c>
      <c r="L395" s="24">
        <v>2</v>
      </c>
      <c r="M395" s="24" t="s">
        <v>32</v>
      </c>
      <c r="N395" s="34">
        <v>46985</v>
      </c>
      <c r="O395" s="26">
        <f t="shared" si="49"/>
        <v>47125.955000000002</v>
      </c>
      <c r="P395" s="27">
        <f t="shared" si="53"/>
        <v>4712.5955000000004</v>
      </c>
      <c r="Q395" s="33">
        <v>0.05</v>
      </c>
      <c r="R395" s="36"/>
      <c r="S395" s="29"/>
      <c r="T395" s="29">
        <v>23892</v>
      </c>
      <c r="U395" s="29"/>
      <c r="V395" s="28">
        <f t="shared" si="54"/>
        <v>0</v>
      </c>
      <c r="W395" s="28">
        <f>T395*0.05</f>
        <v>1194.6000000000001</v>
      </c>
      <c r="X395" s="30">
        <f t="shared" si="55"/>
        <v>4712.5955000000004</v>
      </c>
      <c r="Y395" s="31" t="s">
        <v>33</v>
      </c>
      <c r="Z395" s="17"/>
    </row>
    <row r="396" spans="1:26" ht="15.75" x14ac:dyDescent="0.25">
      <c r="A396" s="18" t="s">
        <v>265</v>
      </c>
      <c r="B396" s="19" t="s">
        <v>266</v>
      </c>
      <c r="C396" s="20" t="s">
        <v>731</v>
      </c>
      <c r="D396" s="21" t="s">
        <v>518</v>
      </c>
      <c r="E396" s="22" t="s">
        <v>450</v>
      </c>
      <c r="F396" s="19" t="s">
        <v>275</v>
      </c>
      <c r="G396" s="19" t="s">
        <v>451</v>
      </c>
      <c r="H396" s="23">
        <v>0.79190000000000005</v>
      </c>
      <c r="I396" s="23">
        <v>0</v>
      </c>
      <c r="J396" s="23">
        <v>0.79190000000000005</v>
      </c>
      <c r="K396" s="24" t="s">
        <v>32</v>
      </c>
      <c r="L396" s="24">
        <v>2</v>
      </c>
      <c r="M396" s="24" t="s">
        <v>32</v>
      </c>
      <c r="N396" s="34">
        <v>16632</v>
      </c>
      <c r="O396" s="26">
        <f t="shared" si="49"/>
        <v>16681.896000000001</v>
      </c>
      <c r="P396" s="27">
        <f t="shared" si="53"/>
        <v>1668.1896000000002</v>
      </c>
      <c r="Q396" s="33">
        <v>0.05</v>
      </c>
      <c r="R396" s="36"/>
      <c r="S396" s="29"/>
      <c r="T396" s="29">
        <v>14991</v>
      </c>
      <c r="U396" s="29"/>
      <c r="V396" s="28">
        <f t="shared" si="54"/>
        <v>0</v>
      </c>
      <c r="W396" s="28">
        <f>T396*0.05</f>
        <v>749.55000000000007</v>
      </c>
      <c r="X396" s="30">
        <f t="shared" si="55"/>
        <v>1668.1896000000002</v>
      </c>
      <c r="Y396" s="31" t="s">
        <v>33</v>
      </c>
      <c r="Z396" s="17"/>
    </row>
    <row r="397" spans="1:26" ht="15.75" x14ac:dyDescent="0.25">
      <c r="A397" s="18" t="s">
        <v>765</v>
      </c>
      <c r="B397" s="19" t="s">
        <v>766</v>
      </c>
      <c r="C397" s="38" t="s">
        <v>767</v>
      </c>
      <c r="D397" s="39" t="s">
        <v>88</v>
      </c>
      <c r="E397" s="38" t="s">
        <v>450</v>
      </c>
      <c r="F397" s="37">
        <v>3</v>
      </c>
      <c r="G397" s="37">
        <v>6</v>
      </c>
      <c r="H397" s="23" t="s">
        <v>1350</v>
      </c>
      <c r="I397" s="23" t="s">
        <v>1350</v>
      </c>
      <c r="J397" s="47">
        <v>0.48520000000000002</v>
      </c>
      <c r="K397" s="24" t="s">
        <v>32</v>
      </c>
      <c r="L397" s="24">
        <v>2</v>
      </c>
      <c r="M397" s="24" t="s">
        <v>32</v>
      </c>
      <c r="N397" s="34">
        <v>28129</v>
      </c>
      <c r="O397" s="26">
        <f t="shared" si="49"/>
        <v>28213.386999999999</v>
      </c>
      <c r="P397" s="33">
        <f t="shared" si="53"/>
        <v>2821.3387000000002</v>
      </c>
      <c r="Q397" s="33">
        <v>0.05</v>
      </c>
      <c r="R397" s="29">
        <v>3188</v>
      </c>
      <c r="S397" s="29"/>
      <c r="T397" s="29">
        <v>23573</v>
      </c>
      <c r="U397" s="29"/>
      <c r="V397" s="28">
        <f t="shared" si="54"/>
        <v>159.4</v>
      </c>
      <c r="W397" s="28">
        <f t="shared" ref="W397:W443" si="56">T397*0.1</f>
        <v>2357.3000000000002</v>
      </c>
      <c r="X397" s="30">
        <f t="shared" si="55"/>
        <v>2661.9387000000002</v>
      </c>
      <c r="Y397" s="31" t="s">
        <v>33</v>
      </c>
      <c r="Z397" s="17"/>
    </row>
    <row r="398" spans="1:26" ht="15.75" x14ac:dyDescent="0.25">
      <c r="A398" s="18" t="s">
        <v>765</v>
      </c>
      <c r="B398" s="19" t="s">
        <v>766</v>
      </c>
      <c r="C398" s="38" t="s">
        <v>768</v>
      </c>
      <c r="D398" s="39" t="s">
        <v>108</v>
      </c>
      <c r="E398" s="38" t="s">
        <v>450</v>
      </c>
      <c r="F398" s="37" t="s">
        <v>220</v>
      </c>
      <c r="G398" s="37">
        <v>2</v>
      </c>
      <c r="H398" s="23" t="s">
        <v>1350</v>
      </c>
      <c r="I398" s="23" t="s">
        <v>1350</v>
      </c>
      <c r="J398" s="47">
        <v>0.54200000000000004</v>
      </c>
      <c r="K398" s="24" t="s">
        <v>32</v>
      </c>
      <c r="L398" s="24">
        <v>2</v>
      </c>
      <c r="M398" s="24" t="s">
        <v>32</v>
      </c>
      <c r="N398" s="34">
        <v>29895</v>
      </c>
      <c r="O398" s="26">
        <f t="shared" si="49"/>
        <v>29984.685000000001</v>
      </c>
      <c r="P398" s="33">
        <f t="shared" si="53"/>
        <v>2998.4685000000004</v>
      </c>
      <c r="Q398" s="33">
        <v>0.05</v>
      </c>
      <c r="R398" s="29">
        <v>1999</v>
      </c>
      <c r="S398" s="29"/>
      <c r="T398" s="29">
        <v>0</v>
      </c>
      <c r="U398" s="29"/>
      <c r="V398" s="28">
        <f t="shared" si="54"/>
        <v>99.95</v>
      </c>
      <c r="W398" s="28">
        <f t="shared" si="56"/>
        <v>0</v>
      </c>
      <c r="X398" s="30">
        <f t="shared" si="55"/>
        <v>2898.5185000000006</v>
      </c>
      <c r="Y398" s="31" t="s">
        <v>33</v>
      </c>
      <c r="Z398" s="17"/>
    </row>
    <row r="399" spans="1:26" ht="15.75" x14ac:dyDescent="0.25">
      <c r="A399" s="18" t="s">
        <v>269</v>
      </c>
      <c r="B399" s="19" t="s">
        <v>270</v>
      </c>
      <c r="C399" s="20" t="s">
        <v>271</v>
      </c>
      <c r="D399" s="21" t="s">
        <v>57</v>
      </c>
      <c r="E399" s="22" t="s">
        <v>36</v>
      </c>
      <c r="F399" s="19" t="s">
        <v>37</v>
      </c>
      <c r="G399" s="19" t="s">
        <v>38</v>
      </c>
      <c r="H399" s="23">
        <v>1</v>
      </c>
      <c r="I399" s="23">
        <v>0</v>
      </c>
      <c r="J399" s="23">
        <v>1</v>
      </c>
      <c r="K399" s="24" t="s">
        <v>32</v>
      </c>
      <c r="L399" s="24">
        <v>1</v>
      </c>
      <c r="M399" s="24" t="s">
        <v>32</v>
      </c>
      <c r="N399" s="34">
        <v>19454</v>
      </c>
      <c r="O399" s="26">
        <f t="shared" si="49"/>
        <v>19512.362000000001</v>
      </c>
      <c r="P399" s="27">
        <f t="shared" si="53"/>
        <v>1951.2362000000003</v>
      </c>
      <c r="Q399" s="28">
        <v>0.1</v>
      </c>
      <c r="R399" s="29">
        <f>IFERROR(VLOOKUP(A399&amp;D399,[1]Combined!$A$6:$F$1827,6,FALSE),0)</f>
        <v>0</v>
      </c>
      <c r="S399" s="29">
        <f>IFERROR(VLOOKUP(A399&amp;D399,[2]Combined!$A$5:$F$98,6,FALSE),0)</f>
        <v>0</v>
      </c>
      <c r="T399" s="29">
        <v>0</v>
      </c>
      <c r="U399" s="29"/>
      <c r="V399" s="28">
        <f t="shared" si="54"/>
        <v>0</v>
      </c>
      <c r="W399" s="28">
        <f t="shared" si="56"/>
        <v>0</v>
      </c>
      <c r="X399" s="30">
        <f t="shared" si="55"/>
        <v>1951.2362000000003</v>
      </c>
      <c r="Y399" s="31" t="s">
        <v>33</v>
      </c>
      <c r="Z399" s="17"/>
    </row>
    <row r="400" spans="1:26" ht="15.75" x14ac:dyDescent="0.25">
      <c r="A400" s="18" t="s">
        <v>269</v>
      </c>
      <c r="B400" s="19" t="s">
        <v>270</v>
      </c>
      <c r="C400" s="20" t="s">
        <v>272</v>
      </c>
      <c r="D400" s="21" t="s">
        <v>273</v>
      </c>
      <c r="E400" s="22" t="s">
        <v>274</v>
      </c>
      <c r="F400" s="19" t="s">
        <v>275</v>
      </c>
      <c r="G400" s="19" t="s">
        <v>31</v>
      </c>
      <c r="H400" s="23">
        <v>1</v>
      </c>
      <c r="I400" s="23">
        <v>0</v>
      </c>
      <c r="J400" s="23">
        <v>1</v>
      </c>
      <c r="K400" s="24" t="s">
        <v>32</v>
      </c>
      <c r="L400" s="24">
        <v>1</v>
      </c>
      <c r="M400" s="24" t="s">
        <v>32</v>
      </c>
      <c r="N400" s="34">
        <v>725</v>
      </c>
      <c r="O400" s="26">
        <f t="shared" si="49"/>
        <v>727.17499999999995</v>
      </c>
      <c r="P400" s="27">
        <f t="shared" si="53"/>
        <v>72.717500000000001</v>
      </c>
      <c r="Q400" s="28">
        <v>0.1</v>
      </c>
      <c r="R400" s="29">
        <f>IFERROR(VLOOKUP(A400&amp;D400,[1]Combined!$A$6:$F$1827,6,FALSE),0)</f>
        <v>0</v>
      </c>
      <c r="S400" s="29">
        <f>IFERROR(VLOOKUP(A400&amp;D400,[2]Combined!$A$5:$F$98,6,FALSE),0)</f>
        <v>0</v>
      </c>
      <c r="T400" s="29">
        <v>0</v>
      </c>
      <c r="U400" s="29"/>
      <c r="V400" s="28">
        <f t="shared" si="54"/>
        <v>0</v>
      </c>
      <c r="W400" s="28">
        <f t="shared" si="56"/>
        <v>0</v>
      </c>
      <c r="X400" s="30">
        <f t="shared" si="55"/>
        <v>72.717500000000001</v>
      </c>
      <c r="Y400" s="31" t="s">
        <v>33</v>
      </c>
      <c r="Z400" s="17"/>
    </row>
    <row r="401" spans="1:26" ht="15.75" x14ac:dyDescent="0.25">
      <c r="A401" s="18" t="s">
        <v>269</v>
      </c>
      <c r="B401" s="19" t="s">
        <v>270</v>
      </c>
      <c r="C401" s="20" t="s">
        <v>276</v>
      </c>
      <c r="D401" s="21" t="s">
        <v>277</v>
      </c>
      <c r="E401" s="22" t="s">
        <v>29</v>
      </c>
      <c r="F401" s="19" t="s">
        <v>30</v>
      </c>
      <c r="G401" s="19" t="s">
        <v>31</v>
      </c>
      <c r="H401" s="23">
        <v>1</v>
      </c>
      <c r="I401" s="23">
        <v>0</v>
      </c>
      <c r="J401" s="23">
        <v>1</v>
      </c>
      <c r="K401" s="24" t="s">
        <v>32</v>
      </c>
      <c r="L401" s="24">
        <v>1</v>
      </c>
      <c r="M401" s="24" t="s">
        <v>32</v>
      </c>
      <c r="N401" s="34">
        <v>77725</v>
      </c>
      <c r="O401" s="26">
        <f t="shared" si="49"/>
        <v>77958.175000000003</v>
      </c>
      <c r="P401" s="27">
        <f t="shared" si="53"/>
        <v>7795.817500000001</v>
      </c>
      <c r="Q401" s="28">
        <v>0.1</v>
      </c>
      <c r="R401" s="29">
        <f>IFERROR(VLOOKUP(A401&amp;D401,[1]Combined!$A$6:$F$1827,6,FALSE),0)</f>
        <v>73130</v>
      </c>
      <c r="S401" s="29">
        <f>IFERROR(VLOOKUP(A401&amp;D401,[2]Combined!$A$5:$F$98,6,FALSE),0)</f>
        <v>0</v>
      </c>
      <c r="T401" s="29">
        <v>62557</v>
      </c>
      <c r="U401" s="29"/>
      <c r="V401" s="28">
        <f t="shared" si="54"/>
        <v>7313</v>
      </c>
      <c r="W401" s="28">
        <f t="shared" si="56"/>
        <v>6255.7000000000007</v>
      </c>
      <c r="X401" s="30">
        <f t="shared" si="55"/>
        <v>482.81750000000102</v>
      </c>
      <c r="Y401" s="31" t="s">
        <v>33</v>
      </c>
      <c r="Z401" s="17"/>
    </row>
    <row r="402" spans="1:26" ht="15.75" x14ac:dyDescent="0.25">
      <c r="A402" s="18" t="s">
        <v>269</v>
      </c>
      <c r="B402" s="19" t="s">
        <v>270</v>
      </c>
      <c r="C402" s="20" t="s">
        <v>278</v>
      </c>
      <c r="D402" s="21" t="s">
        <v>279</v>
      </c>
      <c r="E402" s="22" t="s">
        <v>36</v>
      </c>
      <c r="F402" s="19" t="s">
        <v>37</v>
      </c>
      <c r="G402" s="19" t="s">
        <v>38</v>
      </c>
      <c r="H402" s="23">
        <v>1</v>
      </c>
      <c r="I402" s="23">
        <v>0</v>
      </c>
      <c r="J402" s="23">
        <v>1</v>
      </c>
      <c r="K402" s="24" t="s">
        <v>32</v>
      </c>
      <c r="L402" s="24">
        <v>1</v>
      </c>
      <c r="M402" s="24" t="s">
        <v>32</v>
      </c>
      <c r="N402" s="34">
        <v>21966</v>
      </c>
      <c r="O402" s="26">
        <f t="shared" si="49"/>
        <v>22031.898000000001</v>
      </c>
      <c r="P402" s="27">
        <f t="shared" si="53"/>
        <v>2203.1898000000001</v>
      </c>
      <c r="Q402" s="28">
        <v>0.1</v>
      </c>
      <c r="R402" s="29">
        <f>IFERROR(VLOOKUP(A402&amp;D402,[1]Combined!$A$6:$F$1827,6,FALSE),0)</f>
        <v>0</v>
      </c>
      <c r="S402" s="29">
        <f>IFERROR(VLOOKUP(A402&amp;D402,[2]Combined!$A$5:$F$98,6,FALSE),0)</f>
        <v>0</v>
      </c>
      <c r="T402" s="29">
        <v>0</v>
      </c>
      <c r="U402" s="29"/>
      <c r="V402" s="28">
        <f t="shared" si="54"/>
        <v>0</v>
      </c>
      <c r="W402" s="28">
        <f t="shared" si="56"/>
        <v>0</v>
      </c>
      <c r="X402" s="30">
        <f t="shared" si="55"/>
        <v>2203.1898000000001</v>
      </c>
      <c r="Y402" s="31" t="s">
        <v>33</v>
      </c>
      <c r="Z402" s="17"/>
    </row>
    <row r="403" spans="1:26" ht="15.75" x14ac:dyDescent="0.25">
      <c r="A403" s="18" t="s">
        <v>269</v>
      </c>
      <c r="B403" s="19" t="s">
        <v>270</v>
      </c>
      <c r="C403" s="20" t="s">
        <v>280</v>
      </c>
      <c r="D403" s="21" t="s">
        <v>262</v>
      </c>
      <c r="E403" s="22" t="s">
        <v>36</v>
      </c>
      <c r="F403" s="19" t="s">
        <v>37</v>
      </c>
      <c r="G403" s="19" t="s">
        <v>38</v>
      </c>
      <c r="H403" s="23">
        <v>1</v>
      </c>
      <c r="I403" s="23">
        <v>0</v>
      </c>
      <c r="J403" s="23">
        <v>1</v>
      </c>
      <c r="K403" s="24" t="s">
        <v>32</v>
      </c>
      <c r="L403" s="24">
        <v>1</v>
      </c>
      <c r="M403" s="24" t="s">
        <v>32</v>
      </c>
      <c r="N403" s="34">
        <v>42240</v>
      </c>
      <c r="O403" s="26">
        <f t="shared" si="49"/>
        <v>42366.720000000001</v>
      </c>
      <c r="P403" s="27">
        <f t="shared" si="53"/>
        <v>4236.6720000000005</v>
      </c>
      <c r="Q403" s="28">
        <v>0.1</v>
      </c>
      <c r="R403" s="29">
        <f>IFERROR(VLOOKUP(A403&amp;D403,[1]Combined!$A$6:$F$1827,6,FALSE),0)</f>
        <v>43463</v>
      </c>
      <c r="S403" s="29">
        <f>IFERROR(VLOOKUP(A403&amp;D403,[2]Combined!$A$5:$F$98,6,FALSE),0)</f>
        <v>0</v>
      </c>
      <c r="T403" s="29">
        <v>74886</v>
      </c>
      <c r="U403" s="29"/>
      <c r="V403" s="28">
        <f t="shared" si="54"/>
        <v>4236.6720000000005</v>
      </c>
      <c r="W403" s="28">
        <f t="shared" si="56"/>
        <v>7488.6</v>
      </c>
      <c r="X403" s="30">
        <f t="shared" si="55"/>
        <v>0</v>
      </c>
      <c r="Y403" s="31" t="s">
        <v>33</v>
      </c>
      <c r="Z403" s="17"/>
    </row>
    <row r="404" spans="1:26" ht="15.75" x14ac:dyDescent="0.25">
      <c r="A404" s="18" t="s">
        <v>269</v>
      </c>
      <c r="B404" s="19" t="s">
        <v>270</v>
      </c>
      <c r="C404" s="20" t="s">
        <v>281</v>
      </c>
      <c r="D404" s="21" t="s">
        <v>282</v>
      </c>
      <c r="E404" s="22" t="s">
        <v>36</v>
      </c>
      <c r="F404" s="19" t="s">
        <v>37</v>
      </c>
      <c r="G404" s="19" t="s">
        <v>38</v>
      </c>
      <c r="H404" s="23">
        <v>1</v>
      </c>
      <c r="I404" s="23">
        <v>0</v>
      </c>
      <c r="J404" s="23">
        <v>1</v>
      </c>
      <c r="K404" s="24" t="s">
        <v>32</v>
      </c>
      <c r="L404" s="24">
        <v>1</v>
      </c>
      <c r="M404" s="24" t="s">
        <v>32</v>
      </c>
      <c r="N404" s="34">
        <v>62457</v>
      </c>
      <c r="O404" s="26">
        <f t="shared" si="49"/>
        <v>62644.370999999999</v>
      </c>
      <c r="P404" s="27">
        <f t="shared" si="53"/>
        <v>6264.4371000000001</v>
      </c>
      <c r="Q404" s="28">
        <v>0.1</v>
      </c>
      <c r="R404" s="29">
        <f>IFERROR(VLOOKUP(A404&amp;D404,[1]Combined!$A$6:$F$1827,6,FALSE),0)</f>
        <v>0</v>
      </c>
      <c r="S404" s="29">
        <f>IFERROR(VLOOKUP(A404&amp;D404,[2]Combined!$A$5:$F$98,6,FALSE),0)</f>
        <v>0</v>
      </c>
      <c r="T404" s="29">
        <v>0</v>
      </c>
      <c r="U404" s="29"/>
      <c r="V404" s="28">
        <f t="shared" si="54"/>
        <v>0</v>
      </c>
      <c r="W404" s="28">
        <f t="shared" si="56"/>
        <v>0</v>
      </c>
      <c r="X404" s="30">
        <f t="shared" si="55"/>
        <v>6264.4371000000001</v>
      </c>
      <c r="Y404" s="31" t="s">
        <v>33</v>
      </c>
      <c r="Z404" s="17"/>
    </row>
    <row r="405" spans="1:26" ht="15.75" x14ac:dyDescent="0.25">
      <c r="A405" s="18" t="s">
        <v>269</v>
      </c>
      <c r="B405" s="19" t="s">
        <v>270</v>
      </c>
      <c r="C405" s="20" t="s">
        <v>283</v>
      </c>
      <c r="D405" s="21" t="s">
        <v>284</v>
      </c>
      <c r="E405" s="22" t="s">
        <v>274</v>
      </c>
      <c r="F405" s="19" t="s">
        <v>37</v>
      </c>
      <c r="G405" s="19" t="s">
        <v>31</v>
      </c>
      <c r="H405" s="23">
        <v>1</v>
      </c>
      <c r="I405" s="23">
        <v>0</v>
      </c>
      <c r="J405" s="23">
        <v>1</v>
      </c>
      <c r="K405" s="24" t="s">
        <v>32</v>
      </c>
      <c r="L405" s="24">
        <v>1</v>
      </c>
      <c r="M405" s="24" t="s">
        <v>32</v>
      </c>
      <c r="N405" s="34">
        <v>30799</v>
      </c>
      <c r="O405" s="26">
        <f t="shared" ref="O405:O468" si="57">N405+(N405*0.003)</f>
        <v>30891.397000000001</v>
      </c>
      <c r="P405" s="27">
        <f t="shared" si="53"/>
        <v>3089.1397000000002</v>
      </c>
      <c r="Q405" s="28">
        <v>0.1</v>
      </c>
      <c r="R405" s="29">
        <f>IFERROR(VLOOKUP(A405&amp;D405,[1]Combined!$A$6:$F$1827,6,FALSE),0)</f>
        <v>0</v>
      </c>
      <c r="S405" s="29">
        <f>IFERROR(VLOOKUP(A405&amp;D405,[2]Combined!$A$5:$F$98,6,FALSE),0)</f>
        <v>0</v>
      </c>
      <c r="T405" s="29">
        <v>0</v>
      </c>
      <c r="U405" s="29"/>
      <c r="V405" s="28">
        <f t="shared" si="54"/>
        <v>0</v>
      </c>
      <c r="W405" s="28">
        <f t="shared" si="56"/>
        <v>0</v>
      </c>
      <c r="X405" s="30">
        <f t="shared" si="55"/>
        <v>3089.1397000000002</v>
      </c>
      <c r="Y405" s="31" t="s">
        <v>33</v>
      </c>
      <c r="Z405" s="17"/>
    </row>
    <row r="406" spans="1:26" ht="15.75" x14ac:dyDescent="0.25">
      <c r="A406" s="18" t="s">
        <v>269</v>
      </c>
      <c r="B406" s="19" t="s">
        <v>270</v>
      </c>
      <c r="C406" s="20" t="s">
        <v>285</v>
      </c>
      <c r="D406" s="21" t="s">
        <v>286</v>
      </c>
      <c r="E406" s="22" t="s">
        <v>29</v>
      </c>
      <c r="F406" s="19" t="s">
        <v>220</v>
      </c>
      <c r="G406" s="19" t="s">
        <v>31</v>
      </c>
      <c r="H406" s="23">
        <v>1</v>
      </c>
      <c r="I406" s="23">
        <v>0</v>
      </c>
      <c r="J406" s="23">
        <v>1</v>
      </c>
      <c r="K406" s="24" t="s">
        <v>32</v>
      </c>
      <c r="L406" s="24">
        <v>1</v>
      </c>
      <c r="M406" s="24" t="s">
        <v>32</v>
      </c>
      <c r="N406" s="34">
        <v>65720</v>
      </c>
      <c r="O406" s="26">
        <f t="shared" si="57"/>
        <v>65917.16</v>
      </c>
      <c r="P406" s="27">
        <f t="shared" si="53"/>
        <v>6591.7160000000003</v>
      </c>
      <c r="Q406" s="28">
        <v>0.1</v>
      </c>
      <c r="R406" s="29">
        <f>IFERROR(VLOOKUP(A406&amp;D406,[1]Combined!$A$6:$F$1827,6,FALSE),0)</f>
        <v>0</v>
      </c>
      <c r="S406" s="29">
        <f>IFERROR(VLOOKUP(A406&amp;D406,[2]Combined!$A$5:$F$98,6,FALSE),0)</f>
        <v>0</v>
      </c>
      <c r="T406" s="29">
        <v>0</v>
      </c>
      <c r="U406" s="29"/>
      <c r="V406" s="28">
        <f t="shared" si="54"/>
        <v>0</v>
      </c>
      <c r="W406" s="28">
        <f t="shared" si="56"/>
        <v>0</v>
      </c>
      <c r="X406" s="30">
        <f t="shared" si="55"/>
        <v>6591.7160000000003</v>
      </c>
      <c r="Y406" s="31" t="s">
        <v>33</v>
      </c>
      <c r="Z406" s="17"/>
    </row>
    <row r="407" spans="1:26" ht="15.75" x14ac:dyDescent="0.25">
      <c r="A407" s="18" t="s">
        <v>269</v>
      </c>
      <c r="B407" s="19" t="s">
        <v>270</v>
      </c>
      <c r="C407" s="20" t="s">
        <v>287</v>
      </c>
      <c r="D407" s="21" t="s">
        <v>131</v>
      </c>
      <c r="E407" s="22" t="s">
        <v>36</v>
      </c>
      <c r="F407" s="19" t="s">
        <v>37</v>
      </c>
      <c r="G407" s="19" t="s">
        <v>38</v>
      </c>
      <c r="H407" s="23">
        <v>1</v>
      </c>
      <c r="I407" s="23">
        <v>0</v>
      </c>
      <c r="J407" s="23">
        <v>1</v>
      </c>
      <c r="K407" s="24" t="s">
        <v>32</v>
      </c>
      <c r="L407" s="24">
        <v>1</v>
      </c>
      <c r="M407" s="24" t="s">
        <v>32</v>
      </c>
      <c r="N407" s="34">
        <v>24430</v>
      </c>
      <c r="O407" s="26">
        <f t="shared" si="57"/>
        <v>24503.29</v>
      </c>
      <c r="P407" s="27">
        <f t="shared" ref="P407:P438" si="58">O407*0.1</f>
        <v>2450.3290000000002</v>
      </c>
      <c r="Q407" s="28">
        <v>0.1</v>
      </c>
      <c r="R407" s="29">
        <f>IFERROR(VLOOKUP(A407&amp;D407,[1]Combined!$A$6:$F$1827,6,FALSE),0)</f>
        <v>17340</v>
      </c>
      <c r="S407" s="29">
        <f>IFERROR(VLOOKUP(A407&amp;D407,[2]Combined!$A$5:$F$98,6,FALSE),0)</f>
        <v>0</v>
      </c>
      <c r="T407" s="29">
        <v>37421</v>
      </c>
      <c r="U407" s="29"/>
      <c r="V407" s="28">
        <f t="shared" si="54"/>
        <v>1734</v>
      </c>
      <c r="W407" s="28">
        <f t="shared" si="56"/>
        <v>3742.1000000000004</v>
      </c>
      <c r="X407" s="30">
        <f t="shared" si="55"/>
        <v>716.32900000000018</v>
      </c>
      <c r="Y407" s="31" t="s">
        <v>33</v>
      </c>
      <c r="Z407" s="17"/>
    </row>
    <row r="408" spans="1:26" ht="15.75" x14ac:dyDescent="0.25">
      <c r="A408" s="18" t="s">
        <v>269</v>
      </c>
      <c r="B408" s="19" t="s">
        <v>270</v>
      </c>
      <c r="C408" s="20" t="s">
        <v>288</v>
      </c>
      <c r="D408" s="21" t="s">
        <v>289</v>
      </c>
      <c r="E408" s="22" t="s">
        <v>29</v>
      </c>
      <c r="F408" s="19" t="s">
        <v>30</v>
      </c>
      <c r="G408" s="19" t="s">
        <v>31</v>
      </c>
      <c r="H408" s="23">
        <v>1</v>
      </c>
      <c r="I408" s="23">
        <v>0</v>
      </c>
      <c r="J408" s="23">
        <v>1</v>
      </c>
      <c r="K408" s="24" t="s">
        <v>32</v>
      </c>
      <c r="L408" s="24">
        <v>1</v>
      </c>
      <c r="M408" s="24" t="s">
        <v>32</v>
      </c>
      <c r="N408" s="34">
        <v>71508</v>
      </c>
      <c r="O408" s="26">
        <f t="shared" si="57"/>
        <v>71722.524000000005</v>
      </c>
      <c r="P408" s="27">
        <f t="shared" si="58"/>
        <v>7172.2524000000012</v>
      </c>
      <c r="Q408" s="28">
        <v>0.1</v>
      </c>
      <c r="R408" s="29">
        <f>IFERROR(VLOOKUP(A408&amp;D408,[1]Combined!$A$6:$F$1827,6,FALSE),0)</f>
        <v>0</v>
      </c>
      <c r="S408" s="29">
        <f>IFERROR(VLOOKUP(A408&amp;D408,[2]Combined!$A$5:$F$98,6,FALSE),0)</f>
        <v>0</v>
      </c>
      <c r="T408" s="29">
        <v>0</v>
      </c>
      <c r="U408" s="29"/>
      <c r="V408" s="28">
        <f t="shared" si="54"/>
        <v>0</v>
      </c>
      <c r="W408" s="28">
        <f t="shared" si="56"/>
        <v>0</v>
      </c>
      <c r="X408" s="30">
        <f t="shared" si="55"/>
        <v>7172.2524000000012</v>
      </c>
      <c r="Y408" s="31" t="s">
        <v>33</v>
      </c>
      <c r="Z408" s="17"/>
    </row>
    <row r="409" spans="1:26" ht="15.75" x14ac:dyDescent="0.25">
      <c r="A409" s="18" t="s">
        <v>269</v>
      </c>
      <c r="B409" s="19" t="s">
        <v>270</v>
      </c>
      <c r="C409" s="20" t="s">
        <v>290</v>
      </c>
      <c r="D409" s="21" t="s">
        <v>291</v>
      </c>
      <c r="E409" s="22" t="s">
        <v>29</v>
      </c>
      <c r="F409" s="19" t="s">
        <v>292</v>
      </c>
      <c r="G409" s="19" t="s">
        <v>31</v>
      </c>
      <c r="H409" s="23">
        <v>1</v>
      </c>
      <c r="I409" s="23">
        <v>0</v>
      </c>
      <c r="J409" s="23">
        <v>1</v>
      </c>
      <c r="K409" s="24" t="s">
        <v>32</v>
      </c>
      <c r="L409" s="24">
        <v>1</v>
      </c>
      <c r="M409" s="24" t="s">
        <v>32</v>
      </c>
      <c r="N409" s="34">
        <v>41655</v>
      </c>
      <c r="O409" s="26">
        <f t="shared" si="57"/>
        <v>41779.964999999997</v>
      </c>
      <c r="P409" s="27">
        <f t="shared" si="58"/>
        <v>4177.9965000000002</v>
      </c>
      <c r="Q409" s="28">
        <v>0.1</v>
      </c>
      <c r="R409" s="29">
        <f>IFERROR(VLOOKUP(A409&amp;D409,[1]Combined!$A$6:$F$1827,6,FALSE),0)</f>
        <v>0</v>
      </c>
      <c r="S409" s="29">
        <f>IFERROR(VLOOKUP(A409&amp;D409,[2]Combined!$A$5:$F$98,6,FALSE),0)</f>
        <v>0</v>
      </c>
      <c r="T409" s="29">
        <v>0</v>
      </c>
      <c r="U409" s="29"/>
      <c r="V409" s="28">
        <f t="shared" si="54"/>
        <v>0</v>
      </c>
      <c r="W409" s="28">
        <f t="shared" si="56"/>
        <v>0</v>
      </c>
      <c r="X409" s="30">
        <f t="shared" si="55"/>
        <v>4177.9965000000002</v>
      </c>
      <c r="Y409" s="31" t="s">
        <v>33</v>
      </c>
      <c r="Z409" s="17"/>
    </row>
    <row r="410" spans="1:26" ht="15.75" x14ac:dyDescent="0.25">
      <c r="A410" s="18" t="s">
        <v>269</v>
      </c>
      <c r="B410" s="19" t="s">
        <v>270</v>
      </c>
      <c r="C410" s="20" t="s">
        <v>293</v>
      </c>
      <c r="D410" s="21" t="s">
        <v>294</v>
      </c>
      <c r="E410" s="22" t="s">
        <v>36</v>
      </c>
      <c r="F410" s="19" t="s">
        <v>37</v>
      </c>
      <c r="G410" s="19" t="s">
        <v>38</v>
      </c>
      <c r="H410" s="23">
        <v>1</v>
      </c>
      <c r="I410" s="23">
        <v>0</v>
      </c>
      <c r="J410" s="23">
        <v>1</v>
      </c>
      <c r="K410" s="24" t="s">
        <v>32</v>
      </c>
      <c r="L410" s="24">
        <v>1</v>
      </c>
      <c r="M410" s="24" t="s">
        <v>32</v>
      </c>
      <c r="N410" s="34">
        <v>62662</v>
      </c>
      <c r="O410" s="26">
        <f t="shared" si="57"/>
        <v>62849.985999999997</v>
      </c>
      <c r="P410" s="27">
        <f t="shared" si="58"/>
        <v>6284.9985999999999</v>
      </c>
      <c r="Q410" s="28">
        <v>0.1</v>
      </c>
      <c r="R410" s="29">
        <f>IFERROR(VLOOKUP(A410&amp;D410,[1]Combined!$A$6:$F$1827,6,FALSE),0)</f>
        <v>13865</v>
      </c>
      <c r="S410" s="29">
        <f>IFERROR(VLOOKUP(A410&amp;D410,[2]Combined!$A$5:$F$98,6,FALSE),0)</f>
        <v>0</v>
      </c>
      <c r="T410" s="29">
        <v>41315</v>
      </c>
      <c r="U410" s="29"/>
      <c r="V410" s="28">
        <f t="shared" si="54"/>
        <v>1386.5</v>
      </c>
      <c r="W410" s="28">
        <f t="shared" si="56"/>
        <v>4131.5</v>
      </c>
      <c r="X410" s="30">
        <f t="shared" si="55"/>
        <v>4898.4985999999999</v>
      </c>
      <c r="Y410" s="31" t="s">
        <v>33</v>
      </c>
      <c r="Z410" s="17"/>
    </row>
    <row r="411" spans="1:26" ht="15.75" x14ac:dyDescent="0.25">
      <c r="A411" s="18" t="s">
        <v>269</v>
      </c>
      <c r="B411" s="19" t="s">
        <v>270</v>
      </c>
      <c r="C411" s="20" t="s">
        <v>295</v>
      </c>
      <c r="D411" s="21" t="s">
        <v>296</v>
      </c>
      <c r="E411" s="22" t="s">
        <v>36</v>
      </c>
      <c r="F411" s="19" t="s">
        <v>37</v>
      </c>
      <c r="G411" s="19" t="s">
        <v>38</v>
      </c>
      <c r="H411" s="23">
        <v>1</v>
      </c>
      <c r="I411" s="23">
        <v>0</v>
      </c>
      <c r="J411" s="23">
        <v>1</v>
      </c>
      <c r="K411" s="24" t="s">
        <v>32</v>
      </c>
      <c r="L411" s="24">
        <v>1</v>
      </c>
      <c r="M411" s="24" t="s">
        <v>32</v>
      </c>
      <c r="N411" s="34">
        <v>73394</v>
      </c>
      <c r="O411" s="26">
        <f t="shared" si="57"/>
        <v>73614.182000000001</v>
      </c>
      <c r="P411" s="27">
        <f t="shared" si="58"/>
        <v>7361.4182000000001</v>
      </c>
      <c r="Q411" s="28">
        <v>0.1</v>
      </c>
      <c r="R411" s="29">
        <f>IFERROR(VLOOKUP(A411&amp;D411,[1]Combined!$A$6:$F$1827,6,FALSE),0)</f>
        <v>13774</v>
      </c>
      <c r="S411" s="29">
        <f>IFERROR(VLOOKUP(A411&amp;D411,[2]Combined!$A$5:$F$98,6,FALSE),0)</f>
        <v>0</v>
      </c>
      <c r="T411" s="29">
        <v>36076</v>
      </c>
      <c r="U411" s="29"/>
      <c r="V411" s="28">
        <f t="shared" si="54"/>
        <v>1377.4</v>
      </c>
      <c r="W411" s="28">
        <f t="shared" si="56"/>
        <v>3607.6000000000004</v>
      </c>
      <c r="X411" s="30">
        <f t="shared" si="55"/>
        <v>5984.0182000000004</v>
      </c>
      <c r="Y411" s="31" t="s">
        <v>33</v>
      </c>
      <c r="Z411" s="17"/>
    </row>
    <row r="412" spans="1:26" ht="15.75" x14ac:dyDescent="0.25">
      <c r="A412" s="18" t="s">
        <v>269</v>
      </c>
      <c r="B412" s="19" t="s">
        <v>270</v>
      </c>
      <c r="C412" s="20" t="s">
        <v>297</v>
      </c>
      <c r="D412" s="21" t="s">
        <v>298</v>
      </c>
      <c r="E412" s="22" t="s">
        <v>29</v>
      </c>
      <c r="F412" s="19" t="s">
        <v>30</v>
      </c>
      <c r="G412" s="19" t="s">
        <v>31</v>
      </c>
      <c r="H412" s="23">
        <v>1</v>
      </c>
      <c r="I412" s="23">
        <v>0</v>
      </c>
      <c r="J412" s="23">
        <v>1</v>
      </c>
      <c r="K412" s="24" t="s">
        <v>32</v>
      </c>
      <c r="L412" s="24">
        <v>1</v>
      </c>
      <c r="M412" s="24" t="s">
        <v>32</v>
      </c>
      <c r="N412" s="34">
        <v>3486</v>
      </c>
      <c r="O412" s="26">
        <f t="shared" si="57"/>
        <v>3496.4580000000001</v>
      </c>
      <c r="P412" s="27">
        <f t="shared" si="58"/>
        <v>349.64580000000001</v>
      </c>
      <c r="Q412" s="28">
        <v>0.1</v>
      </c>
      <c r="R412" s="29">
        <f>IFERROR(VLOOKUP(A412&amp;D412,[1]Combined!$A$6:$F$1827,6,FALSE),0)</f>
        <v>0</v>
      </c>
      <c r="S412" s="29">
        <f>IFERROR(VLOOKUP(A412&amp;D412,[2]Combined!$A$5:$F$98,6,FALSE),0)</f>
        <v>0</v>
      </c>
      <c r="T412" s="29">
        <v>0</v>
      </c>
      <c r="U412" s="29"/>
      <c r="V412" s="28">
        <f t="shared" si="54"/>
        <v>0</v>
      </c>
      <c r="W412" s="28">
        <f t="shared" si="56"/>
        <v>0</v>
      </c>
      <c r="X412" s="30">
        <f t="shared" si="55"/>
        <v>349.64580000000001</v>
      </c>
      <c r="Y412" s="31" t="s">
        <v>33</v>
      </c>
      <c r="Z412" s="17"/>
    </row>
    <row r="413" spans="1:26" ht="15.75" x14ac:dyDescent="0.25">
      <c r="A413" s="18" t="s">
        <v>269</v>
      </c>
      <c r="B413" s="19" t="s">
        <v>270</v>
      </c>
      <c r="C413" s="20" t="s">
        <v>299</v>
      </c>
      <c r="D413" s="21" t="s">
        <v>300</v>
      </c>
      <c r="E413" s="22" t="s">
        <v>29</v>
      </c>
      <c r="F413" s="19" t="s">
        <v>30</v>
      </c>
      <c r="G413" s="19" t="s">
        <v>31</v>
      </c>
      <c r="H413" s="23">
        <v>1</v>
      </c>
      <c r="I413" s="23">
        <v>0</v>
      </c>
      <c r="J413" s="23">
        <v>1</v>
      </c>
      <c r="K413" s="24" t="s">
        <v>32</v>
      </c>
      <c r="L413" s="24">
        <v>1</v>
      </c>
      <c r="M413" s="24" t="s">
        <v>32</v>
      </c>
      <c r="N413" s="34">
        <v>8974</v>
      </c>
      <c r="O413" s="26">
        <f t="shared" si="57"/>
        <v>9000.9220000000005</v>
      </c>
      <c r="P413" s="27">
        <f t="shared" si="58"/>
        <v>900.09220000000005</v>
      </c>
      <c r="Q413" s="28">
        <v>0.1</v>
      </c>
      <c r="R413" s="29">
        <f>IFERROR(VLOOKUP(A413&amp;D413,[1]Combined!$A$6:$F$1827,6,FALSE),0)</f>
        <v>0</v>
      </c>
      <c r="S413" s="29">
        <f>IFERROR(VLOOKUP(A413&amp;D413,[2]Combined!$A$5:$F$98,6,FALSE),0)</f>
        <v>0</v>
      </c>
      <c r="T413" s="29">
        <v>0</v>
      </c>
      <c r="U413" s="29"/>
      <c r="V413" s="28">
        <f t="shared" si="54"/>
        <v>0</v>
      </c>
      <c r="W413" s="28">
        <f t="shared" si="56"/>
        <v>0</v>
      </c>
      <c r="X413" s="30">
        <f t="shared" si="55"/>
        <v>900.09220000000005</v>
      </c>
      <c r="Y413" s="31" t="s">
        <v>33</v>
      </c>
      <c r="Z413" s="17"/>
    </row>
    <row r="414" spans="1:26" ht="15.75" x14ac:dyDescent="0.25">
      <c r="A414" s="18" t="s">
        <v>269</v>
      </c>
      <c r="B414" s="19" t="s">
        <v>270</v>
      </c>
      <c r="C414" s="20" t="s">
        <v>301</v>
      </c>
      <c r="D414" s="21" t="s">
        <v>108</v>
      </c>
      <c r="E414" s="22" t="s">
        <v>29</v>
      </c>
      <c r="F414" s="19" t="s">
        <v>30</v>
      </c>
      <c r="G414" s="19" t="s">
        <v>31</v>
      </c>
      <c r="H414" s="23">
        <v>1</v>
      </c>
      <c r="I414" s="23">
        <v>0</v>
      </c>
      <c r="J414" s="23">
        <v>1</v>
      </c>
      <c r="K414" s="24" t="s">
        <v>32</v>
      </c>
      <c r="L414" s="24">
        <v>1</v>
      </c>
      <c r="M414" s="24" t="s">
        <v>32</v>
      </c>
      <c r="N414" s="34">
        <v>26821</v>
      </c>
      <c r="O414" s="26">
        <f t="shared" si="57"/>
        <v>26901.463</v>
      </c>
      <c r="P414" s="27">
        <f t="shared" si="58"/>
        <v>2690.1463000000003</v>
      </c>
      <c r="Q414" s="28">
        <v>0.1</v>
      </c>
      <c r="R414" s="29">
        <f>IFERROR(VLOOKUP(A414&amp;D414,[1]Combined!$A$6:$F$1827,6,FALSE),0)</f>
        <v>0</v>
      </c>
      <c r="S414" s="29">
        <f>IFERROR(VLOOKUP(A414&amp;D414,[2]Combined!$A$5:$F$98,6,FALSE),0)</f>
        <v>0</v>
      </c>
      <c r="T414" s="29">
        <v>0</v>
      </c>
      <c r="U414" s="29"/>
      <c r="V414" s="28">
        <f t="shared" si="54"/>
        <v>0</v>
      </c>
      <c r="W414" s="28">
        <f t="shared" si="56"/>
        <v>0</v>
      </c>
      <c r="X414" s="30">
        <f t="shared" si="55"/>
        <v>2690.1463000000003</v>
      </c>
      <c r="Y414" s="31" t="s">
        <v>33</v>
      </c>
      <c r="Z414" s="17"/>
    </row>
    <row r="415" spans="1:26" ht="15.75" x14ac:dyDescent="0.25">
      <c r="A415" s="18" t="s">
        <v>269</v>
      </c>
      <c r="B415" s="19" t="s">
        <v>270</v>
      </c>
      <c r="C415" s="20" t="s">
        <v>551</v>
      </c>
      <c r="D415" s="21" t="s">
        <v>207</v>
      </c>
      <c r="E415" s="22" t="s">
        <v>450</v>
      </c>
      <c r="F415" s="19" t="s">
        <v>460</v>
      </c>
      <c r="G415" s="19" t="s">
        <v>451</v>
      </c>
      <c r="H415" s="23">
        <v>1</v>
      </c>
      <c r="I415" s="23">
        <v>0</v>
      </c>
      <c r="J415" s="23">
        <v>1</v>
      </c>
      <c r="K415" s="24" t="s">
        <v>32</v>
      </c>
      <c r="L415" s="24">
        <v>2</v>
      </c>
      <c r="M415" s="24"/>
      <c r="N415" s="34">
        <v>23039</v>
      </c>
      <c r="O415" s="26">
        <f t="shared" si="57"/>
        <v>23108.116999999998</v>
      </c>
      <c r="P415" s="27">
        <f t="shared" si="58"/>
        <v>2310.8116999999997</v>
      </c>
      <c r="Q415" s="33">
        <v>0.05</v>
      </c>
      <c r="R415" s="29">
        <f>IFERROR(VLOOKUP(A415&amp;D415,[1]Combined!$A$6:$F$1827,6,FALSE),0)</f>
        <v>0</v>
      </c>
      <c r="S415" s="29">
        <f>IFERROR(VLOOKUP(A415&amp;D415,[2]Combined!$A$5:$F$98,6,FALSE),0)</f>
        <v>0</v>
      </c>
      <c r="T415" s="29">
        <v>0</v>
      </c>
      <c r="U415" s="29"/>
      <c r="V415" s="28">
        <f t="shared" si="54"/>
        <v>0</v>
      </c>
      <c r="W415" s="28">
        <f t="shared" si="56"/>
        <v>0</v>
      </c>
      <c r="X415" s="30">
        <f t="shared" si="55"/>
        <v>2310.8116999999997</v>
      </c>
      <c r="Y415" s="31" t="s">
        <v>33</v>
      </c>
      <c r="Z415" s="17"/>
    </row>
    <row r="416" spans="1:26" ht="15.75" x14ac:dyDescent="0.25">
      <c r="A416" s="18" t="s">
        <v>269</v>
      </c>
      <c r="B416" s="19" t="s">
        <v>270</v>
      </c>
      <c r="C416" s="20" t="s">
        <v>552</v>
      </c>
      <c r="D416" s="21" t="s">
        <v>390</v>
      </c>
      <c r="E416" s="22" t="s">
        <v>450</v>
      </c>
      <c r="F416" s="19" t="s">
        <v>220</v>
      </c>
      <c r="G416" s="19" t="s">
        <v>451</v>
      </c>
      <c r="H416" s="23">
        <v>1</v>
      </c>
      <c r="I416" s="23">
        <v>0</v>
      </c>
      <c r="J416" s="23">
        <v>1</v>
      </c>
      <c r="K416" s="24" t="s">
        <v>32</v>
      </c>
      <c r="L416" s="24">
        <v>2</v>
      </c>
      <c r="M416" s="24"/>
      <c r="N416" s="34">
        <v>30690</v>
      </c>
      <c r="O416" s="26">
        <f t="shared" si="57"/>
        <v>30782.07</v>
      </c>
      <c r="P416" s="27">
        <f t="shared" si="58"/>
        <v>3078.2070000000003</v>
      </c>
      <c r="Q416" s="33">
        <v>0.05</v>
      </c>
      <c r="R416" s="29">
        <f>IFERROR(VLOOKUP(A416&amp;D416,[1]Combined!$A$6:$F$1827,6,FALSE),0)</f>
        <v>0</v>
      </c>
      <c r="S416" s="29">
        <f>IFERROR(VLOOKUP(A416&amp;D416,[2]Combined!$A$5:$F$98,6,FALSE),0)</f>
        <v>0</v>
      </c>
      <c r="T416" s="29">
        <v>0</v>
      </c>
      <c r="U416" s="29"/>
      <c r="V416" s="28">
        <f t="shared" si="54"/>
        <v>0</v>
      </c>
      <c r="W416" s="28">
        <f t="shared" si="56"/>
        <v>0</v>
      </c>
      <c r="X416" s="30">
        <f t="shared" si="55"/>
        <v>3078.2070000000003</v>
      </c>
      <c r="Y416" s="31" t="s">
        <v>33</v>
      </c>
      <c r="Z416" s="17"/>
    </row>
    <row r="417" spans="1:26" ht="15.75" x14ac:dyDescent="0.25">
      <c r="A417" s="18" t="s">
        <v>269</v>
      </c>
      <c r="B417" s="19" t="s">
        <v>270</v>
      </c>
      <c r="C417" s="20" t="s">
        <v>553</v>
      </c>
      <c r="D417" s="21" t="s">
        <v>168</v>
      </c>
      <c r="E417" s="22" t="s">
        <v>450</v>
      </c>
      <c r="F417" s="19" t="s">
        <v>220</v>
      </c>
      <c r="G417" s="19" t="s">
        <v>451</v>
      </c>
      <c r="H417" s="23">
        <v>1</v>
      </c>
      <c r="I417" s="23">
        <v>0</v>
      </c>
      <c r="J417" s="23">
        <v>1</v>
      </c>
      <c r="K417" s="24" t="s">
        <v>32</v>
      </c>
      <c r="L417" s="24">
        <v>2</v>
      </c>
      <c r="M417" s="24"/>
      <c r="N417" s="34">
        <v>70816</v>
      </c>
      <c r="O417" s="26">
        <f t="shared" si="57"/>
        <v>71028.448000000004</v>
      </c>
      <c r="P417" s="27">
        <f t="shared" si="58"/>
        <v>7102.8448000000008</v>
      </c>
      <c r="Q417" s="33">
        <v>0.05</v>
      </c>
      <c r="R417" s="29">
        <f>IFERROR(VLOOKUP(A417&amp;D417,[1]Combined!$A$6:$F$1827,6,FALSE),0)</f>
        <v>28037</v>
      </c>
      <c r="S417" s="29">
        <f>IFERROR(VLOOKUP(A417&amp;D417,[2]Combined!$A$5:$F$98,6,FALSE),0)</f>
        <v>0</v>
      </c>
      <c r="T417" s="29">
        <v>63244</v>
      </c>
      <c r="U417" s="29"/>
      <c r="V417" s="28">
        <f t="shared" si="54"/>
        <v>1401.8500000000001</v>
      </c>
      <c r="W417" s="28">
        <f t="shared" si="56"/>
        <v>6324.4000000000005</v>
      </c>
      <c r="X417" s="30">
        <f t="shared" si="55"/>
        <v>5700.9948000000004</v>
      </c>
      <c r="Y417" s="31" t="s">
        <v>33</v>
      </c>
      <c r="Z417" s="17"/>
    </row>
    <row r="418" spans="1:26" ht="15.75" x14ac:dyDescent="0.25">
      <c r="A418" s="18" t="s">
        <v>269</v>
      </c>
      <c r="B418" s="19" t="s">
        <v>270</v>
      </c>
      <c r="C418" s="20" t="s">
        <v>554</v>
      </c>
      <c r="D418" s="21" t="s">
        <v>555</v>
      </c>
      <c r="E418" s="22" t="s">
        <v>450</v>
      </c>
      <c r="F418" s="19" t="s">
        <v>220</v>
      </c>
      <c r="G418" s="19" t="s">
        <v>451</v>
      </c>
      <c r="H418" s="23">
        <v>1</v>
      </c>
      <c r="I418" s="23">
        <v>0</v>
      </c>
      <c r="J418" s="23">
        <v>1</v>
      </c>
      <c r="K418" s="24" t="s">
        <v>32</v>
      </c>
      <c r="L418" s="24">
        <v>2</v>
      </c>
      <c r="M418" s="24"/>
      <c r="N418" s="34">
        <v>111532</v>
      </c>
      <c r="O418" s="26">
        <f t="shared" si="57"/>
        <v>111866.59600000001</v>
      </c>
      <c r="P418" s="27">
        <f t="shared" si="58"/>
        <v>11186.659600000001</v>
      </c>
      <c r="Q418" s="33">
        <v>0.05</v>
      </c>
      <c r="R418" s="29">
        <f>IFERROR(VLOOKUP(A418&amp;D418,[1]Combined!$A$6:$F$1827,6,FALSE),0)</f>
        <v>39061</v>
      </c>
      <c r="S418" s="29">
        <f>IFERROR(VLOOKUP(A418&amp;D418,[2]Combined!$A$5:$F$98,6,FALSE),0)</f>
        <v>0</v>
      </c>
      <c r="T418" s="29">
        <v>49862</v>
      </c>
      <c r="U418" s="29"/>
      <c r="V418" s="28">
        <f t="shared" si="54"/>
        <v>1953.0500000000002</v>
      </c>
      <c r="W418" s="28">
        <f t="shared" si="56"/>
        <v>4986.2000000000007</v>
      </c>
      <c r="X418" s="30">
        <f t="shared" si="55"/>
        <v>9233.6095999999998</v>
      </c>
      <c r="Y418" s="31" t="s">
        <v>33</v>
      </c>
      <c r="Z418" s="17"/>
    </row>
    <row r="419" spans="1:26" ht="15.75" x14ac:dyDescent="0.25">
      <c r="A419" s="18" t="s">
        <v>269</v>
      </c>
      <c r="B419" s="19" t="s">
        <v>270</v>
      </c>
      <c r="C419" s="20" t="s">
        <v>556</v>
      </c>
      <c r="D419" s="21" t="s">
        <v>557</v>
      </c>
      <c r="E419" s="22" t="s">
        <v>450</v>
      </c>
      <c r="F419" s="19" t="s">
        <v>220</v>
      </c>
      <c r="G419" s="19" t="s">
        <v>451</v>
      </c>
      <c r="H419" s="23">
        <v>1</v>
      </c>
      <c r="I419" s="23">
        <v>0</v>
      </c>
      <c r="J419" s="23">
        <v>1</v>
      </c>
      <c r="K419" s="24" t="s">
        <v>32</v>
      </c>
      <c r="L419" s="24">
        <v>2</v>
      </c>
      <c r="M419" s="24"/>
      <c r="N419" s="34">
        <v>49685</v>
      </c>
      <c r="O419" s="26">
        <f t="shared" si="57"/>
        <v>49834.055</v>
      </c>
      <c r="P419" s="27">
        <f t="shared" si="58"/>
        <v>4983.4055000000008</v>
      </c>
      <c r="Q419" s="33">
        <v>0.05</v>
      </c>
      <c r="R419" s="29">
        <f>IFERROR(VLOOKUP(A419&amp;D419,[1]Combined!$A$6:$F$1827,6,FALSE),0)</f>
        <v>14589</v>
      </c>
      <c r="S419" s="29">
        <f>IFERROR(VLOOKUP(A419&amp;D419,[2]Combined!$A$5:$F$98,6,FALSE),0)</f>
        <v>0</v>
      </c>
      <c r="T419" s="29">
        <v>25409</v>
      </c>
      <c r="U419" s="29"/>
      <c r="V419" s="28">
        <f t="shared" si="54"/>
        <v>729.45</v>
      </c>
      <c r="W419" s="28">
        <f t="shared" si="56"/>
        <v>2540.9</v>
      </c>
      <c r="X419" s="30">
        <f t="shared" si="55"/>
        <v>4253.9555000000009</v>
      </c>
      <c r="Y419" s="31" t="s">
        <v>33</v>
      </c>
      <c r="Z419" s="17"/>
    </row>
    <row r="420" spans="1:26" ht="15.75" x14ac:dyDescent="0.25">
      <c r="A420" s="18" t="s">
        <v>269</v>
      </c>
      <c r="B420" s="19" t="s">
        <v>270</v>
      </c>
      <c r="C420" s="20" t="s">
        <v>558</v>
      </c>
      <c r="D420" s="21" t="s">
        <v>559</v>
      </c>
      <c r="E420" s="22" t="s">
        <v>450</v>
      </c>
      <c r="F420" s="19" t="s">
        <v>460</v>
      </c>
      <c r="G420" s="19" t="s">
        <v>451</v>
      </c>
      <c r="H420" s="23">
        <v>1</v>
      </c>
      <c r="I420" s="23">
        <v>0</v>
      </c>
      <c r="J420" s="23">
        <v>1</v>
      </c>
      <c r="K420" s="24" t="s">
        <v>32</v>
      </c>
      <c r="L420" s="24">
        <v>2</v>
      </c>
      <c r="M420" s="24"/>
      <c r="N420" s="34">
        <v>78260</v>
      </c>
      <c r="O420" s="26">
        <f t="shared" si="57"/>
        <v>78494.78</v>
      </c>
      <c r="P420" s="27">
        <f t="shared" si="58"/>
        <v>7849.4780000000001</v>
      </c>
      <c r="Q420" s="33">
        <v>0.05</v>
      </c>
      <c r="R420" s="29">
        <f>IFERROR(VLOOKUP(A420&amp;D420,[1]Combined!$A$6:$F$1827,6,FALSE),0)</f>
        <v>0</v>
      </c>
      <c r="S420" s="29">
        <f>IFERROR(VLOOKUP(A420&amp;D420,[2]Combined!$A$5:$F$98,6,FALSE),0)</f>
        <v>0</v>
      </c>
      <c r="T420" s="29">
        <v>0</v>
      </c>
      <c r="U420" s="29"/>
      <c r="V420" s="28">
        <f t="shared" si="54"/>
        <v>0</v>
      </c>
      <c r="W420" s="28">
        <f t="shared" si="56"/>
        <v>0</v>
      </c>
      <c r="X420" s="30">
        <f t="shared" si="55"/>
        <v>7849.4780000000001</v>
      </c>
      <c r="Y420" s="31" t="s">
        <v>33</v>
      </c>
      <c r="Z420" s="17"/>
    </row>
    <row r="421" spans="1:26" ht="15.75" x14ac:dyDescent="0.25">
      <c r="A421" s="18" t="s">
        <v>269</v>
      </c>
      <c r="B421" s="19" t="s">
        <v>270</v>
      </c>
      <c r="C421" s="20" t="s">
        <v>560</v>
      </c>
      <c r="D421" s="21" t="s">
        <v>198</v>
      </c>
      <c r="E421" s="22" t="s">
        <v>450</v>
      </c>
      <c r="F421" s="19" t="s">
        <v>275</v>
      </c>
      <c r="G421" s="19" t="s">
        <v>451</v>
      </c>
      <c r="H421" s="23">
        <v>1</v>
      </c>
      <c r="I421" s="23">
        <v>0</v>
      </c>
      <c r="J421" s="23">
        <v>1</v>
      </c>
      <c r="K421" s="24" t="s">
        <v>32</v>
      </c>
      <c r="L421" s="24">
        <v>2</v>
      </c>
      <c r="M421" s="24"/>
      <c r="N421" s="34">
        <v>55260</v>
      </c>
      <c r="O421" s="26">
        <f t="shared" si="57"/>
        <v>55425.78</v>
      </c>
      <c r="P421" s="27">
        <f t="shared" si="58"/>
        <v>5542.5780000000004</v>
      </c>
      <c r="Q421" s="33">
        <v>0.05</v>
      </c>
      <c r="R421" s="29">
        <f>IFERROR(VLOOKUP(A421&amp;D421,[1]Combined!$A$6:$F$1827,6,FALSE),0)</f>
        <v>0</v>
      </c>
      <c r="S421" s="29">
        <f>IFERROR(VLOOKUP(A421&amp;D421,[2]Combined!$A$5:$F$98,6,FALSE),0)</f>
        <v>0</v>
      </c>
      <c r="T421" s="29">
        <v>0</v>
      </c>
      <c r="U421" s="29"/>
      <c r="V421" s="28">
        <f t="shared" si="54"/>
        <v>0</v>
      </c>
      <c r="W421" s="28">
        <f t="shared" si="56"/>
        <v>0</v>
      </c>
      <c r="X421" s="30">
        <f t="shared" si="55"/>
        <v>5542.5780000000004</v>
      </c>
      <c r="Y421" s="31" t="s">
        <v>33</v>
      </c>
      <c r="Z421" s="17"/>
    </row>
    <row r="422" spans="1:26" ht="15.75" x14ac:dyDescent="0.25">
      <c r="A422" s="18" t="s">
        <v>269</v>
      </c>
      <c r="B422" s="19" t="s">
        <v>270</v>
      </c>
      <c r="C422" s="20" t="s">
        <v>561</v>
      </c>
      <c r="D422" s="21" t="s">
        <v>86</v>
      </c>
      <c r="E422" s="22" t="s">
        <v>450</v>
      </c>
      <c r="F422" s="19" t="s">
        <v>460</v>
      </c>
      <c r="G422" s="19" t="s">
        <v>451</v>
      </c>
      <c r="H422" s="23">
        <v>1</v>
      </c>
      <c r="I422" s="23">
        <v>0</v>
      </c>
      <c r="J422" s="23">
        <v>1</v>
      </c>
      <c r="K422" s="24" t="s">
        <v>32</v>
      </c>
      <c r="L422" s="24">
        <v>2</v>
      </c>
      <c r="M422" s="24"/>
      <c r="N422" s="34">
        <v>54252</v>
      </c>
      <c r="O422" s="26">
        <f t="shared" si="57"/>
        <v>54414.756000000001</v>
      </c>
      <c r="P422" s="27">
        <f t="shared" si="58"/>
        <v>5441.4756000000007</v>
      </c>
      <c r="Q422" s="33">
        <v>0.05</v>
      </c>
      <c r="R422" s="29">
        <f>IFERROR(VLOOKUP(A422&amp;D422,[1]Combined!$A$6:$F$1827,6,FALSE),0)</f>
        <v>0</v>
      </c>
      <c r="S422" s="29">
        <f>IFERROR(VLOOKUP(A422&amp;D422,[2]Combined!$A$5:$F$98,6,FALSE),0)</f>
        <v>0</v>
      </c>
      <c r="T422" s="29">
        <v>0</v>
      </c>
      <c r="U422" s="29"/>
      <c r="V422" s="28">
        <f t="shared" si="54"/>
        <v>0</v>
      </c>
      <c r="W422" s="28">
        <f t="shared" si="56"/>
        <v>0</v>
      </c>
      <c r="X422" s="30">
        <f t="shared" si="55"/>
        <v>5441.4756000000007</v>
      </c>
      <c r="Y422" s="31" t="s">
        <v>33</v>
      </c>
      <c r="Z422" s="17"/>
    </row>
    <row r="423" spans="1:26" ht="15.75" x14ac:dyDescent="0.25">
      <c r="A423" s="18" t="s">
        <v>269</v>
      </c>
      <c r="B423" s="19" t="s">
        <v>270</v>
      </c>
      <c r="C423" s="20" t="s">
        <v>562</v>
      </c>
      <c r="D423" s="21" t="s">
        <v>563</v>
      </c>
      <c r="E423" s="22" t="s">
        <v>450</v>
      </c>
      <c r="F423" s="19" t="s">
        <v>220</v>
      </c>
      <c r="G423" s="19" t="s">
        <v>451</v>
      </c>
      <c r="H423" s="23">
        <v>1</v>
      </c>
      <c r="I423" s="23">
        <v>0</v>
      </c>
      <c r="J423" s="23">
        <v>1</v>
      </c>
      <c r="K423" s="24" t="s">
        <v>32</v>
      </c>
      <c r="L423" s="24">
        <v>2</v>
      </c>
      <c r="M423" s="24"/>
      <c r="N423" s="34">
        <v>55275</v>
      </c>
      <c r="O423" s="26">
        <f t="shared" si="57"/>
        <v>55440.824999999997</v>
      </c>
      <c r="P423" s="27">
        <f t="shared" si="58"/>
        <v>5544.0825000000004</v>
      </c>
      <c r="Q423" s="33">
        <v>0.05</v>
      </c>
      <c r="R423" s="29">
        <f>IFERROR(VLOOKUP(A423&amp;D423,[1]Combined!$A$6:$F$1827,6,FALSE),0)</f>
        <v>0</v>
      </c>
      <c r="S423" s="29">
        <f>IFERROR(VLOOKUP(A423&amp;D423,[2]Combined!$A$5:$F$98,6,FALSE),0)</f>
        <v>0</v>
      </c>
      <c r="T423" s="29">
        <v>0</v>
      </c>
      <c r="U423" s="29"/>
      <c r="V423" s="28">
        <f t="shared" si="54"/>
        <v>0</v>
      </c>
      <c r="W423" s="28">
        <f t="shared" si="56"/>
        <v>0</v>
      </c>
      <c r="X423" s="30">
        <f t="shared" si="55"/>
        <v>5544.0825000000004</v>
      </c>
      <c r="Y423" s="31" t="s">
        <v>33</v>
      </c>
      <c r="Z423" s="17"/>
    </row>
    <row r="424" spans="1:26" ht="15.75" x14ac:dyDescent="0.25">
      <c r="A424" s="18" t="s">
        <v>269</v>
      </c>
      <c r="B424" s="19" t="s">
        <v>270</v>
      </c>
      <c r="C424" s="20" t="s">
        <v>564</v>
      </c>
      <c r="D424" s="21" t="s">
        <v>565</v>
      </c>
      <c r="E424" s="22" t="s">
        <v>450</v>
      </c>
      <c r="F424" s="19" t="s">
        <v>275</v>
      </c>
      <c r="G424" s="19" t="s">
        <v>451</v>
      </c>
      <c r="H424" s="23">
        <v>1</v>
      </c>
      <c r="I424" s="23">
        <v>0</v>
      </c>
      <c r="J424" s="23">
        <v>1</v>
      </c>
      <c r="K424" s="24" t="s">
        <v>32</v>
      </c>
      <c r="L424" s="24">
        <v>2</v>
      </c>
      <c r="M424" s="24"/>
      <c r="N424" s="34">
        <v>71858</v>
      </c>
      <c r="O424" s="26">
        <f t="shared" si="57"/>
        <v>72073.573999999993</v>
      </c>
      <c r="P424" s="27">
        <f t="shared" si="58"/>
        <v>7207.3573999999999</v>
      </c>
      <c r="Q424" s="33">
        <v>0.05</v>
      </c>
      <c r="R424" s="29">
        <f>IFERROR(VLOOKUP(A424&amp;D424,[1]Combined!$A$6:$F$1827,6,FALSE),0)</f>
        <v>0</v>
      </c>
      <c r="S424" s="29">
        <f>IFERROR(VLOOKUP(A424&amp;D424,[2]Combined!$A$5:$F$98,6,FALSE),0)</f>
        <v>0</v>
      </c>
      <c r="T424" s="29">
        <v>0</v>
      </c>
      <c r="U424" s="29"/>
      <c r="V424" s="28">
        <f t="shared" si="54"/>
        <v>0</v>
      </c>
      <c r="W424" s="28">
        <f t="shared" si="56"/>
        <v>0</v>
      </c>
      <c r="X424" s="30">
        <f t="shared" si="55"/>
        <v>7207.3573999999999</v>
      </c>
      <c r="Y424" s="31" t="s">
        <v>33</v>
      </c>
      <c r="Z424" s="17"/>
    </row>
    <row r="425" spans="1:26" ht="15.75" x14ac:dyDescent="0.25">
      <c r="A425" s="18" t="s">
        <v>269</v>
      </c>
      <c r="B425" s="19" t="s">
        <v>270</v>
      </c>
      <c r="C425" s="20" t="s">
        <v>566</v>
      </c>
      <c r="D425" s="21" t="s">
        <v>186</v>
      </c>
      <c r="E425" s="22" t="s">
        <v>450</v>
      </c>
      <c r="F425" s="19" t="s">
        <v>460</v>
      </c>
      <c r="G425" s="19" t="s">
        <v>451</v>
      </c>
      <c r="H425" s="23">
        <v>1</v>
      </c>
      <c r="I425" s="23">
        <v>0</v>
      </c>
      <c r="J425" s="23">
        <v>1</v>
      </c>
      <c r="K425" s="24" t="s">
        <v>32</v>
      </c>
      <c r="L425" s="24">
        <v>2</v>
      </c>
      <c r="M425" s="24"/>
      <c r="N425" s="34">
        <v>50235</v>
      </c>
      <c r="O425" s="26">
        <f t="shared" si="57"/>
        <v>50385.705000000002</v>
      </c>
      <c r="P425" s="27">
        <f t="shared" si="58"/>
        <v>5038.5705000000007</v>
      </c>
      <c r="Q425" s="33">
        <v>0.05</v>
      </c>
      <c r="R425" s="29">
        <f>IFERROR(VLOOKUP(A425&amp;D425,[1]Combined!$A$6:$F$1827,6,FALSE),0)</f>
        <v>0</v>
      </c>
      <c r="S425" s="29">
        <f>IFERROR(VLOOKUP(A425&amp;D425,[2]Combined!$A$5:$F$98,6,FALSE),0)</f>
        <v>0</v>
      </c>
      <c r="T425" s="29">
        <v>0</v>
      </c>
      <c r="U425" s="29"/>
      <c r="V425" s="28">
        <f t="shared" si="54"/>
        <v>0</v>
      </c>
      <c r="W425" s="28">
        <f t="shared" si="56"/>
        <v>0</v>
      </c>
      <c r="X425" s="30">
        <f t="shared" si="55"/>
        <v>5038.5705000000007</v>
      </c>
      <c r="Y425" s="31" t="s">
        <v>33</v>
      </c>
      <c r="Z425" s="17"/>
    </row>
    <row r="426" spans="1:26" ht="15.75" x14ac:dyDescent="0.25">
      <c r="A426" s="18" t="s">
        <v>269</v>
      </c>
      <c r="B426" s="19" t="s">
        <v>270</v>
      </c>
      <c r="C426" s="20" t="s">
        <v>567</v>
      </c>
      <c r="D426" s="21" t="s">
        <v>310</v>
      </c>
      <c r="E426" s="22" t="s">
        <v>450</v>
      </c>
      <c r="F426" s="19" t="s">
        <v>220</v>
      </c>
      <c r="G426" s="19" t="s">
        <v>451</v>
      </c>
      <c r="H426" s="23">
        <v>1</v>
      </c>
      <c r="I426" s="23">
        <v>0</v>
      </c>
      <c r="J426" s="23">
        <v>1</v>
      </c>
      <c r="K426" s="24" t="s">
        <v>32</v>
      </c>
      <c r="L426" s="24">
        <v>2</v>
      </c>
      <c r="M426" s="24"/>
      <c r="N426" s="34">
        <v>53800</v>
      </c>
      <c r="O426" s="26">
        <f t="shared" si="57"/>
        <v>53961.4</v>
      </c>
      <c r="P426" s="27">
        <f t="shared" si="58"/>
        <v>5396.14</v>
      </c>
      <c r="Q426" s="33">
        <v>0.05</v>
      </c>
      <c r="R426" s="29">
        <f>IFERROR(VLOOKUP(A426&amp;D426,[1]Combined!$A$6:$F$1827,6,FALSE),0)</f>
        <v>0</v>
      </c>
      <c r="S426" s="29">
        <f>IFERROR(VLOOKUP(A426&amp;D426,[2]Combined!$A$5:$F$98,6,FALSE),0)</f>
        <v>0</v>
      </c>
      <c r="T426" s="29">
        <v>0</v>
      </c>
      <c r="U426" s="29"/>
      <c r="V426" s="28">
        <f t="shared" si="54"/>
        <v>0</v>
      </c>
      <c r="W426" s="28">
        <f t="shared" si="56"/>
        <v>0</v>
      </c>
      <c r="X426" s="30">
        <f t="shared" si="55"/>
        <v>5396.14</v>
      </c>
      <c r="Y426" s="31" t="s">
        <v>33</v>
      </c>
      <c r="Z426" s="17"/>
    </row>
    <row r="427" spans="1:26" ht="15.75" x14ac:dyDescent="0.25">
      <c r="A427" s="18" t="s">
        <v>269</v>
      </c>
      <c r="B427" s="19" t="s">
        <v>270</v>
      </c>
      <c r="C427" s="20" t="s">
        <v>568</v>
      </c>
      <c r="D427" s="21" t="s">
        <v>474</v>
      </c>
      <c r="E427" s="22" t="s">
        <v>450</v>
      </c>
      <c r="F427" s="19" t="s">
        <v>275</v>
      </c>
      <c r="G427" s="19" t="s">
        <v>451</v>
      </c>
      <c r="H427" s="23">
        <v>1</v>
      </c>
      <c r="I427" s="23">
        <v>0</v>
      </c>
      <c r="J427" s="23">
        <v>1</v>
      </c>
      <c r="K427" s="24" t="s">
        <v>32</v>
      </c>
      <c r="L427" s="24">
        <v>2</v>
      </c>
      <c r="M427" s="24"/>
      <c r="N427" s="34">
        <v>18819</v>
      </c>
      <c r="O427" s="26">
        <f t="shared" si="57"/>
        <v>18875.456999999999</v>
      </c>
      <c r="P427" s="27">
        <f t="shared" si="58"/>
        <v>1887.5456999999999</v>
      </c>
      <c r="Q427" s="33">
        <v>0.05</v>
      </c>
      <c r="R427" s="29">
        <f>IFERROR(VLOOKUP(A427&amp;D427,[1]Combined!$A$6:$F$1827,6,FALSE),0)</f>
        <v>0</v>
      </c>
      <c r="S427" s="29">
        <f>IFERROR(VLOOKUP(A427&amp;D427,[2]Combined!$A$5:$F$98,6,FALSE),0)</f>
        <v>0</v>
      </c>
      <c r="T427" s="29">
        <v>0</v>
      </c>
      <c r="U427" s="29"/>
      <c r="V427" s="28">
        <f t="shared" si="54"/>
        <v>0</v>
      </c>
      <c r="W427" s="28">
        <f t="shared" si="56"/>
        <v>0</v>
      </c>
      <c r="X427" s="30">
        <f t="shared" si="55"/>
        <v>1887.5456999999999</v>
      </c>
      <c r="Y427" s="31" t="s">
        <v>33</v>
      </c>
      <c r="Z427" s="17"/>
    </row>
    <row r="428" spans="1:26" ht="15.75" x14ac:dyDescent="0.25">
      <c r="A428" s="18" t="s">
        <v>269</v>
      </c>
      <c r="B428" s="19" t="s">
        <v>270</v>
      </c>
      <c r="C428" s="20" t="s">
        <v>569</v>
      </c>
      <c r="D428" s="21" t="s">
        <v>570</v>
      </c>
      <c r="E428" s="22" t="s">
        <v>450</v>
      </c>
      <c r="F428" s="19" t="s">
        <v>275</v>
      </c>
      <c r="G428" s="19" t="s">
        <v>451</v>
      </c>
      <c r="H428" s="23">
        <v>1</v>
      </c>
      <c r="I428" s="23">
        <v>0</v>
      </c>
      <c r="J428" s="23">
        <v>1</v>
      </c>
      <c r="K428" s="24" t="s">
        <v>32</v>
      </c>
      <c r="L428" s="24">
        <v>2</v>
      </c>
      <c r="M428" s="24"/>
      <c r="N428" s="34">
        <v>68133</v>
      </c>
      <c r="O428" s="26">
        <f t="shared" si="57"/>
        <v>68337.399000000005</v>
      </c>
      <c r="P428" s="27">
        <f t="shared" si="58"/>
        <v>6833.7399000000005</v>
      </c>
      <c r="Q428" s="33">
        <v>0.05</v>
      </c>
      <c r="R428" s="29">
        <f>IFERROR(VLOOKUP(A428&amp;D428,[1]Combined!$A$6:$F$1827,6,FALSE),0)</f>
        <v>0</v>
      </c>
      <c r="S428" s="29">
        <f>IFERROR(VLOOKUP(A428&amp;D428,[2]Combined!$A$5:$F$98,6,FALSE),0)</f>
        <v>0</v>
      </c>
      <c r="T428" s="29">
        <v>0</v>
      </c>
      <c r="U428" s="29"/>
      <c r="V428" s="28">
        <f t="shared" si="54"/>
        <v>0</v>
      </c>
      <c r="W428" s="28">
        <f t="shared" si="56"/>
        <v>0</v>
      </c>
      <c r="X428" s="30">
        <f t="shared" si="55"/>
        <v>6833.7399000000005</v>
      </c>
      <c r="Y428" s="31" t="s">
        <v>33</v>
      </c>
      <c r="Z428" s="17"/>
    </row>
    <row r="429" spans="1:26" ht="15.75" x14ac:dyDescent="0.25">
      <c r="A429" s="18" t="s">
        <v>269</v>
      </c>
      <c r="B429" s="19" t="s">
        <v>270</v>
      </c>
      <c r="C429" s="20" t="s">
        <v>571</v>
      </c>
      <c r="D429" s="21" t="s">
        <v>96</v>
      </c>
      <c r="E429" s="22" t="s">
        <v>450</v>
      </c>
      <c r="F429" s="19" t="s">
        <v>460</v>
      </c>
      <c r="G429" s="19" t="s">
        <v>451</v>
      </c>
      <c r="H429" s="23">
        <v>1</v>
      </c>
      <c r="I429" s="23">
        <v>0</v>
      </c>
      <c r="J429" s="23">
        <v>1</v>
      </c>
      <c r="K429" s="24" t="s">
        <v>32</v>
      </c>
      <c r="L429" s="24">
        <v>2</v>
      </c>
      <c r="M429" s="24"/>
      <c r="N429" s="34">
        <v>36722</v>
      </c>
      <c r="O429" s="26">
        <f t="shared" si="57"/>
        <v>36832.165999999997</v>
      </c>
      <c r="P429" s="27">
        <f t="shared" si="58"/>
        <v>3683.2165999999997</v>
      </c>
      <c r="Q429" s="33">
        <v>0.05</v>
      </c>
      <c r="R429" s="29">
        <f>IFERROR(VLOOKUP(A429&amp;D429,[1]Combined!$A$6:$F$1827,6,FALSE),0)</f>
        <v>0</v>
      </c>
      <c r="S429" s="29">
        <f>IFERROR(VLOOKUP(A429&amp;D429,[2]Combined!$A$5:$F$98,6,FALSE),0)</f>
        <v>0</v>
      </c>
      <c r="T429" s="29">
        <v>0</v>
      </c>
      <c r="U429" s="29"/>
      <c r="V429" s="28">
        <f t="shared" si="54"/>
        <v>0</v>
      </c>
      <c r="W429" s="28">
        <f t="shared" si="56"/>
        <v>0</v>
      </c>
      <c r="X429" s="30">
        <f t="shared" si="55"/>
        <v>3683.2165999999997</v>
      </c>
      <c r="Y429" s="31" t="s">
        <v>33</v>
      </c>
      <c r="Z429" s="17"/>
    </row>
    <row r="430" spans="1:26" ht="15.75" x14ac:dyDescent="0.25">
      <c r="A430" s="18" t="s">
        <v>269</v>
      </c>
      <c r="B430" s="19" t="s">
        <v>270</v>
      </c>
      <c r="C430" s="20" t="s">
        <v>572</v>
      </c>
      <c r="D430" s="21" t="s">
        <v>573</v>
      </c>
      <c r="E430" s="22" t="s">
        <v>450</v>
      </c>
      <c r="F430" s="19" t="s">
        <v>275</v>
      </c>
      <c r="G430" s="19" t="s">
        <v>451</v>
      </c>
      <c r="H430" s="23">
        <v>1</v>
      </c>
      <c r="I430" s="23">
        <v>0</v>
      </c>
      <c r="J430" s="23">
        <v>1</v>
      </c>
      <c r="K430" s="24" t="s">
        <v>32</v>
      </c>
      <c r="L430" s="24">
        <v>2</v>
      </c>
      <c r="M430" s="24"/>
      <c r="N430" s="34">
        <v>47929</v>
      </c>
      <c r="O430" s="26">
        <f t="shared" si="57"/>
        <v>48072.786999999997</v>
      </c>
      <c r="P430" s="27">
        <f t="shared" si="58"/>
        <v>4807.2786999999998</v>
      </c>
      <c r="Q430" s="33">
        <v>0.05</v>
      </c>
      <c r="R430" s="29">
        <f>IFERROR(VLOOKUP(A430&amp;D430,[1]Combined!$A$6:$F$1827,6,FALSE),0)</f>
        <v>9322</v>
      </c>
      <c r="S430" s="29">
        <f>IFERROR(VLOOKUP(A430&amp;D430,[2]Combined!$A$5:$F$98,6,FALSE),0)</f>
        <v>0</v>
      </c>
      <c r="T430" s="29">
        <v>23997</v>
      </c>
      <c r="U430" s="29"/>
      <c r="V430" s="28">
        <f t="shared" si="54"/>
        <v>466.1</v>
      </c>
      <c r="W430" s="28">
        <f t="shared" si="56"/>
        <v>2399.7000000000003</v>
      </c>
      <c r="X430" s="30">
        <f t="shared" si="55"/>
        <v>4341.1786999999995</v>
      </c>
      <c r="Y430" s="31" t="s">
        <v>33</v>
      </c>
      <c r="Z430" s="17"/>
    </row>
    <row r="431" spans="1:26" ht="15.75" x14ac:dyDescent="0.25">
      <c r="A431" s="18" t="s">
        <v>269</v>
      </c>
      <c r="B431" s="19" t="s">
        <v>270</v>
      </c>
      <c r="C431" s="20" t="s">
        <v>574</v>
      </c>
      <c r="D431" s="21" t="s">
        <v>575</v>
      </c>
      <c r="E431" s="22" t="s">
        <v>450</v>
      </c>
      <c r="F431" s="19" t="s">
        <v>220</v>
      </c>
      <c r="G431" s="19" t="s">
        <v>275</v>
      </c>
      <c r="H431" s="23">
        <v>1</v>
      </c>
      <c r="I431" s="23">
        <v>0</v>
      </c>
      <c r="J431" s="23">
        <v>1</v>
      </c>
      <c r="K431" s="24" t="s">
        <v>32</v>
      </c>
      <c r="L431" s="24">
        <v>2</v>
      </c>
      <c r="M431" s="24"/>
      <c r="N431" s="34">
        <v>26808</v>
      </c>
      <c r="O431" s="26">
        <f t="shared" si="57"/>
        <v>26888.423999999999</v>
      </c>
      <c r="P431" s="27">
        <f t="shared" si="58"/>
        <v>2688.8424</v>
      </c>
      <c r="Q431" s="33">
        <v>0.05</v>
      </c>
      <c r="R431" s="29">
        <f>IFERROR(VLOOKUP(A431&amp;D431,[1]Combined!$A$6:$F$1827,6,FALSE),0)</f>
        <v>0</v>
      </c>
      <c r="S431" s="29">
        <f>IFERROR(VLOOKUP(A431&amp;D431,[2]Combined!$A$5:$F$98,6,FALSE),0)</f>
        <v>0</v>
      </c>
      <c r="T431" s="29">
        <v>36076</v>
      </c>
      <c r="U431" s="29"/>
      <c r="V431" s="28">
        <f t="shared" si="54"/>
        <v>0</v>
      </c>
      <c r="W431" s="28">
        <f t="shared" si="56"/>
        <v>3607.6000000000004</v>
      </c>
      <c r="X431" s="30">
        <f t="shared" si="55"/>
        <v>2688.8424</v>
      </c>
      <c r="Y431" s="31" t="s">
        <v>33</v>
      </c>
      <c r="Z431" s="17"/>
    </row>
    <row r="432" spans="1:26" ht="15.75" x14ac:dyDescent="0.25">
      <c r="A432" s="18" t="s">
        <v>269</v>
      </c>
      <c r="B432" s="19" t="s">
        <v>270</v>
      </c>
      <c r="C432" s="20" t="s">
        <v>576</v>
      </c>
      <c r="D432" s="21" t="s">
        <v>98</v>
      </c>
      <c r="E432" s="22" t="s">
        <v>450</v>
      </c>
      <c r="F432" s="19" t="s">
        <v>460</v>
      </c>
      <c r="G432" s="19" t="s">
        <v>451</v>
      </c>
      <c r="H432" s="23">
        <v>1</v>
      </c>
      <c r="I432" s="23">
        <v>0</v>
      </c>
      <c r="J432" s="23">
        <v>1</v>
      </c>
      <c r="K432" s="24" t="s">
        <v>32</v>
      </c>
      <c r="L432" s="24">
        <v>2</v>
      </c>
      <c r="M432" s="24"/>
      <c r="N432" s="34">
        <v>13875</v>
      </c>
      <c r="O432" s="26">
        <f t="shared" si="57"/>
        <v>13916.625</v>
      </c>
      <c r="P432" s="27">
        <f t="shared" si="58"/>
        <v>1391.6625000000001</v>
      </c>
      <c r="Q432" s="33">
        <v>0.05</v>
      </c>
      <c r="R432" s="29">
        <f>IFERROR(VLOOKUP(A432&amp;D432,[1]Combined!$A$6:$F$1827,6,FALSE),0)</f>
        <v>0</v>
      </c>
      <c r="S432" s="29">
        <f>IFERROR(VLOOKUP(A432&amp;D432,[2]Combined!$A$5:$F$98,6,FALSE),0)</f>
        <v>0</v>
      </c>
      <c r="T432" s="29">
        <v>0</v>
      </c>
      <c r="U432" s="29"/>
      <c r="V432" s="28">
        <f t="shared" si="54"/>
        <v>0</v>
      </c>
      <c r="W432" s="28">
        <f t="shared" si="56"/>
        <v>0</v>
      </c>
      <c r="X432" s="30">
        <f t="shared" si="55"/>
        <v>1391.6625000000001</v>
      </c>
      <c r="Y432" s="31" t="s">
        <v>33</v>
      </c>
      <c r="Z432" s="17"/>
    </row>
    <row r="433" spans="1:26" ht="15.75" x14ac:dyDescent="0.25">
      <c r="A433" s="18" t="s">
        <v>269</v>
      </c>
      <c r="B433" s="19" t="s">
        <v>270</v>
      </c>
      <c r="C433" s="20" t="s">
        <v>577</v>
      </c>
      <c r="D433" s="21" t="s">
        <v>100</v>
      </c>
      <c r="E433" s="22" t="s">
        <v>450</v>
      </c>
      <c r="F433" s="19" t="s">
        <v>220</v>
      </c>
      <c r="G433" s="19" t="s">
        <v>451</v>
      </c>
      <c r="H433" s="23">
        <v>1</v>
      </c>
      <c r="I433" s="23">
        <v>0</v>
      </c>
      <c r="J433" s="23">
        <v>1</v>
      </c>
      <c r="K433" s="24" t="s">
        <v>32</v>
      </c>
      <c r="L433" s="24">
        <v>2</v>
      </c>
      <c r="M433" s="24"/>
      <c r="N433" s="34">
        <v>17159</v>
      </c>
      <c r="O433" s="26">
        <f t="shared" si="57"/>
        <v>17210.476999999999</v>
      </c>
      <c r="P433" s="27">
        <f t="shared" si="58"/>
        <v>1721.0477000000001</v>
      </c>
      <c r="Q433" s="33">
        <v>0.05</v>
      </c>
      <c r="R433" s="29">
        <f>IFERROR(VLOOKUP(A433&amp;D433,[1]Combined!$A$6:$F$1827,6,FALSE),0)</f>
        <v>0</v>
      </c>
      <c r="S433" s="29">
        <f>IFERROR(VLOOKUP(A433&amp;D433,[2]Combined!$A$5:$F$98,6,FALSE),0)</f>
        <v>0</v>
      </c>
      <c r="T433" s="29">
        <v>0</v>
      </c>
      <c r="U433" s="29"/>
      <c r="V433" s="28">
        <f t="shared" si="54"/>
        <v>0</v>
      </c>
      <c r="W433" s="28">
        <f t="shared" si="56"/>
        <v>0</v>
      </c>
      <c r="X433" s="30">
        <f t="shared" si="55"/>
        <v>1721.0477000000001</v>
      </c>
      <c r="Y433" s="31" t="s">
        <v>33</v>
      </c>
      <c r="Z433" s="17"/>
    </row>
    <row r="434" spans="1:26" ht="15.75" x14ac:dyDescent="0.25">
      <c r="A434" s="18" t="s">
        <v>269</v>
      </c>
      <c r="B434" s="19" t="s">
        <v>270</v>
      </c>
      <c r="C434" s="20" t="s">
        <v>578</v>
      </c>
      <c r="D434" s="21" t="s">
        <v>579</v>
      </c>
      <c r="E434" s="22" t="s">
        <v>450</v>
      </c>
      <c r="F434" s="19" t="s">
        <v>220</v>
      </c>
      <c r="G434" s="19" t="s">
        <v>451</v>
      </c>
      <c r="H434" s="23">
        <v>1</v>
      </c>
      <c r="I434" s="23">
        <v>0</v>
      </c>
      <c r="J434" s="23">
        <v>1</v>
      </c>
      <c r="K434" s="24" t="s">
        <v>32</v>
      </c>
      <c r="L434" s="24">
        <v>2</v>
      </c>
      <c r="M434" s="24"/>
      <c r="N434" s="34">
        <v>64925</v>
      </c>
      <c r="O434" s="26">
        <f t="shared" si="57"/>
        <v>65119.775000000001</v>
      </c>
      <c r="P434" s="27">
        <f t="shared" si="58"/>
        <v>6511.9775000000009</v>
      </c>
      <c r="Q434" s="33">
        <v>0.05</v>
      </c>
      <c r="R434" s="29">
        <f>IFERROR(VLOOKUP(A434&amp;D434,[1]Combined!$A$6:$F$1827,6,FALSE),0)</f>
        <v>39510</v>
      </c>
      <c r="S434" s="29">
        <f>IFERROR(VLOOKUP(A434&amp;D434,[2]Combined!$A$5:$F$98,6,FALSE),0)</f>
        <v>0</v>
      </c>
      <c r="T434" s="29">
        <v>57087</v>
      </c>
      <c r="U434" s="29"/>
      <c r="V434" s="28">
        <f t="shared" si="54"/>
        <v>1975.5</v>
      </c>
      <c r="W434" s="28">
        <f t="shared" si="56"/>
        <v>5708.7000000000007</v>
      </c>
      <c r="X434" s="30">
        <f t="shared" si="55"/>
        <v>4536.4775000000009</v>
      </c>
      <c r="Y434" s="31" t="s">
        <v>33</v>
      </c>
      <c r="Z434" s="17"/>
    </row>
    <row r="435" spans="1:26" ht="15.75" x14ac:dyDescent="0.25">
      <c r="A435" s="18" t="s">
        <v>269</v>
      </c>
      <c r="B435" s="19" t="s">
        <v>270</v>
      </c>
      <c r="C435" s="20" t="s">
        <v>580</v>
      </c>
      <c r="D435" s="21" t="s">
        <v>493</v>
      </c>
      <c r="E435" s="22" t="s">
        <v>450</v>
      </c>
      <c r="F435" s="19" t="s">
        <v>220</v>
      </c>
      <c r="G435" s="19" t="s">
        <v>451</v>
      </c>
      <c r="H435" s="23">
        <v>1</v>
      </c>
      <c r="I435" s="23">
        <v>0</v>
      </c>
      <c r="J435" s="23">
        <v>1</v>
      </c>
      <c r="K435" s="24" t="s">
        <v>32</v>
      </c>
      <c r="L435" s="24">
        <v>2</v>
      </c>
      <c r="M435" s="24"/>
      <c r="N435" s="34">
        <v>82843</v>
      </c>
      <c r="O435" s="26">
        <f t="shared" si="57"/>
        <v>83091.528999999995</v>
      </c>
      <c r="P435" s="27">
        <f t="shared" si="58"/>
        <v>8309.1528999999991</v>
      </c>
      <c r="Q435" s="33">
        <v>0.05</v>
      </c>
      <c r="R435" s="29">
        <f>IFERROR(VLOOKUP(A435&amp;D435,[1]Combined!$A$6:$F$1827,6,FALSE),0)</f>
        <v>17568</v>
      </c>
      <c r="S435" s="29">
        <f>IFERROR(VLOOKUP(A435&amp;D435,[2]Combined!$A$5:$F$98,6,FALSE),0)</f>
        <v>0</v>
      </c>
      <c r="T435" s="29">
        <v>35670</v>
      </c>
      <c r="U435" s="29"/>
      <c r="V435" s="28">
        <f t="shared" si="54"/>
        <v>878.40000000000009</v>
      </c>
      <c r="W435" s="28">
        <f t="shared" si="56"/>
        <v>3567</v>
      </c>
      <c r="X435" s="30">
        <f t="shared" si="55"/>
        <v>7430.7528999999995</v>
      </c>
      <c r="Y435" s="31" t="s">
        <v>33</v>
      </c>
      <c r="Z435" s="17"/>
    </row>
    <row r="436" spans="1:26" ht="15.75" x14ac:dyDescent="0.25">
      <c r="A436" s="18" t="s">
        <v>269</v>
      </c>
      <c r="B436" s="19" t="s">
        <v>270</v>
      </c>
      <c r="C436" s="20" t="s">
        <v>581</v>
      </c>
      <c r="D436" s="21" t="s">
        <v>48</v>
      </c>
      <c r="E436" s="22" t="s">
        <v>450</v>
      </c>
      <c r="F436" s="19" t="s">
        <v>220</v>
      </c>
      <c r="G436" s="19" t="s">
        <v>451</v>
      </c>
      <c r="H436" s="23">
        <v>1</v>
      </c>
      <c r="I436" s="23">
        <v>0</v>
      </c>
      <c r="J436" s="23">
        <v>1</v>
      </c>
      <c r="K436" s="24" t="s">
        <v>32</v>
      </c>
      <c r="L436" s="24">
        <v>2</v>
      </c>
      <c r="M436" s="24"/>
      <c r="N436" s="34">
        <v>46888</v>
      </c>
      <c r="O436" s="26">
        <f t="shared" si="57"/>
        <v>47028.663999999997</v>
      </c>
      <c r="P436" s="27">
        <f t="shared" si="58"/>
        <v>4702.8663999999999</v>
      </c>
      <c r="Q436" s="33">
        <v>0.05</v>
      </c>
      <c r="R436" s="29">
        <f>IFERROR(VLOOKUP(A436&amp;D436,[1]Combined!$A$6:$F$1827,6,FALSE),0)</f>
        <v>17897</v>
      </c>
      <c r="S436" s="29">
        <f>IFERROR(VLOOKUP(A436&amp;D436,[2]Combined!$A$5:$F$98,6,FALSE),0)</f>
        <v>0</v>
      </c>
      <c r="T436" s="29">
        <v>31231</v>
      </c>
      <c r="U436" s="29"/>
      <c r="V436" s="28">
        <f t="shared" si="54"/>
        <v>894.85</v>
      </c>
      <c r="W436" s="28">
        <f t="shared" si="56"/>
        <v>3123.1000000000004</v>
      </c>
      <c r="X436" s="30">
        <f t="shared" si="55"/>
        <v>3808.0164</v>
      </c>
      <c r="Y436" s="31" t="s">
        <v>33</v>
      </c>
      <c r="Z436" s="17"/>
    </row>
    <row r="437" spans="1:26" ht="15.75" x14ac:dyDescent="0.25">
      <c r="A437" s="18" t="s">
        <v>269</v>
      </c>
      <c r="B437" s="19" t="s">
        <v>270</v>
      </c>
      <c r="C437" s="20" t="s">
        <v>582</v>
      </c>
      <c r="D437" s="21" t="s">
        <v>583</v>
      </c>
      <c r="E437" s="22" t="s">
        <v>450</v>
      </c>
      <c r="F437" s="19" t="s">
        <v>275</v>
      </c>
      <c r="G437" s="19" t="s">
        <v>451</v>
      </c>
      <c r="H437" s="23">
        <v>1</v>
      </c>
      <c r="I437" s="23">
        <v>0</v>
      </c>
      <c r="J437" s="23">
        <v>1</v>
      </c>
      <c r="K437" s="24" t="s">
        <v>32</v>
      </c>
      <c r="L437" s="24">
        <v>2</v>
      </c>
      <c r="M437" s="24"/>
      <c r="N437" s="34">
        <v>38973</v>
      </c>
      <c r="O437" s="26">
        <f t="shared" si="57"/>
        <v>39089.919000000002</v>
      </c>
      <c r="P437" s="27">
        <f t="shared" si="58"/>
        <v>3908.9919000000004</v>
      </c>
      <c r="Q437" s="33">
        <v>0.05</v>
      </c>
      <c r="R437" s="29">
        <f>IFERROR(VLOOKUP(A437&amp;D437,[1]Combined!$A$6:$F$1827,6,FALSE),0)</f>
        <v>0</v>
      </c>
      <c r="S437" s="29">
        <f>IFERROR(VLOOKUP(A437&amp;D437,[2]Combined!$A$5:$F$98,6,FALSE),0)</f>
        <v>0</v>
      </c>
      <c r="T437" s="29">
        <v>0</v>
      </c>
      <c r="U437" s="29"/>
      <c r="V437" s="28">
        <f t="shared" si="54"/>
        <v>0</v>
      </c>
      <c r="W437" s="28">
        <f t="shared" si="56"/>
        <v>0</v>
      </c>
      <c r="X437" s="30">
        <f t="shared" si="55"/>
        <v>3908.9919000000004</v>
      </c>
      <c r="Y437" s="31" t="s">
        <v>33</v>
      </c>
      <c r="Z437" s="17"/>
    </row>
    <row r="438" spans="1:26" ht="15.75" x14ac:dyDescent="0.25">
      <c r="A438" s="18" t="s">
        <v>269</v>
      </c>
      <c r="B438" s="19" t="s">
        <v>270</v>
      </c>
      <c r="C438" s="20" t="s">
        <v>584</v>
      </c>
      <c r="D438" s="21" t="s">
        <v>585</v>
      </c>
      <c r="E438" s="22" t="s">
        <v>450</v>
      </c>
      <c r="F438" s="19" t="s">
        <v>275</v>
      </c>
      <c r="G438" s="19" t="s">
        <v>275</v>
      </c>
      <c r="H438" s="23">
        <v>1</v>
      </c>
      <c r="I438" s="23">
        <v>0</v>
      </c>
      <c r="J438" s="23">
        <v>1</v>
      </c>
      <c r="K438" s="24" t="s">
        <v>32</v>
      </c>
      <c r="L438" s="24">
        <v>2</v>
      </c>
      <c r="M438" s="24"/>
      <c r="N438" s="34">
        <v>29463</v>
      </c>
      <c r="O438" s="26">
        <f t="shared" si="57"/>
        <v>29551.388999999999</v>
      </c>
      <c r="P438" s="27">
        <f t="shared" si="58"/>
        <v>2955.1388999999999</v>
      </c>
      <c r="Q438" s="33">
        <v>0.05</v>
      </c>
      <c r="R438" s="29">
        <f>IFERROR(VLOOKUP(A438&amp;D438,[1]Combined!$A$6:$F$1827,6,FALSE),0)</f>
        <v>0</v>
      </c>
      <c r="S438" s="29">
        <f>IFERROR(VLOOKUP(A438&amp;D438,[2]Combined!$A$5:$F$98,6,FALSE),0)</f>
        <v>0</v>
      </c>
      <c r="T438" s="29">
        <v>0</v>
      </c>
      <c r="U438" s="29"/>
      <c r="V438" s="28">
        <f t="shared" si="54"/>
        <v>0</v>
      </c>
      <c r="W438" s="28">
        <f t="shared" si="56"/>
        <v>0</v>
      </c>
      <c r="X438" s="30">
        <f t="shared" si="55"/>
        <v>2955.1388999999999</v>
      </c>
      <c r="Y438" s="31" t="s">
        <v>33</v>
      </c>
      <c r="Z438" s="17"/>
    </row>
    <row r="439" spans="1:26" ht="15.75" x14ac:dyDescent="0.25">
      <c r="A439" s="18" t="s">
        <v>269</v>
      </c>
      <c r="B439" s="19" t="s">
        <v>270</v>
      </c>
      <c r="C439" s="20" t="s">
        <v>586</v>
      </c>
      <c r="D439" s="21" t="s">
        <v>50</v>
      </c>
      <c r="E439" s="22" t="s">
        <v>450</v>
      </c>
      <c r="F439" s="19" t="s">
        <v>275</v>
      </c>
      <c r="G439" s="19" t="s">
        <v>451</v>
      </c>
      <c r="H439" s="23">
        <v>1</v>
      </c>
      <c r="I439" s="23">
        <v>0</v>
      </c>
      <c r="J439" s="23">
        <v>1</v>
      </c>
      <c r="K439" s="24" t="s">
        <v>32</v>
      </c>
      <c r="L439" s="24">
        <v>2</v>
      </c>
      <c r="M439" s="24"/>
      <c r="N439" s="34">
        <v>31394</v>
      </c>
      <c r="O439" s="26">
        <f t="shared" si="57"/>
        <v>31488.182000000001</v>
      </c>
      <c r="P439" s="27">
        <f t="shared" ref="P439:P470" si="59">O439*0.1</f>
        <v>3148.8182000000002</v>
      </c>
      <c r="Q439" s="33">
        <v>0.05</v>
      </c>
      <c r="R439" s="29">
        <f>IFERROR(VLOOKUP(A439&amp;D439,[1]Combined!$A$6:$F$1827,6,FALSE),0)</f>
        <v>0</v>
      </c>
      <c r="S439" s="29">
        <f>IFERROR(VLOOKUP(A439&amp;D439,[2]Combined!$A$5:$F$98,6,FALSE),0)</f>
        <v>0</v>
      </c>
      <c r="T439" s="29">
        <v>0</v>
      </c>
      <c r="U439" s="29"/>
      <c r="V439" s="28">
        <f t="shared" si="54"/>
        <v>0</v>
      </c>
      <c r="W439" s="28">
        <f t="shared" si="56"/>
        <v>0</v>
      </c>
      <c r="X439" s="30">
        <f t="shared" si="55"/>
        <v>3148.8182000000002</v>
      </c>
      <c r="Y439" s="31" t="s">
        <v>33</v>
      </c>
      <c r="Z439" s="17"/>
    </row>
    <row r="440" spans="1:26" ht="15.75" x14ac:dyDescent="0.25">
      <c r="A440" s="18" t="s">
        <v>269</v>
      </c>
      <c r="B440" s="19" t="s">
        <v>270</v>
      </c>
      <c r="C440" s="20" t="s">
        <v>587</v>
      </c>
      <c r="D440" s="21" t="s">
        <v>118</v>
      </c>
      <c r="E440" s="22" t="s">
        <v>450</v>
      </c>
      <c r="F440" s="19" t="s">
        <v>275</v>
      </c>
      <c r="G440" s="19" t="s">
        <v>451</v>
      </c>
      <c r="H440" s="23">
        <v>1</v>
      </c>
      <c r="I440" s="23">
        <v>0</v>
      </c>
      <c r="J440" s="23">
        <v>1</v>
      </c>
      <c r="K440" s="24" t="s">
        <v>32</v>
      </c>
      <c r="L440" s="24">
        <v>2</v>
      </c>
      <c r="M440" s="24"/>
      <c r="N440" s="34">
        <v>45436</v>
      </c>
      <c r="O440" s="26">
        <f t="shared" si="57"/>
        <v>45572.307999999997</v>
      </c>
      <c r="P440" s="27">
        <f t="shared" si="59"/>
        <v>4557.2308000000003</v>
      </c>
      <c r="Q440" s="33">
        <v>0.05</v>
      </c>
      <c r="R440" s="29">
        <f>IFERROR(VLOOKUP(A440&amp;D440,[1]Combined!$A$6:$F$1827,6,FALSE),0)</f>
        <v>0</v>
      </c>
      <c r="S440" s="29">
        <f>IFERROR(VLOOKUP(A440&amp;D440,[2]Combined!$A$5:$F$98,6,FALSE),0)</f>
        <v>0</v>
      </c>
      <c r="T440" s="29">
        <v>0</v>
      </c>
      <c r="U440" s="29"/>
      <c r="V440" s="28">
        <f t="shared" si="54"/>
        <v>0</v>
      </c>
      <c r="W440" s="28">
        <f t="shared" si="56"/>
        <v>0</v>
      </c>
      <c r="X440" s="30">
        <f t="shared" si="55"/>
        <v>4557.2308000000003</v>
      </c>
      <c r="Y440" s="31" t="s">
        <v>33</v>
      </c>
      <c r="Z440" s="17"/>
    </row>
    <row r="441" spans="1:26" ht="15.75" x14ac:dyDescent="0.25">
      <c r="A441" s="18" t="s">
        <v>269</v>
      </c>
      <c r="B441" s="19" t="s">
        <v>270</v>
      </c>
      <c r="C441" s="20" t="s">
        <v>588</v>
      </c>
      <c r="D441" s="21" t="s">
        <v>141</v>
      </c>
      <c r="E441" s="22" t="s">
        <v>450</v>
      </c>
      <c r="F441" s="19" t="s">
        <v>460</v>
      </c>
      <c r="G441" s="19" t="s">
        <v>451</v>
      </c>
      <c r="H441" s="23">
        <v>1</v>
      </c>
      <c r="I441" s="23">
        <v>0</v>
      </c>
      <c r="J441" s="23">
        <v>1</v>
      </c>
      <c r="K441" s="24" t="s">
        <v>32</v>
      </c>
      <c r="L441" s="24">
        <v>2</v>
      </c>
      <c r="M441" s="24"/>
      <c r="N441" s="34">
        <v>16223</v>
      </c>
      <c r="O441" s="26">
        <f t="shared" si="57"/>
        <v>16271.669</v>
      </c>
      <c r="P441" s="27">
        <f t="shared" si="59"/>
        <v>1627.1669000000002</v>
      </c>
      <c r="Q441" s="33">
        <v>0.05</v>
      </c>
      <c r="R441" s="29">
        <f>IFERROR(VLOOKUP(A441&amp;D441,[1]Combined!$A$6:$F$1827,6,FALSE),0)</f>
        <v>0</v>
      </c>
      <c r="S441" s="29">
        <f>IFERROR(VLOOKUP(A441&amp;D441,[2]Combined!$A$5:$F$98,6,FALSE),0)</f>
        <v>0</v>
      </c>
      <c r="T441" s="29">
        <v>0</v>
      </c>
      <c r="U441" s="29"/>
      <c r="V441" s="28">
        <f t="shared" si="54"/>
        <v>0</v>
      </c>
      <c r="W441" s="28">
        <f t="shared" si="56"/>
        <v>0</v>
      </c>
      <c r="X441" s="30">
        <f t="shared" si="55"/>
        <v>1627.1669000000002</v>
      </c>
      <c r="Y441" s="31" t="s">
        <v>33</v>
      </c>
      <c r="Z441" s="17"/>
    </row>
    <row r="442" spans="1:26" ht="15.75" x14ac:dyDescent="0.25">
      <c r="A442" s="18" t="s">
        <v>269</v>
      </c>
      <c r="B442" s="19" t="s">
        <v>270</v>
      </c>
      <c r="C442" s="20" t="s">
        <v>589</v>
      </c>
      <c r="D442" s="21" t="s">
        <v>374</v>
      </c>
      <c r="E442" s="22" t="s">
        <v>450</v>
      </c>
      <c r="F442" s="19" t="s">
        <v>460</v>
      </c>
      <c r="G442" s="19" t="s">
        <v>451</v>
      </c>
      <c r="H442" s="23">
        <v>1</v>
      </c>
      <c r="I442" s="23">
        <v>0</v>
      </c>
      <c r="J442" s="23">
        <v>1</v>
      </c>
      <c r="K442" s="24" t="s">
        <v>32</v>
      </c>
      <c r="L442" s="24">
        <v>2</v>
      </c>
      <c r="M442" s="24"/>
      <c r="N442" s="34">
        <v>52694</v>
      </c>
      <c r="O442" s="26">
        <f t="shared" si="57"/>
        <v>52852.082000000002</v>
      </c>
      <c r="P442" s="27">
        <f t="shared" si="59"/>
        <v>5285.2082000000009</v>
      </c>
      <c r="Q442" s="33">
        <v>0.05</v>
      </c>
      <c r="R442" s="29">
        <f>IFERROR(VLOOKUP(A442&amp;D442,[1]Combined!$A$6:$F$1827,6,FALSE),0)</f>
        <v>0</v>
      </c>
      <c r="S442" s="29">
        <f>IFERROR(VLOOKUP(A442&amp;D442,[2]Combined!$A$5:$F$98,6,FALSE),0)</f>
        <v>0</v>
      </c>
      <c r="T442" s="29">
        <v>0</v>
      </c>
      <c r="U442" s="29"/>
      <c r="V442" s="28">
        <f t="shared" si="54"/>
        <v>0</v>
      </c>
      <c r="W442" s="28">
        <f t="shared" si="56"/>
        <v>0</v>
      </c>
      <c r="X442" s="30">
        <f t="shared" si="55"/>
        <v>5285.2082000000009</v>
      </c>
      <c r="Y442" s="31" t="s">
        <v>33</v>
      </c>
      <c r="Z442" s="17"/>
    </row>
    <row r="443" spans="1:26" ht="15.75" x14ac:dyDescent="0.25">
      <c r="A443" s="18" t="s">
        <v>302</v>
      </c>
      <c r="B443" s="19" t="s">
        <v>303</v>
      </c>
      <c r="C443" s="20" t="s">
        <v>304</v>
      </c>
      <c r="D443" s="21" t="s">
        <v>50</v>
      </c>
      <c r="E443" s="22" t="s">
        <v>29</v>
      </c>
      <c r="F443" s="19" t="s">
        <v>38</v>
      </c>
      <c r="G443" s="19" t="s">
        <v>31</v>
      </c>
      <c r="H443" s="23">
        <v>0.74070000000000003</v>
      </c>
      <c r="I443" s="23">
        <v>0</v>
      </c>
      <c r="J443" s="23">
        <v>0.74070000000000003</v>
      </c>
      <c r="K443" s="24" t="s">
        <v>32</v>
      </c>
      <c r="L443" s="24">
        <v>1</v>
      </c>
      <c r="M443" s="24"/>
      <c r="N443" s="25">
        <v>20450</v>
      </c>
      <c r="O443" s="26">
        <f t="shared" si="57"/>
        <v>20511.349999999999</v>
      </c>
      <c r="P443" s="27">
        <f t="shared" si="59"/>
        <v>2051.1349999999998</v>
      </c>
      <c r="Q443" s="28">
        <v>0.1</v>
      </c>
      <c r="R443" s="29">
        <f>IFERROR(VLOOKUP(A443&amp;D443,[1]Combined!$A$6:$F$1827,6,FALSE),0)</f>
        <v>489</v>
      </c>
      <c r="S443" s="29">
        <f>IFERROR(VLOOKUP(A443&amp;D443,[2]Combined!$A$5:$F$98,6,FALSE),0)</f>
        <v>0</v>
      </c>
      <c r="T443" s="29">
        <v>1240</v>
      </c>
      <c r="U443" s="29"/>
      <c r="V443" s="28">
        <f t="shared" si="54"/>
        <v>48.900000000000006</v>
      </c>
      <c r="W443" s="28">
        <f t="shared" si="56"/>
        <v>124</v>
      </c>
      <c r="X443" s="30">
        <f t="shared" si="55"/>
        <v>2002.2349999999997</v>
      </c>
      <c r="Y443" s="31" t="s">
        <v>33</v>
      </c>
      <c r="Z443" s="17"/>
    </row>
    <row r="444" spans="1:26" ht="15.75" x14ac:dyDescent="0.25">
      <c r="A444" s="18" t="s">
        <v>302</v>
      </c>
      <c r="B444" s="19" t="s">
        <v>303</v>
      </c>
      <c r="C444" s="20" t="s">
        <v>732</v>
      </c>
      <c r="D444" s="21" t="s">
        <v>108</v>
      </c>
      <c r="E444" s="22" t="s">
        <v>450</v>
      </c>
      <c r="F444" s="19" t="s">
        <v>460</v>
      </c>
      <c r="G444" s="19" t="s">
        <v>127</v>
      </c>
      <c r="H444" s="23">
        <v>0.74219999999999997</v>
      </c>
      <c r="I444" s="23">
        <v>0</v>
      </c>
      <c r="J444" s="23">
        <v>0.74219999999999997</v>
      </c>
      <c r="K444" s="24" t="s">
        <v>32</v>
      </c>
      <c r="L444" s="24">
        <v>2</v>
      </c>
      <c r="M444" s="24"/>
      <c r="N444" s="25">
        <v>59167</v>
      </c>
      <c r="O444" s="26">
        <f t="shared" si="57"/>
        <v>59344.500999999997</v>
      </c>
      <c r="P444" s="27">
        <f t="shared" si="59"/>
        <v>5934.4501</v>
      </c>
      <c r="Q444" s="33">
        <v>0.05</v>
      </c>
      <c r="R444" s="36"/>
      <c r="S444" s="29"/>
      <c r="T444" s="29">
        <v>43203</v>
      </c>
      <c r="U444" s="29"/>
      <c r="V444" s="28">
        <f t="shared" si="54"/>
        <v>0</v>
      </c>
      <c r="W444" s="28">
        <f>T444*0.05</f>
        <v>2160.15</v>
      </c>
      <c r="X444" s="30">
        <f t="shared" si="55"/>
        <v>5934.4501</v>
      </c>
      <c r="Y444" s="31" t="s">
        <v>33</v>
      </c>
      <c r="Z444" s="17"/>
    </row>
    <row r="445" spans="1:26" ht="15.75" x14ac:dyDescent="0.25">
      <c r="A445" s="18" t="s">
        <v>305</v>
      </c>
      <c r="B445" s="19" t="s">
        <v>306</v>
      </c>
      <c r="C445" s="20" t="s">
        <v>307</v>
      </c>
      <c r="D445" s="21" t="s">
        <v>50</v>
      </c>
      <c r="E445" s="22" t="s">
        <v>36</v>
      </c>
      <c r="F445" s="19" t="s">
        <v>37</v>
      </c>
      <c r="G445" s="19" t="s">
        <v>38</v>
      </c>
      <c r="H445" s="23">
        <v>1</v>
      </c>
      <c r="I445" s="23">
        <v>0</v>
      </c>
      <c r="J445" s="23">
        <v>1</v>
      </c>
      <c r="K445" s="24"/>
      <c r="L445" s="24">
        <v>1</v>
      </c>
      <c r="M445" s="24" t="s">
        <v>32</v>
      </c>
      <c r="N445" s="25">
        <v>45175</v>
      </c>
      <c r="O445" s="26">
        <f t="shared" si="57"/>
        <v>45310.525000000001</v>
      </c>
      <c r="P445" s="27">
        <f t="shared" si="59"/>
        <v>4531.0525000000007</v>
      </c>
      <c r="Q445" s="28">
        <v>0.1</v>
      </c>
      <c r="R445" s="29">
        <f>IFERROR(VLOOKUP(A445&amp;D445,[1]Combined!$A$6:$F$1827,6,FALSE),0)</f>
        <v>0</v>
      </c>
      <c r="S445" s="29">
        <f>IFERROR(VLOOKUP(A445&amp;D445,[2]Combined!$A$5:$F$98,6,FALSE),0)</f>
        <v>0</v>
      </c>
      <c r="T445" s="29">
        <v>2917</v>
      </c>
      <c r="U445" s="29"/>
      <c r="V445" s="28">
        <f t="shared" si="54"/>
        <v>0</v>
      </c>
      <c r="W445" s="28">
        <f t="shared" ref="W445:W451" si="60">T445*0.1</f>
        <v>291.7</v>
      </c>
      <c r="X445" s="30">
        <f t="shared" si="55"/>
        <v>4531.0525000000007</v>
      </c>
      <c r="Y445" s="31" t="s">
        <v>33</v>
      </c>
      <c r="Z445" s="17"/>
    </row>
    <row r="446" spans="1:26" ht="15.75" x14ac:dyDescent="0.25">
      <c r="A446" s="18" t="s">
        <v>305</v>
      </c>
      <c r="B446" s="19" t="s">
        <v>306</v>
      </c>
      <c r="C446" s="20" t="s">
        <v>308</v>
      </c>
      <c r="D446" s="21" t="s">
        <v>75</v>
      </c>
      <c r="E446" s="22" t="s">
        <v>36</v>
      </c>
      <c r="F446" s="19" t="s">
        <v>37</v>
      </c>
      <c r="G446" s="19" t="s">
        <v>38</v>
      </c>
      <c r="H446" s="23">
        <v>1</v>
      </c>
      <c r="I446" s="23">
        <v>0</v>
      </c>
      <c r="J446" s="23">
        <v>1</v>
      </c>
      <c r="K446" s="24"/>
      <c r="L446" s="24">
        <v>1</v>
      </c>
      <c r="M446" s="24" t="s">
        <v>32</v>
      </c>
      <c r="N446" s="25">
        <v>19210</v>
      </c>
      <c r="O446" s="26">
        <f t="shared" si="57"/>
        <v>19267.63</v>
      </c>
      <c r="P446" s="27">
        <f t="shared" si="59"/>
        <v>1926.7630000000001</v>
      </c>
      <c r="Q446" s="28">
        <v>0.1</v>
      </c>
      <c r="R446" s="29">
        <f>IFERROR(VLOOKUP(A446&amp;D446,[1]Combined!$A$6:$F$1827,6,FALSE),0)</f>
        <v>291</v>
      </c>
      <c r="S446" s="29">
        <f>IFERROR(VLOOKUP(A446&amp;D446,[2]Combined!$A$5:$F$98,6,FALSE),0)</f>
        <v>0</v>
      </c>
      <c r="T446" s="29">
        <v>3688</v>
      </c>
      <c r="U446" s="29"/>
      <c r="V446" s="28">
        <f t="shared" si="54"/>
        <v>29.1</v>
      </c>
      <c r="W446" s="28">
        <f t="shared" si="60"/>
        <v>368.8</v>
      </c>
      <c r="X446" s="30">
        <f t="shared" si="55"/>
        <v>1897.6630000000002</v>
      </c>
      <c r="Y446" s="31" t="s">
        <v>33</v>
      </c>
      <c r="Z446" s="17"/>
    </row>
    <row r="447" spans="1:26" ht="15.75" x14ac:dyDescent="0.25">
      <c r="A447" s="18" t="s">
        <v>305</v>
      </c>
      <c r="B447" s="19" t="s">
        <v>306</v>
      </c>
      <c r="C447" s="20" t="s">
        <v>309</v>
      </c>
      <c r="D447" s="21" t="s">
        <v>310</v>
      </c>
      <c r="E447" s="22" t="s">
        <v>36</v>
      </c>
      <c r="F447" s="19" t="s">
        <v>37</v>
      </c>
      <c r="G447" s="19" t="s">
        <v>38</v>
      </c>
      <c r="H447" s="23">
        <v>1</v>
      </c>
      <c r="I447" s="23">
        <v>0</v>
      </c>
      <c r="J447" s="23">
        <v>1</v>
      </c>
      <c r="K447" s="24"/>
      <c r="L447" s="24">
        <v>1</v>
      </c>
      <c r="M447" s="24" t="s">
        <v>32</v>
      </c>
      <c r="N447" s="25">
        <v>42357</v>
      </c>
      <c r="O447" s="26">
        <f t="shared" si="57"/>
        <v>42484.071000000004</v>
      </c>
      <c r="P447" s="27">
        <f t="shared" si="59"/>
        <v>4248.4071000000004</v>
      </c>
      <c r="Q447" s="28">
        <v>0.1</v>
      </c>
      <c r="R447" s="29">
        <f>IFERROR(VLOOKUP(A447&amp;D447,[1]Combined!$A$6:$F$1827,6,FALSE),0)</f>
        <v>1288</v>
      </c>
      <c r="S447" s="29">
        <f>IFERROR(VLOOKUP(A447&amp;D447,[2]Combined!$A$5:$F$98,6,FALSE),0)</f>
        <v>0</v>
      </c>
      <c r="T447" s="29">
        <v>4820</v>
      </c>
      <c r="U447" s="29"/>
      <c r="V447" s="28">
        <f t="shared" si="54"/>
        <v>128.80000000000001</v>
      </c>
      <c r="W447" s="28">
        <f t="shared" si="60"/>
        <v>482</v>
      </c>
      <c r="X447" s="30">
        <f t="shared" si="55"/>
        <v>4119.6071000000002</v>
      </c>
      <c r="Y447" s="31" t="s">
        <v>33</v>
      </c>
      <c r="Z447" s="17"/>
    </row>
    <row r="448" spans="1:26" ht="15.75" x14ac:dyDescent="0.25">
      <c r="A448" s="18" t="s">
        <v>305</v>
      </c>
      <c r="B448" s="19" t="s">
        <v>306</v>
      </c>
      <c r="C448" s="20" t="s">
        <v>311</v>
      </c>
      <c r="D448" s="21" t="s">
        <v>114</v>
      </c>
      <c r="E448" s="22" t="s">
        <v>36</v>
      </c>
      <c r="F448" s="19" t="s">
        <v>37</v>
      </c>
      <c r="G448" s="19" t="s">
        <v>38</v>
      </c>
      <c r="H448" s="23">
        <v>1</v>
      </c>
      <c r="I448" s="23">
        <v>0</v>
      </c>
      <c r="J448" s="23">
        <v>1</v>
      </c>
      <c r="K448" s="24"/>
      <c r="L448" s="24">
        <v>1</v>
      </c>
      <c r="M448" s="24" t="s">
        <v>32</v>
      </c>
      <c r="N448" s="25">
        <v>42135</v>
      </c>
      <c r="O448" s="26">
        <f t="shared" si="57"/>
        <v>42261.404999999999</v>
      </c>
      <c r="P448" s="27">
        <f t="shared" si="59"/>
        <v>4226.1405000000004</v>
      </c>
      <c r="Q448" s="28">
        <v>0.1</v>
      </c>
      <c r="R448" s="29">
        <f>IFERROR(VLOOKUP(A448&amp;D448,[1]Combined!$A$6:$F$1827,6,FALSE),0)</f>
        <v>409</v>
      </c>
      <c r="S448" s="29">
        <f>IFERROR(VLOOKUP(A448&amp;D448,[2]Combined!$A$5:$F$98,6,FALSE),0)</f>
        <v>0</v>
      </c>
      <c r="T448" s="29">
        <v>10108</v>
      </c>
      <c r="U448" s="29"/>
      <c r="V448" s="28">
        <f t="shared" si="54"/>
        <v>40.900000000000006</v>
      </c>
      <c r="W448" s="28">
        <f t="shared" si="60"/>
        <v>1010.8000000000001</v>
      </c>
      <c r="X448" s="30">
        <f t="shared" si="55"/>
        <v>4185.2405000000008</v>
      </c>
      <c r="Y448" s="31" t="s">
        <v>33</v>
      </c>
      <c r="Z448" s="17"/>
    </row>
    <row r="449" spans="1:26" ht="15.75" x14ac:dyDescent="0.25">
      <c r="A449" s="18" t="s">
        <v>305</v>
      </c>
      <c r="B449" s="19" t="s">
        <v>306</v>
      </c>
      <c r="C449" s="20" t="s">
        <v>312</v>
      </c>
      <c r="D449" s="21" t="s">
        <v>207</v>
      </c>
      <c r="E449" s="22" t="s">
        <v>29</v>
      </c>
      <c r="F449" s="19" t="s">
        <v>30</v>
      </c>
      <c r="G449" s="19" t="s">
        <v>31</v>
      </c>
      <c r="H449" s="23">
        <v>1</v>
      </c>
      <c r="I449" s="23">
        <v>0</v>
      </c>
      <c r="J449" s="23">
        <v>1</v>
      </c>
      <c r="K449" s="24"/>
      <c r="L449" s="24">
        <v>1</v>
      </c>
      <c r="M449" s="24" t="s">
        <v>32</v>
      </c>
      <c r="N449" s="25">
        <v>64274</v>
      </c>
      <c r="O449" s="26">
        <f t="shared" si="57"/>
        <v>64466.822</v>
      </c>
      <c r="P449" s="27">
        <f t="shared" si="59"/>
        <v>6446.6822000000002</v>
      </c>
      <c r="Q449" s="28">
        <v>0.1</v>
      </c>
      <c r="R449" s="29">
        <f>IFERROR(VLOOKUP(A449&amp;D449,[1]Combined!$A$6:$F$1827,6,FALSE),0)</f>
        <v>25226</v>
      </c>
      <c r="S449" s="29">
        <f>IFERROR(VLOOKUP(A449&amp;D449,[2]Combined!$A$5:$F$98,6,FALSE),0)</f>
        <v>0</v>
      </c>
      <c r="T449" s="29">
        <v>110637</v>
      </c>
      <c r="U449" s="29"/>
      <c r="V449" s="28">
        <f t="shared" si="54"/>
        <v>2522.6000000000004</v>
      </c>
      <c r="W449" s="28">
        <f t="shared" si="60"/>
        <v>11063.7</v>
      </c>
      <c r="X449" s="30">
        <f t="shared" si="55"/>
        <v>3924.0821999999998</v>
      </c>
      <c r="Y449" s="31" t="s">
        <v>33</v>
      </c>
      <c r="Z449" s="17"/>
    </row>
    <row r="450" spans="1:26" ht="15.75" x14ac:dyDescent="0.25">
      <c r="A450" s="18" t="s">
        <v>305</v>
      </c>
      <c r="B450" s="19" t="s">
        <v>306</v>
      </c>
      <c r="C450" s="20" t="s">
        <v>313</v>
      </c>
      <c r="D450" s="21" t="s">
        <v>225</v>
      </c>
      <c r="E450" s="22" t="s">
        <v>29</v>
      </c>
      <c r="F450" s="19" t="s">
        <v>30</v>
      </c>
      <c r="G450" s="19" t="s">
        <v>31</v>
      </c>
      <c r="H450" s="23">
        <v>1</v>
      </c>
      <c r="I450" s="23">
        <v>0</v>
      </c>
      <c r="J450" s="23">
        <v>1</v>
      </c>
      <c r="K450" s="24"/>
      <c r="L450" s="24">
        <v>1</v>
      </c>
      <c r="M450" s="24" t="s">
        <v>32</v>
      </c>
      <c r="N450" s="25">
        <v>70356</v>
      </c>
      <c r="O450" s="26">
        <f t="shared" si="57"/>
        <v>70567.067999999999</v>
      </c>
      <c r="P450" s="27">
        <f t="shared" si="59"/>
        <v>7056.7067999999999</v>
      </c>
      <c r="Q450" s="28">
        <v>0.1</v>
      </c>
      <c r="R450" s="29">
        <f>IFERROR(VLOOKUP(A450&amp;D450,[1]Combined!$A$6:$F$1827,6,FALSE),0)</f>
        <v>23051</v>
      </c>
      <c r="S450" s="29">
        <f>IFERROR(VLOOKUP(A450&amp;D450,[2]Combined!$A$5:$F$98,6,FALSE),0)</f>
        <v>0</v>
      </c>
      <c r="T450" s="29">
        <v>95750</v>
      </c>
      <c r="U450" s="29"/>
      <c r="V450" s="28">
        <f t="shared" si="54"/>
        <v>2305.1</v>
      </c>
      <c r="W450" s="28">
        <f t="shared" si="60"/>
        <v>9575</v>
      </c>
      <c r="X450" s="30">
        <f t="shared" si="55"/>
        <v>4751.6067999999996</v>
      </c>
      <c r="Y450" s="31" t="s">
        <v>33</v>
      </c>
      <c r="Z450" s="17"/>
    </row>
    <row r="451" spans="1:26" ht="15.75" x14ac:dyDescent="0.25">
      <c r="A451" s="18" t="s">
        <v>305</v>
      </c>
      <c r="B451" s="19" t="s">
        <v>306</v>
      </c>
      <c r="C451" s="20" t="s">
        <v>314</v>
      </c>
      <c r="D451" s="21" t="s">
        <v>315</v>
      </c>
      <c r="E451" s="22" t="s">
        <v>36</v>
      </c>
      <c r="F451" s="19" t="s">
        <v>37</v>
      </c>
      <c r="G451" s="19" t="s">
        <v>38</v>
      </c>
      <c r="H451" s="23">
        <v>1</v>
      </c>
      <c r="I451" s="23">
        <v>0</v>
      </c>
      <c r="J451" s="23">
        <v>1</v>
      </c>
      <c r="K451" s="24"/>
      <c r="L451" s="24">
        <v>1</v>
      </c>
      <c r="M451" s="24" t="s">
        <v>32</v>
      </c>
      <c r="N451" s="25">
        <v>18412</v>
      </c>
      <c r="O451" s="26">
        <f t="shared" si="57"/>
        <v>18467.236000000001</v>
      </c>
      <c r="P451" s="27">
        <f t="shared" si="59"/>
        <v>1846.7236000000003</v>
      </c>
      <c r="Q451" s="28">
        <v>0.1</v>
      </c>
      <c r="R451" s="29">
        <f>IFERROR(VLOOKUP(A451&amp;D451,[1]Combined!$A$6:$F$1827,6,FALSE),0)</f>
        <v>433</v>
      </c>
      <c r="S451" s="29">
        <f>IFERROR(VLOOKUP(A451&amp;D451,[2]Combined!$A$5:$F$98,6,FALSE),0)</f>
        <v>0</v>
      </c>
      <c r="T451" s="29">
        <v>4498</v>
      </c>
      <c r="U451" s="29"/>
      <c r="V451" s="28">
        <f t="shared" si="54"/>
        <v>43.300000000000004</v>
      </c>
      <c r="W451" s="28">
        <f t="shared" si="60"/>
        <v>449.8</v>
      </c>
      <c r="X451" s="30">
        <f t="shared" si="55"/>
        <v>1803.4236000000003</v>
      </c>
      <c r="Y451" s="31" t="s">
        <v>33</v>
      </c>
      <c r="Z451" s="17"/>
    </row>
    <row r="452" spans="1:26" ht="15.75" x14ac:dyDescent="0.25">
      <c r="A452" s="18" t="s">
        <v>305</v>
      </c>
      <c r="B452" s="19" t="s">
        <v>306</v>
      </c>
      <c r="C452" s="20" t="s">
        <v>922</v>
      </c>
      <c r="D452" s="21" t="s">
        <v>845</v>
      </c>
      <c r="E452" s="22" t="s">
        <v>450</v>
      </c>
      <c r="F452" s="19" t="s">
        <v>292</v>
      </c>
      <c r="G452" s="19" t="s">
        <v>451</v>
      </c>
      <c r="H452" s="23">
        <v>1</v>
      </c>
      <c r="I452" s="23">
        <v>0</v>
      </c>
      <c r="J452" s="23">
        <v>1</v>
      </c>
      <c r="K452" s="24"/>
      <c r="L452" s="24">
        <v>3</v>
      </c>
      <c r="M452" s="24" t="s">
        <v>32</v>
      </c>
      <c r="N452" s="25">
        <v>51085</v>
      </c>
      <c r="O452" s="26">
        <f t="shared" si="57"/>
        <v>51238.254999999997</v>
      </c>
      <c r="P452" s="27">
        <f t="shared" si="59"/>
        <v>5123.8254999999999</v>
      </c>
      <c r="Q452" s="33">
        <v>0.05</v>
      </c>
      <c r="R452" s="36"/>
      <c r="S452" s="29"/>
      <c r="T452" s="29">
        <v>41663</v>
      </c>
      <c r="U452" s="29"/>
      <c r="V452" s="28">
        <f t="shared" si="54"/>
        <v>0</v>
      </c>
      <c r="W452" s="28">
        <f t="shared" ref="W452:W466" si="61">T452*0.05</f>
        <v>2083.15</v>
      </c>
      <c r="X452" s="30">
        <f t="shared" si="55"/>
        <v>5123.8254999999999</v>
      </c>
      <c r="Y452" s="31" t="s">
        <v>33</v>
      </c>
      <c r="Z452" s="17"/>
    </row>
    <row r="453" spans="1:26" ht="15.75" x14ac:dyDescent="0.25">
      <c r="A453" s="18" t="s">
        <v>305</v>
      </c>
      <c r="B453" s="19" t="s">
        <v>306</v>
      </c>
      <c r="C453" s="20" t="s">
        <v>923</v>
      </c>
      <c r="D453" s="21" t="s">
        <v>279</v>
      </c>
      <c r="E453" s="22" t="s">
        <v>450</v>
      </c>
      <c r="F453" s="19" t="s">
        <v>292</v>
      </c>
      <c r="G453" s="19" t="s">
        <v>451</v>
      </c>
      <c r="H453" s="23">
        <v>1</v>
      </c>
      <c r="I453" s="23">
        <v>0</v>
      </c>
      <c r="J453" s="23">
        <v>1</v>
      </c>
      <c r="K453" s="24"/>
      <c r="L453" s="24">
        <v>3</v>
      </c>
      <c r="M453" s="24" t="s">
        <v>32</v>
      </c>
      <c r="N453" s="25">
        <v>73336</v>
      </c>
      <c r="O453" s="26">
        <f t="shared" si="57"/>
        <v>73556.008000000002</v>
      </c>
      <c r="P453" s="27">
        <f t="shared" si="59"/>
        <v>7355.6008000000002</v>
      </c>
      <c r="Q453" s="33">
        <v>0.05</v>
      </c>
      <c r="R453" s="36"/>
      <c r="S453" s="29"/>
      <c r="T453" s="29">
        <v>47451</v>
      </c>
      <c r="U453" s="29"/>
      <c r="V453" s="28">
        <f t="shared" si="54"/>
        <v>0</v>
      </c>
      <c r="W453" s="28">
        <f t="shared" si="61"/>
        <v>2372.5500000000002</v>
      </c>
      <c r="X453" s="30">
        <f t="shared" si="55"/>
        <v>7355.6008000000002</v>
      </c>
      <c r="Y453" s="31" t="s">
        <v>33</v>
      </c>
      <c r="Z453" s="17"/>
    </row>
    <row r="454" spans="1:26" ht="15.75" x14ac:dyDescent="0.25">
      <c r="A454" s="18" t="s">
        <v>305</v>
      </c>
      <c r="B454" s="19" t="s">
        <v>306</v>
      </c>
      <c r="C454" s="20" t="s">
        <v>924</v>
      </c>
      <c r="D454" s="21" t="s">
        <v>227</v>
      </c>
      <c r="E454" s="22" t="s">
        <v>450</v>
      </c>
      <c r="F454" s="19" t="s">
        <v>292</v>
      </c>
      <c r="G454" s="19" t="s">
        <v>451</v>
      </c>
      <c r="H454" s="23">
        <v>1</v>
      </c>
      <c r="I454" s="23">
        <v>0</v>
      </c>
      <c r="J454" s="23">
        <v>1</v>
      </c>
      <c r="K454" s="24"/>
      <c r="L454" s="24">
        <v>3</v>
      </c>
      <c r="M454" s="24" t="s">
        <v>32</v>
      </c>
      <c r="N454" s="25">
        <v>24401</v>
      </c>
      <c r="O454" s="26">
        <f t="shared" si="57"/>
        <v>24474.203000000001</v>
      </c>
      <c r="P454" s="27">
        <f t="shared" si="59"/>
        <v>2447.4203000000002</v>
      </c>
      <c r="Q454" s="33">
        <v>0.05</v>
      </c>
      <c r="R454" s="36"/>
      <c r="S454" s="29"/>
      <c r="T454" s="29">
        <v>6521</v>
      </c>
      <c r="U454" s="29"/>
      <c r="V454" s="28">
        <f t="shared" si="54"/>
        <v>0</v>
      </c>
      <c r="W454" s="28">
        <f t="shared" si="61"/>
        <v>326.05</v>
      </c>
      <c r="X454" s="30">
        <f t="shared" si="55"/>
        <v>2447.4203000000002</v>
      </c>
      <c r="Y454" s="31" t="s">
        <v>33</v>
      </c>
      <c r="Z454" s="17"/>
    </row>
    <row r="455" spans="1:26" ht="15.75" x14ac:dyDescent="0.25">
      <c r="A455" s="18" t="s">
        <v>305</v>
      </c>
      <c r="B455" s="19" t="s">
        <v>306</v>
      </c>
      <c r="C455" s="20" t="s">
        <v>925</v>
      </c>
      <c r="D455" s="21" t="s">
        <v>148</v>
      </c>
      <c r="E455" s="22" t="s">
        <v>450</v>
      </c>
      <c r="F455" s="19" t="s">
        <v>292</v>
      </c>
      <c r="G455" s="19" t="s">
        <v>451</v>
      </c>
      <c r="H455" s="23">
        <v>1</v>
      </c>
      <c r="I455" s="23">
        <v>0</v>
      </c>
      <c r="J455" s="23">
        <v>1</v>
      </c>
      <c r="K455" s="24"/>
      <c r="L455" s="24">
        <v>3</v>
      </c>
      <c r="M455" s="24" t="s">
        <v>32</v>
      </c>
      <c r="N455" s="25">
        <v>29900</v>
      </c>
      <c r="O455" s="26">
        <f t="shared" si="57"/>
        <v>29989.7</v>
      </c>
      <c r="P455" s="27">
        <f t="shared" si="59"/>
        <v>2998.9700000000003</v>
      </c>
      <c r="Q455" s="33">
        <v>0.05</v>
      </c>
      <c r="R455" s="36"/>
      <c r="S455" s="29"/>
      <c r="T455" s="29">
        <v>25615</v>
      </c>
      <c r="U455" s="29"/>
      <c r="V455" s="28">
        <f t="shared" si="54"/>
        <v>0</v>
      </c>
      <c r="W455" s="28">
        <f t="shared" si="61"/>
        <v>1280.75</v>
      </c>
      <c r="X455" s="30">
        <f t="shared" si="55"/>
        <v>2998.9700000000003</v>
      </c>
      <c r="Y455" s="31" t="s">
        <v>33</v>
      </c>
      <c r="Z455" s="17"/>
    </row>
    <row r="456" spans="1:26" ht="15.75" x14ac:dyDescent="0.25">
      <c r="A456" s="18" t="s">
        <v>305</v>
      </c>
      <c r="B456" s="19" t="s">
        <v>306</v>
      </c>
      <c r="C456" s="20" t="s">
        <v>926</v>
      </c>
      <c r="D456" s="21" t="s">
        <v>177</v>
      </c>
      <c r="E456" s="22" t="s">
        <v>450</v>
      </c>
      <c r="F456" s="19" t="s">
        <v>292</v>
      </c>
      <c r="G456" s="19" t="s">
        <v>451</v>
      </c>
      <c r="H456" s="23">
        <v>1</v>
      </c>
      <c r="I456" s="23">
        <v>0</v>
      </c>
      <c r="J456" s="23">
        <v>1</v>
      </c>
      <c r="K456" s="24"/>
      <c r="L456" s="24">
        <v>3</v>
      </c>
      <c r="M456" s="24" t="s">
        <v>32</v>
      </c>
      <c r="N456" s="25">
        <v>19018</v>
      </c>
      <c r="O456" s="26">
        <f t="shared" si="57"/>
        <v>19075.054</v>
      </c>
      <c r="P456" s="27">
        <f t="shared" si="59"/>
        <v>1907.5054</v>
      </c>
      <c r="Q456" s="33">
        <v>0.05</v>
      </c>
      <c r="R456" s="36"/>
      <c r="S456" s="29"/>
      <c r="T456" s="29">
        <v>6575</v>
      </c>
      <c r="U456" s="29"/>
      <c r="V456" s="28">
        <f t="shared" ref="V456:V519" si="62">IF(Q456*(R456+S456)&gt;(P456),P456,Q456*(R456+S456))</f>
        <v>0</v>
      </c>
      <c r="W456" s="28">
        <f t="shared" si="61"/>
        <v>328.75</v>
      </c>
      <c r="X456" s="30">
        <f t="shared" ref="X456:X519" si="63">P456-V456</f>
        <v>1907.5054</v>
      </c>
      <c r="Y456" s="31" t="s">
        <v>33</v>
      </c>
      <c r="Z456" s="17"/>
    </row>
    <row r="457" spans="1:26" ht="15.75" x14ac:dyDescent="0.25">
      <c r="A457" s="18" t="s">
        <v>305</v>
      </c>
      <c r="B457" s="19" t="s">
        <v>306</v>
      </c>
      <c r="C457" s="20" t="s">
        <v>927</v>
      </c>
      <c r="D457" s="21" t="s">
        <v>92</v>
      </c>
      <c r="E457" s="22" t="s">
        <v>450</v>
      </c>
      <c r="F457" s="19" t="s">
        <v>292</v>
      </c>
      <c r="G457" s="19" t="s">
        <v>451</v>
      </c>
      <c r="H457" s="23">
        <v>1</v>
      </c>
      <c r="I457" s="23">
        <v>0</v>
      </c>
      <c r="J457" s="23">
        <v>1</v>
      </c>
      <c r="K457" s="24"/>
      <c r="L457" s="24">
        <v>3</v>
      </c>
      <c r="M457" s="24" t="s">
        <v>32</v>
      </c>
      <c r="N457" s="25">
        <v>48875</v>
      </c>
      <c r="O457" s="26">
        <f t="shared" si="57"/>
        <v>49021.625</v>
      </c>
      <c r="P457" s="27">
        <f t="shared" si="59"/>
        <v>4902.1625000000004</v>
      </c>
      <c r="Q457" s="33">
        <v>0.05</v>
      </c>
      <c r="R457" s="36"/>
      <c r="S457" s="29"/>
      <c r="T457" s="29">
        <v>20590</v>
      </c>
      <c r="U457" s="29"/>
      <c r="V457" s="28">
        <f t="shared" si="62"/>
        <v>0</v>
      </c>
      <c r="W457" s="28">
        <f t="shared" si="61"/>
        <v>1029.5</v>
      </c>
      <c r="X457" s="30">
        <f t="shared" si="63"/>
        <v>4902.1625000000004</v>
      </c>
      <c r="Y457" s="31" t="s">
        <v>33</v>
      </c>
      <c r="Z457" s="17"/>
    </row>
    <row r="458" spans="1:26" ht="15.75" x14ac:dyDescent="0.25">
      <c r="A458" s="18" t="s">
        <v>305</v>
      </c>
      <c r="B458" s="19" t="s">
        <v>306</v>
      </c>
      <c r="C458" s="20" t="s">
        <v>928</v>
      </c>
      <c r="D458" s="21" t="s">
        <v>170</v>
      </c>
      <c r="E458" s="22" t="s">
        <v>450</v>
      </c>
      <c r="F458" s="19" t="s">
        <v>292</v>
      </c>
      <c r="G458" s="19" t="s">
        <v>451</v>
      </c>
      <c r="H458" s="23">
        <v>1</v>
      </c>
      <c r="I458" s="23">
        <v>0</v>
      </c>
      <c r="J458" s="23">
        <v>1</v>
      </c>
      <c r="K458" s="24"/>
      <c r="L458" s="24">
        <v>3</v>
      </c>
      <c r="M458" s="24" t="s">
        <v>32</v>
      </c>
      <c r="N458" s="25">
        <v>34649</v>
      </c>
      <c r="O458" s="26">
        <f t="shared" si="57"/>
        <v>34752.947</v>
      </c>
      <c r="P458" s="27">
        <f t="shared" si="59"/>
        <v>3475.2947000000004</v>
      </c>
      <c r="Q458" s="33">
        <v>0.05</v>
      </c>
      <c r="R458" s="36"/>
      <c r="S458" s="29"/>
      <c r="T458" s="29">
        <v>11872</v>
      </c>
      <c r="U458" s="29"/>
      <c r="V458" s="28">
        <f t="shared" si="62"/>
        <v>0</v>
      </c>
      <c r="W458" s="28">
        <f t="shared" si="61"/>
        <v>593.6</v>
      </c>
      <c r="X458" s="30">
        <f t="shared" si="63"/>
        <v>3475.2947000000004</v>
      </c>
      <c r="Y458" s="31" t="s">
        <v>33</v>
      </c>
      <c r="Z458" s="17"/>
    </row>
    <row r="459" spans="1:26" ht="15.75" x14ac:dyDescent="0.25">
      <c r="A459" s="18" t="s">
        <v>305</v>
      </c>
      <c r="B459" s="19" t="s">
        <v>306</v>
      </c>
      <c r="C459" s="20" t="s">
        <v>929</v>
      </c>
      <c r="D459" s="21" t="s">
        <v>499</v>
      </c>
      <c r="E459" s="22" t="s">
        <v>450</v>
      </c>
      <c r="F459" s="19" t="s">
        <v>460</v>
      </c>
      <c r="G459" s="19" t="s">
        <v>451</v>
      </c>
      <c r="H459" s="23">
        <v>1</v>
      </c>
      <c r="I459" s="23">
        <v>0</v>
      </c>
      <c r="J459" s="23">
        <v>1</v>
      </c>
      <c r="K459" s="24"/>
      <c r="L459" s="24">
        <v>3</v>
      </c>
      <c r="M459" s="24" t="s">
        <v>32</v>
      </c>
      <c r="N459" s="25">
        <v>50486</v>
      </c>
      <c r="O459" s="26">
        <f t="shared" si="57"/>
        <v>50637.457999999999</v>
      </c>
      <c r="P459" s="27">
        <f t="shared" si="59"/>
        <v>5063.7458000000006</v>
      </c>
      <c r="Q459" s="33">
        <v>0.05</v>
      </c>
      <c r="R459" s="36"/>
      <c r="S459" s="29"/>
      <c r="T459" s="29">
        <v>10023</v>
      </c>
      <c r="U459" s="29"/>
      <c r="V459" s="28">
        <f t="shared" si="62"/>
        <v>0</v>
      </c>
      <c r="W459" s="28">
        <f t="shared" si="61"/>
        <v>501.15000000000003</v>
      </c>
      <c r="X459" s="30">
        <f t="shared" si="63"/>
        <v>5063.7458000000006</v>
      </c>
      <c r="Y459" s="31" t="s">
        <v>33</v>
      </c>
      <c r="Z459" s="17"/>
    </row>
    <row r="460" spans="1:26" ht="15.75" x14ac:dyDescent="0.25">
      <c r="A460" s="18" t="s">
        <v>305</v>
      </c>
      <c r="B460" s="19" t="s">
        <v>306</v>
      </c>
      <c r="C460" s="20" t="s">
        <v>930</v>
      </c>
      <c r="D460" s="21" t="s">
        <v>484</v>
      </c>
      <c r="E460" s="22" t="s">
        <v>450</v>
      </c>
      <c r="F460" s="19" t="s">
        <v>292</v>
      </c>
      <c r="G460" s="19" t="s">
        <v>451</v>
      </c>
      <c r="H460" s="23">
        <v>1</v>
      </c>
      <c r="I460" s="23">
        <v>0</v>
      </c>
      <c r="J460" s="23">
        <v>1</v>
      </c>
      <c r="K460" s="24"/>
      <c r="L460" s="24">
        <v>3</v>
      </c>
      <c r="M460" s="24" t="s">
        <v>32</v>
      </c>
      <c r="N460" s="25">
        <v>29590</v>
      </c>
      <c r="O460" s="26">
        <f t="shared" si="57"/>
        <v>29678.77</v>
      </c>
      <c r="P460" s="27">
        <f t="shared" si="59"/>
        <v>2967.8770000000004</v>
      </c>
      <c r="Q460" s="33">
        <v>0.05</v>
      </c>
      <c r="R460" s="36"/>
      <c r="S460" s="29"/>
      <c r="T460" s="29">
        <v>7351</v>
      </c>
      <c r="U460" s="29"/>
      <c r="V460" s="28">
        <f t="shared" si="62"/>
        <v>0</v>
      </c>
      <c r="W460" s="28">
        <f t="shared" si="61"/>
        <v>367.55</v>
      </c>
      <c r="X460" s="30">
        <f t="shared" si="63"/>
        <v>2967.8770000000004</v>
      </c>
      <c r="Y460" s="31" t="s">
        <v>33</v>
      </c>
      <c r="Z460" s="17"/>
    </row>
    <row r="461" spans="1:26" ht="15.75" x14ac:dyDescent="0.25">
      <c r="A461" s="18" t="s">
        <v>305</v>
      </c>
      <c r="B461" s="19" t="s">
        <v>306</v>
      </c>
      <c r="C461" s="20" t="s">
        <v>931</v>
      </c>
      <c r="D461" s="21" t="s">
        <v>744</v>
      </c>
      <c r="E461" s="22" t="s">
        <v>450</v>
      </c>
      <c r="F461" s="19" t="s">
        <v>292</v>
      </c>
      <c r="G461" s="19" t="s">
        <v>451</v>
      </c>
      <c r="H461" s="23">
        <v>1</v>
      </c>
      <c r="I461" s="23">
        <v>0</v>
      </c>
      <c r="J461" s="23">
        <v>1</v>
      </c>
      <c r="K461" s="24"/>
      <c r="L461" s="24">
        <v>3</v>
      </c>
      <c r="M461" s="24" t="s">
        <v>32</v>
      </c>
      <c r="N461" s="25">
        <v>53299</v>
      </c>
      <c r="O461" s="26">
        <f t="shared" si="57"/>
        <v>53458.896999999997</v>
      </c>
      <c r="P461" s="27">
        <f t="shared" si="59"/>
        <v>5345.8896999999997</v>
      </c>
      <c r="Q461" s="33">
        <v>0.05</v>
      </c>
      <c r="R461" s="36"/>
      <c r="S461" s="29"/>
      <c r="T461" s="29">
        <v>13860</v>
      </c>
      <c r="U461" s="29"/>
      <c r="V461" s="28">
        <f t="shared" si="62"/>
        <v>0</v>
      </c>
      <c r="W461" s="28">
        <f t="shared" si="61"/>
        <v>693</v>
      </c>
      <c r="X461" s="30">
        <f t="shared" si="63"/>
        <v>5345.8896999999997</v>
      </c>
      <c r="Y461" s="31" t="s">
        <v>33</v>
      </c>
      <c r="Z461" s="17"/>
    </row>
    <row r="462" spans="1:26" ht="15.75" x14ac:dyDescent="0.25">
      <c r="A462" s="18" t="s">
        <v>305</v>
      </c>
      <c r="B462" s="19" t="s">
        <v>306</v>
      </c>
      <c r="C462" s="20" t="s">
        <v>932</v>
      </c>
      <c r="D462" s="21" t="s">
        <v>403</v>
      </c>
      <c r="E462" s="22" t="s">
        <v>450</v>
      </c>
      <c r="F462" s="19" t="s">
        <v>292</v>
      </c>
      <c r="G462" s="19" t="s">
        <v>451</v>
      </c>
      <c r="H462" s="23">
        <v>1</v>
      </c>
      <c r="I462" s="23">
        <v>0</v>
      </c>
      <c r="J462" s="23">
        <v>1</v>
      </c>
      <c r="K462" s="24"/>
      <c r="L462" s="24">
        <v>3</v>
      </c>
      <c r="M462" s="24" t="s">
        <v>32</v>
      </c>
      <c r="N462" s="25">
        <v>45098</v>
      </c>
      <c r="O462" s="26">
        <f t="shared" si="57"/>
        <v>45233.294000000002</v>
      </c>
      <c r="P462" s="27">
        <f t="shared" si="59"/>
        <v>4523.3294000000005</v>
      </c>
      <c r="Q462" s="33">
        <v>0.05</v>
      </c>
      <c r="R462" s="36"/>
      <c r="S462" s="29"/>
      <c r="T462" s="29">
        <v>16886</v>
      </c>
      <c r="U462" s="29"/>
      <c r="V462" s="28">
        <f t="shared" si="62"/>
        <v>0</v>
      </c>
      <c r="W462" s="28">
        <f t="shared" si="61"/>
        <v>844.30000000000007</v>
      </c>
      <c r="X462" s="30">
        <f t="shared" si="63"/>
        <v>4523.3294000000005</v>
      </c>
      <c r="Y462" s="31" t="s">
        <v>33</v>
      </c>
      <c r="Z462" s="17"/>
    </row>
    <row r="463" spans="1:26" ht="15.75" x14ac:dyDescent="0.25">
      <c r="A463" s="18" t="s">
        <v>305</v>
      </c>
      <c r="B463" s="19" t="s">
        <v>306</v>
      </c>
      <c r="C463" s="20" t="s">
        <v>933</v>
      </c>
      <c r="D463" s="21" t="s">
        <v>431</v>
      </c>
      <c r="E463" s="22" t="s">
        <v>450</v>
      </c>
      <c r="F463" s="19" t="s">
        <v>292</v>
      </c>
      <c r="G463" s="19" t="s">
        <v>451</v>
      </c>
      <c r="H463" s="23">
        <v>1</v>
      </c>
      <c r="I463" s="23">
        <v>0</v>
      </c>
      <c r="J463" s="23">
        <v>1</v>
      </c>
      <c r="K463" s="24"/>
      <c r="L463" s="24">
        <v>3</v>
      </c>
      <c r="M463" s="24" t="s">
        <v>32</v>
      </c>
      <c r="N463" s="25">
        <v>73960</v>
      </c>
      <c r="O463" s="26">
        <f t="shared" si="57"/>
        <v>74181.88</v>
      </c>
      <c r="P463" s="27">
        <f t="shared" si="59"/>
        <v>7418.188000000001</v>
      </c>
      <c r="Q463" s="33">
        <v>0.05</v>
      </c>
      <c r="R463" s="36"/>
      <c r="S463" s="29"/>
      <c r="T463" s="29">
        <v>80704</v>
      </c>
      <c r="U463" s="29"/>
      <c r="V463" s="28">
        <f t="shared" si="62"/>
        <v>0</v>
      </c>
      <c r="W463" s="28">
        <f t="shared" si="61"/>
        <v>4035.2000000000003</v>
      </c>
      <c r="X463" s="30">
        <f t="shared" si="63"/>
        <v>7418.188000000001</v>
      </c>
      <c r="Y463" s="31" t="s">
        <v>33</v>
      </c>
      <c r="Z463" s="17"/>
    </row>
    <row r="464" spans="1:26" ht="15.75" x14ac:dyDescent="0.25">
      <c r="A464" s="18" t="s">
        <v>305</v>
      </c>
      <c r="B464" s="19" t="s">
        <v>306</v>
      </c>
      <c r="C464" s="20" t="s">
        <v>934</v>
      </c>
      <c r="D464" s="21" t="s">
        <v>40</v>
      </c>
      <c r="E464" s="22" t="s">
        <v>450</v>
      </c>
      <c r="F464" s="19" t="s">
        <v>460</v>
      </c>
      <c r="G464" s="19" t="s">
        <v>451</v>
      </c>
      <c r="H464" s="23">
        <v>1</v>
      </c>
      <c r="I464" s="23">
        <v>0</v>
      </c>
      <c r="J464" s="23">
        <v>1</v>
      </c>
      <c r="K464" s="24"/>
      <c r="L464" s="24">
        <v>3</v>
      </c>
      <c r="M464" s="24" t="s">
        <v>32</v>
      </c>
      <c r="N464" s="25">
        <v>33448</v>
      </c>
      <c r="O464" s="26">
        <f t="shared" si="57"/>
        <v>33548.343999999997</v>
      </c>
      <c r="P464" s="27">
        <f t="shared" si="59"/>
        <v>3354.8343999999997</v>
      </c>
      <c r="Q464" s="33">
        <v>0.05</v>
      </c>
      <c r="R464" s="36"/>
      <c r="S464" s="29"/>
      <c r="T464" s="29">
        <v>7619</v>
      </c>
      <c r="U464" s="29"/>
      <c r="V464" s="28">
        <f t="shared" si="62"/>
        <v>0</v>
      </c>
      <c r="W464" s="28">
        <f t="shared" si="61"/>
        <v>380.95000000000005</v>
      </c>
      <c r="X464" s="30">
        <f t="shared" si="63"/>
        <v>3354.8343999999997</v>
      </c>
      <c r="Y464" s="31" t="s">
        <v>33</v>
      </c>
      <c r="Z464" s="17"/>
    </row>
    <row r="465" spans="1:26" ht="15.75" x14ac:dyDescent="0.25">
      <c r="A465" s="18" t="s">
        <v>305</v>
      </c>
      <c r="B465" s="19" t="s">
        <v>306</v>
      </c>
      <c r="C465" s="20" t="s">
        <v>935</v>
      </c>
      <c r="D465" s="21" t="s">
        <v>298</v>
      </c>
      <c r="E465" s="22" t="s">
        <v>450</v>
      </c>
      <c r="F465" s="19" t="s">
        <v>292</v>
      </c>
      <c r="G465" s="19" t="s">
        <v>451</v>
      </c>
      <c r="H465" s="23">
        <v>1</v>
      </c>
      <c r="I465" s="23">
        <v>0</v>
      </c>
      <c r="J465" s="23">
        <v>1</v>
      </c>
      <c r="K465" s="24"/>
      <c r="L465" s="24">
        <v>3</v>
      </c>
      <c r="M465" s="24" t="s">
        <v>32</v>
      </c>
      <c r="N465" s="25">
        <v>13565</v>
      </c>
      <c r="O465" s="26">
        <f t="shared" si="57"/>
        <v>13605.695</v>
      </c>
      <c r="P465" s="27">
        <f t="shared" si="59"/>
        <v>1360.5695000000001</v>
      </c>
      <c r="Q465" s="33">
        <v>0.05</v>
      </c>
      <c r="R465" s="36"/>
      <c r="S465" s="29"/>
      <c r="T465" s="29">
        <v>6025</v>
      </c>
      <c r="U465" s="29"/>
      <c r="V465" s="28">
        <f t="shared" si="62"/>
        <v>0</v>
      </c>
      <c r="W465" s="28">
        <f t="shared" si="61"/>
        <v>301.25</v>
      </c>
      <c r="X465" s="30">
        <f t="shared" si="63"/>
        <v>1360.5695000000001</v>
      </c>
      <c r="Y465" s="31" t="s">
        <v>33</v>
      </c>
      <c r="Z465" s="17"/>
    </row>
    <row r="466" spans="1:26" ht="15.75" x14ac:dyDescent="0.25">
      <c r="A466" s="18" t="s">
        <v>305</v>
      </c>
      <c r="B466" s="19" t="s">
        <v>306</v>
      </c>
      <c r="C466" s="20" t="s">
        <v>936</v>
      </c>
      <c r="D466" s="21" t="s">
        <v>145</v>
      </c>
      <c r="E466" s="22" t="s">
        <v>450</v>
      </c>
      <c r="F466" s="19" t="s">
        <v>292</v>
      </c>
      <c r="G466" s="19" t="s">
        <v>451</v>
      </c>
      <c r="H466" s="23">
        <v>1</v>
      </c>
      <c r="I466" s="23">
        <v>0</v>
      </c>
      <c r="J466" s="23">
        <v>1</v>
      </c>
      <c r="K466" s="24"/>
      <c r="L466" s="24">
        <v>3</v>
      </c>
      <c r="M466" s="24" t="s">
        <v>32</v>
      </c>
      <c r="N466" s="25">
        <v>75881</v>
      </c>
      <c r="O466" s="26">
        <f t="shared" si="57"/>
        <v>76108.642999999996</v>
      </c>
      <c r="P466" s="27">
        <f t="shared" si="59"/>
        <v>7610.8643000000002</v>
      </c>
      <c r="Q466" s="33">
        <v>0.05</v>
      </c>
      <c r="R466" s="36"/>
      <c r="S466" s="29"/>
      <c r="T466" s="29">
        <v>38337</v>
      </c>
      <c r="U466" s="29"/>
      <c r="V466" s="28">
        <f t="shared" si="62"/>
        <v>0</v>
      </c>
      <c r="W466" s="28">
        <f t="shared" si="61"/>
        <v>1916.8500000000001</v>
      </c>
      <c r="X466" s="30">
        <f t="shared" si="63"/>
        <v>7610.8643000000002</v>
      </c>
      <c r="Y466" s="31" t="s">
        <v>33</v>
      </c>
      <c r="Z466" s="17"/>
    </row>
    <row r="467" spans="1:26" ht="15.75" x14ac:dyDescent="0.25">
      <c r="A467" s="18" t="s">
        <v>433</v>
      </c>
      <c r="B467" s="19" t="s">
        <v>434</v>
      </c>
      <c r="C467" s="38" t="s">
        <v>435</v>
      </c>
      <c r="D467" s="39" t="s">
        <v>436</v>
      </c>
      <c r="E467" s="38" t="s">
        <v>36</v>
      </c>
      <c r="F467" s="37">
        <v>6</v>
      </c>
      <c r="G467" s="37">
        <v>8</v>
      </c>
      <c r="H467" s="23" t="s">
        <v>1350</v>
      </c>
      <c r="I467" s="23" t="s">
        <v>1350</v>
      </c>
      <c r="J467" s="47">
        <v>0.55400000000000005</v>
      </c>
      <c r="K467" s="24" t="s">
        <v>32</v>
      </c>
      <c r="L467" s="24">
        <v>1</v>
      </c>
      <c r="M467" s="24" t="s">
        <v>32</v>
      </c>
      <c r="N467" s="34">
        <v>23153</v>
      </c>
      <c r="O467" s="26">
        <f t="shared" si="57"/>
        <v>23222.458999999999</v>
      </c>
      <c r="P467" s="33">
        <f t="shared" si="59"/>
        <v>2322.2458999999999</v>
      </c>
      <c r="Q467" s="28">
        <v>0.1</v>
      </c>
      <c r="R467" s="29">
        <v>5146</v>
      </c>
      <c r="S467" s="29"/>
      <c r="T467" s="29">
        <v>9061</v>
      </c>
      <c r="U467" s="29"/>
      <c r="V467" s="28">
        <f t="shared" si="62"/>
        <v>514.6</v>
      </c>
      <c r="W467" s="28">
        <f t="shared" ref="W467:W474" si="64">T467*0.1</f>
        <v>906.1</v>
      </c>
      <c r="X467" s="30">
        <f t="shared" si="63"/>
        <v>1807.6459</v>
      </c>
      <c r="Y467" s="31" t="s">
        <v>33</v>
      </c>
      <c r="Z467" s="17"/>
    </row>
    <row r="468" spans="1:26" ht="15.75" x14ac:dyDescent="0.25">
      <c r="A468" s="18" t="s">
        <v>433</v>
      </c>
      <c r="B468" s="19" t="s">
        <v>434</v>
      </c>
      <c r="C468" s="38" t="s">
        <v>769</v>
      </c>
      <c r="D468" s="39" t="s">
        <v>374</v>
      </c>
      <c r="E468" s="38" t="s">
        <v>450</v>
      </c>
      <c r="F468" s="37" t="s">
        <v>460</v>
      </c>
      <c r="G468" s="37">
        <v>5</v>
      </c>
      <c r="H468" s="23" t="s">
        <v>1350</v>
      </c>
      <c r="I468" s="23" t="s">
        <v>1350</v>
      </c>
      <c r="J468" s="47">
        <v>0.53990000000000005</v>
      </c>
      <c r="K468" s="24" t="s">
        <v>32</v>
      </c>
      <c r="L468" s="24">
        <v>2</v>
      </c>
      <c r="M468" s="24" t="s">
        <v>32</v>
      </c>
      <c r="N468" s="34">
        <v>26837</v>
      </c>
      <c r="O468" s="26">
        <f t="shared" si="57"/>
        <v>26917.510999999999</v>
      </c>
      <c r="P468" s="33">
        <f t="shared" si="59"/>
        <v>2691.7511</v>
      </c>
      <c r="Q468" s="33">
        <v>0.05</v>
      </c>
      <c r="R468" s="29">
        <v>1512</v>
      </c>
      <c r="S468" s="29"/>
      <c r="T468" s="29">
        <v>28913</v>
      </c>
      <c r="U468" s="29"/>
      <c r="V468" s="28">
        <f t="shared" si="62"/>
        <v>75.600000000000009</v>
      </c>
      <c r="W468" s="28">
        <f t="shared" si="64"/>
        <v>2891.3</v>
      </c>
      <c r="X468" s="30">
        <f t="shared" si="63"/>
        <v>2616.1511</v>
      </c>
      <c r="Y468" s="31" t="s">
        <v>33</v>
      </c>
      <c r="Z468" s="17"/>
    </row>
    <row r="469" spans="1:26" ht="15.75" x14ac:dyDescent="0.25">
      <c r="A469" s="18" t="s">
        <v>433</v>
      </c>
      <c r="B469" s="19" t="s">
        <v>434</v>
      </c>
      <c r="C469" s="38" t="s">
        <v>770</v>
      </c>
      <c r="D469" s="39" t="s">
        <v>315</v>
      </c>
      <c r="E469" s="38" t="s">
        <v>450</v>
      </c>
      <c r="F469" s="37" t="s">
        <v>275</v>
      </c>
      <c r="G469" s="37">
        <v>5</v>
      </c>
      <c r="H469" s="23" t="s">
        <v>1350</v>
      </c>
      <c r="I469" s="23" t="s">
        <v>1350</v>
      </c>
      <c r="J469" s="47">
        <v>0.54959999999999998</v>
      </c>
      <c r="K469" s="24" t="s">
        <v>32</v>
      </c>
      <c r="L469" s="24">
        <v>2</v>
      </c>
      <c r="M469" s="24" t="s">
        <v>32</v>
      </c>
      <c r="N469" s="34">
        <v>14915</v>
      </c>
      <c r="O469" s="26">
        <f t="shared" ref="O469:O532" si="65">N469+(N469*0.003)</f>
        <v>14959.745000000001</v>
      </c>
      <c r="P469" s="33">
        <f t="shared" si="59"/>
        <v>1495.9745000000003</v>
      </c>
      <c r="Q469" s="33">
        <v>0.05</v>
      </c>
      <c r="R469" s="29">
        <v>1184</v>
      </c>
      <c r="S469" s="29"/>
      <c r="T469" s="29">
        <v>23272</v>
      </c>
      <c r="U469" s="29"/>
      <c r="V469" s="28">
        <f t="shared" si="62"/>
        <v>59.2</v>
      </c>
      <c r="W469" s="28">
        <f t="shared" si="64"/>
        <v>2327.2000000000003</v>
      </c>
      <c r="X469" s="30">
        <f t="shared" si="63"/>
        <v>1436.7745000000002</v>
      </c>
      <c r="Y469" s="31" t="s">
        <v>33</v>
      </c>
      <c r="Z469" s="17"/>
    </row>
    <row r="470" spans="1:26" ht="15.75" x14ac:dyDescent="0.25">
      <c r="A470" s="18" t="s">
        <v>433</v>
      </c>
      <c r="B470" s="19" t="s">
        <v>434</v>
      </c>
      <c r="C470" s="38" t="s">
        <v>771</v>
      </c>
      <c r="D470" s="39" t="s">
        <v>772</v>
      </c>
      <c r="E470" s="38" t="s">
        <v>450</v>
      </c>
      <c r="F470" s="37" t="s">
        <v>275</v>
      </c>
      <c r="G470" s="37">
        <v>5</v>
      </c>
      <c r="H470" s="23" t="s">
        <v>1350</v>
      </c>
      <c r="I470" s="23" t="s">
        <v>1350</v>
      </c>
      <c r="J470" s="47">
        <v>0.69750000000000001</v>
      </c>
      <c r="K470" s="24" t="s">
        <v>32</v>
      </c>
      <c r="L470" s="24">
        <v>2</v>
      </c>
      <c r="M470" s="24" t="s">
        <v>32</v>
      </c>
      <c r="N470" s="34">
        <v>14124</v>
      </c>
      <c r="O470" s="26">
        <f t="shared" si="65"/>
        <v>14166.371999999999</v>
      </c>
      <c r="P470" s="33">
        <f t="shared" si="59"/>
        <v>1416.6372000000001</v>
      </c>
      <c r="Q470" s="33">
        <v>0.05</v>
      </c>
      <c r="R470" s="29">
        <v>2222</v>
      </c>
      <c r="S470" s="29"/>
      <c r="T470" s="29">
        <v>8487</v>
      </c>
      <c r="U470" s="29"/>
      <c r="V470" s="28">
        <f t="shared" si="62"/>
        <v>111.10000000000001</v>
      </c>
      <c r="W470" s="28">
        <f t="shared" si="64"/>
        <v>848.7</v>
      </c>
      <c r="X470" s="30">
        <f t="shared" si="63"/>
        <v>1305.5372000000002</v>
      </c>
      <c r="Y470" s="31" t="s">
        <v>33</v>
      </c>
      <c r="Z470" s="17"/>
    </row>
    <row r="471" spans="1:26" ht="15.75" x14ac:dyDescent="0.25">
      <c r="A471" s="18" t="s">
        <v>437</v>
      </c>
      <c r="B471" s="19" t="s">
        <v>438</v>
      </c>
      <c r="C471" s="38" t="s">
        <v>439</v>
      </c>
      <c r="D471" s="39" t="s">
        <v>440</v>
      </c>
      <c r="E471" s="38" t="s">
        <v>29</v>
      </c>
      <c r="F471" s="37">
        <v>8</v>
      </c>
      <c r="G471" s="37">
        <v>12</v>
      </c>
      <c r="H471" s="23" t="s">
        <v>1350</v>
      </c>
      <c r="I471" s="23" t="s">
        <v>1350</v>
      </c>
      <c r="J471" s="47">
        <v>0.75070000000000003</v>
      </c>
      <c r="K471" s="24"/>
      <c r="L471" s="24">
        <v>1</v>
      </c>
      <c r="M471" s="24" t="s">
        <v>32</v>
      </c>
      <c r="N471" s="34">
        <v>9438</v>
      </c>
      <c r="O471" s="26">
        <f t="shared" si="65"/>
        <v>9466.3140000000003</v>
      </c>
      <c r="P471" s="33">
        <f t="shared" ref="P471:P502" si="66">O471*0.1</f>
        <v>946.6314000000001</v>
      </c>
      <c r="Q471" s="28">
        <v>0.1</v>
      </c>
      <c r="R471" s="29">
        <v>0</v>
      </c>
      <c r="S471" s="29"/>
      <c r="T471" s="29">
        <v>0</v>
      </c>
      <c r="U471" s="29"/>
      <c r="V471" s="28">
        <f t="shared" si="62"/>
        <v>0</v>
      </c>
      <c r="W471" s="28">
        <f t="shared" si="64"/>
        <v>0</v>
      </c>
      <c r="X471" s="30">
        <f t="shared" si="63"/>
        <v>946.6314000000001</v>
      </c>
      <c r="Y471" s="31" t="s">
        <v>33</v>
      </c>
      <c r="Z471" s="17"/>
    </row>
    <row r="472" spans="1:26" ht="15.75" x14ac:dyDescent="0.25">
      <c r="A472" s="18" t="s">
        <v>437</v>
      </c>
      <c r="B472" s="19" t="s">
        <v>438</v>
      </c>
      <c r="C472" s="38" t="s">
        <v>441</v>
      </c>
      <c r="D472" s="39" t="s">
        <v>28</v>
      </c>
      <c r="E472" s="38" t="s">
        <v>29</v>
      </c>
      <c r="F472" s="37">
        <v>8</v>
      </c>
      <c r="G472" s="37">
        <v>12</v>
      </c>
      <c r="H472" s="23" t="s">
        <v>1350</v>
      </c>
      <c r="I472" s="23" t="s">
        <v>1350</v>
      </c>
      <c r="J472" s="47">
        <v>0.63929999999999998</v>
      </c>
      <c r="K472" s="24"/>
      <c r="L472" s="24">
        <v>1</v>
      </c>
      <c r="M472" s="24" t="s">
        <v>32</v>
      </c>
      <c r="N472" s="34">
        <v>17238</v>
      </c>
      <c r="O472" s="26">
        <f t="shared" si="65"/>
        <v>17289.714</v>
      </c>
      <c r="P472" s="33">
        <f t="shared" si="66"/>
        <v>1728.9714000000001</v>
      </c>
      <c r="Q472" s="28">
        <v>0.1</v>
      </c>
      <c r="R472" s="29">
        <v>25885</v>
      </c>
      <c r="S472" s="29"/>
      <c r="T472" s="29">
        <v>21499</v>
      </c>
      <c r="U472" s="29"/>
      <c r="V472" s="28">
        <f t="shared" si="62"/>
        <v>1728.9714000000001</v>
      </c>
      <c r="W472" s="28">
        <f t="shared" si="64"/>
        <v>2149.9</v>
      </c>
      <c r="X472" s="30">
        <f t="shared" si="63"/>
        <v>0</v>
      </c>
      <c r="Y472" s="31" t="s">
        <v>33</v>
      </c>
      <c r="Z472" s="17"/>
    </row>
    <row r="473" spans="1:26" ht="15.75" x14ac:dyDescent="0.25">
      <c r="A473" s="18" t="s">
        <v>437</v>
      </c>
      <c r="B473" s="19" t="s">
        <v>438</v>
      </c>
      <c r="C473" s="38" t="s">
        <v>442</v>
      </c>
      <c r="D473" s="39" t="s">
        <v>46</v>
      </c>
      <c r="E473" s="38" t="s">
        <v>29</v>
      </c>
      <c r="F473" s="37">
        <v>8</v>
      </c>
      <c r="G473" s="37">
        <v>12</v>
      </c>
      <c r="H473" s="23" t="s">
        <v>1350</v>
      </c>
      <c r="I473" s="23" t="s">
        <v>1350</v>
      </c>
      <c r="J473" s="47">
        <v>0.54730000000000001</v>
      </c>
      <c r="K473" s="24"/>
      <c r="L473" s="24">
        <v>1</v>
      </c>
      <c r="M473" s="24" t="s">
        <v>32</v>
      </c>
      <c r="N473" s="34">
        <v>15986</v>
      </c>
      <c r="O473" s="26">
        <f t="shared" si="65"/>
        <v>16033.958000000001</v>
      </c>
      <c r="P473" s="33">
        <f t="shared" si="66"/>
        <v>1603.3958000000002</v>
      </c>
      <c r="Q473" s="28">
        <v>0.1</v>
      </c>
      <c r="R473" s="29">
        <v>29556</v>
      </c>
      <c r="S473" s="29"/>
      <c r="T473" s="29">
        <v>16722</v>
      </c>
      <c r="U473" s="29"/>
      <c r="V473" s="28">
        <f t="shared" si="62"/>
        <v>1603.3958000000002</v>
      </c>
      <c r="W473" s="28">
        <f t="shared" si="64"/>
        <v>1672.2</v>
      </c>
      <c r="X473" s="30">
        <f t="shared" si="63"/>
        <v>0</v>
      </c>
      <c r="Y473" s="31" t="s">
        <v>33</v>
      </c>
      <c r="Z473" s="17"/>
    </row>
    <row r="474" spans="1:26" ht="15.75" x14ac:dyDescent="0.25">
      <c r="A474" s="18" t="s">
        <v>437</v>
      </c>
      <c r="B474" s="19" t="s">
        <v>438</v>
      </c>
      <c r="C474" s="38" t="s">
        <v>443</v>
      </c>
      <c r="D474" s="39" t="s">
        <v>444</v>
      </c>
      <c r="E474" s="38" t="s">
        <v>36</v>
      </c>
      <c r="F474" s="37">
        <v>5</v>
      </c>
      <c r="G474" s="37">
        <v>7</v>
      </c>
      <c r="H474" s="23" t="s">
        <v>1350</v>
      </c>
      <c r="I474" s="23" t="s">
        <v>1350</v>
      </c>
      <c r="J474" s="47">
        <v>0.59440000000000004</v>
      </c>
      <c r="K474" s="24"/>
      <c r="L474" s="24">
        <v>1</v>
      </c>
      <c r="M474" s="24" t="s">
        <v>32</v>
      </c>
      <c r="N474" s="34">
        <v>13901</v>
      </c>
      <c r="O474" s="26">
        <f t="shared" si="65"/>
        <v>13942.703</v>
      </c>
      <c r="P474" s="33">
        <f t="shared" si="66"/>
        <v>1394.2703000000001</v>
      </c>
      <c r="Q474" s="28">
        <v>0.1</v>
      </c>
      <c r="R474" s="29">
        <v>3182</v>
      </c>
      <c r="S474" s="29"/>
      <c r="T474" s="29">
        <v>11661</v>
      </c>
      <c r="U474" s="29"/>
      <c r="V474" s="28">
        <f t="shared" si="62"/>
        <v>318.20000000000005</v>
      </c>
      <c r="W474" s="28">
        <f t="shared" si="64"/>
        <v>1166.1000000000001</v>
      </c>
      <c r="X474" s="30">
        <f t="shared" si="63"/>
        <v>1076.0703000000001</v>
      </c>
      <c r="Y474" s="31" t="s">
        <v>33</v>
      </c>
      <c r="Z474" s="17"/>
    </row>
    <row r="475" spans="1:26" ht="15.75" x14ac:dyDescent="0.25">
      <c r="A475" s="18" t="s">
        <v>437</v>
      </c>
      <c r="B475" s="19" t="s">
        <v>438</v>
      </c>
      <c r="C475" s="38" t="s">
        <v>1332</v>
      </c>
      <c r="D475" s="39" t="s">
        <v>1008</v>
      </c>
      <c r="E475" s="38" t="s">
        <v>450</v>
      </c>
      <c r="F475" s="37">
        <v>1</v>
      </c>
      <c r="G475" s="37">
        <v>7</v>
      </c>
      <c r="H475" s="23" t="s">
        <v>1350</v>
      </c>
      <c r="I475" s="23" t="s">
        <v>1350</v>
      </c>
      <c r="J475" s="47">
        <v>0.95920000000000005</v>
      </c>
      <c r="K475" s="24"/>
      <c r="L475" s="24">
        <v>3</v>
      </c>
      <c r="M475" s="24" t="s">
        <v>32</v>
      </c>
      <c r="N475" s="34">
        <v>26353</v>
      </c>
      <c r="O475" s="26">
        <f t="shared" si="65"/>
        <v>26432.059000000001</v>
      </c>
      <c r="P475" s="33">
        <f t="shared" si="66"/>
        <v>2643.2059000000004</v>
      </c>
      <c r="Q475" s="33">
        <v>0.05</v>
      </c>
      <c r="R475" s="29"/>
      <c r="S475" s="29"/>
      <c r="T475" s="29">
        <v>40448</v>
      </c>
      <c r="U475" s="29"/>
      <c r="V475" s="28">
        <f t="shared" si="62"/>
        <v>0</v>
      </c>
      <c r="W475" s="28">
        <f>T475*0.05</f>
        <v>2022.4</v>
      </c>
      <c r="X475" s="30">
        <f t="shared" si="63"/>
        <v>2643.2059000000004</v>
      </c>
      <c r="Y475" s="31" t="s">
        <v>33</v>
      </c>
      <c r="Z475" s="17"/>
    </row>
    <row r="476" spans="1:26" ht="15.75" x14ac:dyDescent="0.25">
      <c r="A476" s="18" t="s">
        <v>437</v>
      </c>
      <c r="B476" s="19" t="s">
        <v>438</v>
      </c>
      <c r="C476" s="38" t="s">
        <v>1333</v>
      </c>
      <c r="D476" s="39" t="s">
        <v>532</v>
      </c>
      <c r="E476" s="38" t="s">
        <v>450</v>
      </c>
      <c r="F476" s="37" t="s">
        <v>275</v>
      </c>
      <c r="G476" s="37" t="s">
        <v>460</v>
      </c>
      <c r="H476" s="23" t="s">
        <v>1350</v>
      </c>
      <c r="I476" s="23" t="s">
        <v>1350</v>
      </c>
      <c r="J476" s="47">
        <v>0.96360000000000001</v>
      </c>
      <c r="K476" s="24"/>
      <c r="L476" s="24">
        <v>3</v>
      </c>
      <c r="M476" s="24" t="s">
        <v>32</v>
      </c>
      <c r="N476" s="34">
        <v>13341</v>
      </c>
      <c r="O476" s="26">
        <f t="shared" si="65"/>
        <v>13381.022999999999</v>
      </c>
      <c r="P476" s="33">
        <f t="shared" si="66"/>
        <v>1338.1023</v>
      </c>
      <c r="Q476" s="33">
        <v>0.05</v>
      </c>
      <c r="R476" s="29"/>
      <c r="S476" s="29"/>
      <c r="T476" s="29">
        <v>16156</v>
      </c>
      <c r="U476" s="29"/>
      <c r="V476" s="28">
        <f t="shared" si="62"/>
        <v>0</v>
      </c>
      <c r="W476" s="28">
        <f>T476*0.05</f>
        <v>807.80000000000007</v>
      </c>
      <c r="X476" s="30">
        <f t="shared" si="63"/>
        <v>1338.1023</v>
      </c>
      <c r="Y476" s="31" t="s">
        <v>33</v>
      </c>
      <c r="Z476" s="17"/>
    </row>
    <row r="477" spans="1:26" ht="15.75" x14ac:dyDescent="0.25">
      <c r="A477" s="18" t="s">
        <v>733</v>
      </c>
      <c r="B477" s="19" t="s">
        <v>734</v>
      </c>
      <c r="C477" s="20" t="s">
        <v>735</v>
      </c>
      <c r="D477" s="21" t="s">
        <v>106</v>
      </c>
      <c r="E477" s="22" t="s">
        <v>450</v>
      </c>
      <c r="F477" s="19" t="s">
        <v>451</v>
      </c>
      <c r="G477" s="19" t="s">
        <v>127</v>
      </c>
      <c r="H477" s="23">
        <v>0.49619999999999997</v>
      </c>
      <c r="I477" s="23">
        <v>7.5899999999999995E-2</v>
      </c>
      <c r="J477" s="23">
        <v>0.57220000000000004</v>
      </c>
      <c r="K477" s="24" t="s">
        <v>32</v>
      </c>
      <c r="L477" s="24">
        <v>2</v>
      </c>
      <c r="M477" s="24"/>
      <c r="N477" s="34">
        <v>28484</v>
      </c>
      <c r="O477" s="26">
        <f t="shared" si="65"/>
        <v>28569.452000000001</v>
      </c>
      <c r="P477" s="27">
        <f t="shared" si="66"/>
        <v>2856.9452000000001</v>
      </c>
      <c r="Q477" s="33">
        <v>0.05</v>
      </c>
      <c r="R477" s="36"/>
      <c r="S477" s="29"/>
      <c r="T477" s="29">
        <v>10721</v>
      </c>
      <c r="U477" s="29"/>
      <c r="V477" s="28">
        <f t="shared" si="62"/>
        <v>0</v>
      </c>
      <c r="W477" s="28">
        <f>T477*0.05</f>
        <v>536.05000000000007</v>
      </c>
      <c r="X477" s="30">
        <f t="shared" si="63"/>
        <v>2856.9452000000001</v>
      </c>
      <c r="Y477" s="31" t="s">
        <v>33</v>
      </c>
      <c r="Z477" s="17"/>
    </row>
    <row r="478" spans="1:26" ht="15.75" x14ac:dyDescent="0.25">
      <c r="A478" s="18" t="s">
        <v>316</v>
      </c>
      <c r="B478" s="19" t="s">
        <v>317</v>
      </c>
      <c r="C478" s="20" t="s">
        <v>318</v>
      </c>
      <c r="D478" s="21" t="s">
        <v>80</v>
      </c>
      <c r="E478" s="22" t="s">
        <v>29</v>
      </c>
      <c r="F478" s="19" t="s">
        <v>30</v>
      </c>
      <c r="G478" s="19" t="s">
        <v>31</v>
      </c>
      <c r="H478" s="23">
        <v>0.77659999999999996</v>
      </c>
      <c r="I478" s="23">
        <v>0</v>
      </c>
      <c r="J478" s="23">
        <v>0.77659999999999996</v>
      </c>
      <c r="K478" s="24"/>
      <c r="L478" s="24">
        <v>1</v>
      </c>
      <c r="M478" s="24"/>
      <c r="N478" s="25">
        <v>7374</v>
      </c>
      <c r="O478" s="26">
        <f t="shared" si="65"/>
        <v>7396.1220000000003</v>
      </c>
      <c r="P478" s="27">
        <f t="shared" si="66"/>
        <v>739.61220000000003</v>
      </c>
      <c r="Q478" s="28">
        <v>0.1</v>
      </c>
      <c r="R478" s="29">
        <f>IFERROR(VLOOKUP(A478&amp;D478,[1]Combined!$A$6:$F$1827,6,FALSE),0)</f>
        <v>6814</v>
      </c>
      <c r="S478" s="29">
        <f>IFERROR(VLOOKUP(A478&amp;D478,[2]Combined!$A$5:$F$98,6,FALSE),0)</f>
        <v>0</v>
      </c>
      <c r="T478" s="29">
        <v>7399</v>
      </c>
      <c r="U478" s="29"/>
      <c r="V478" s="28">
        <f t="shared" si="62"/>
        <v>681.40000000000009</v>
      </c>
      <c r="W478" s="28">
        <f t="shared" ref="W478:W483" si="67">T478*0.1</f>
        <v>739.90000000000009</v>
      </c>
      <c r="X478" s="30">
        <f t="shared" si="63"/>
        <v>58.212199999999939</v>
      </c>
      <c r="Y478" s="31" t="s">
        <v>33</v>
      </c>
      <c r="Z478" s="17"/>
    </row>
    <row r="479" spans="1:26" ht="15.75" x14ac:dyDescent="0.25">
      <c r="A479" s="18" t="s">
        <v>316</v>
      </c>
      <c r="B479" s="19" t="s">
        <v>317</v>
      </c>
      <c r="C479" s="20" t="s">
        <v>319</v>
      </c>
      <c r="D479" s="21" t="s">
        <v>320</v>
      </c>
      <c r="E479" s="22" t="s">
        <v>36</v>
      </c>
      <c r="F479" s="19" t="s">
        <v>37</v>
      </c>
      <c r="G479" s="19" t="s">
        <v>38</v>
      </c>
      <c r="H479" s="23">
        <v>0.7792</v>
      </c>
      <c r="I479" s="23">
        <v>0</v>
      </c>
      <c r="J479" s="23">
        <v>0.7792</v>
      </c>
      <c r="K479" s="24"/>
      <c r="L479" s="24">
        <v>1</v>
      </c>
      <c r="M479" s="24"/>
      <c r="N479" s="25">
        <v>8441</v>
      </c>
      <c r="O479" s="26">
        <f t="shared" si="65"/>
        <v>8466.3230000000003</v>
      </c>
      <c r="P479" s="27">
        <f t="shared" si="66"/>
        <v>846.6323000000001</v>
      </c>
      <c r="Q479" s="28">
        <v>0.1</v>
      </c>
      <c r="R479" s="29">
        <f>IFERROR(VLOOKUP(A479&amp;D479,[1]Combined!$A$6:$F$1827,6,FALSE),0)</f>
        <v>0</v>
      </c>
      <c r="S479" s="29">
        <f>IFERROR(VLOOKUP(A479&amp;D479,[2]Combined!$A$5:$F$98,6,FALSE),0)</f>
        <v>0</v>
      </c>
      <c r="T479" s="29">
        <v>0</v>
      </c>
      <c r="U479" s="29"/>
      <c r="V479" s="28">
        <f t="shared" si="62"/>
        <v>0</v>
      </c>
      <c r="W479" s="28">
        <f t="shared" si="67"/>
        <v>0</v>
      </c>
      <c r="X479" s="30">
        <f t="shared" si="63"/>
        <v>846.6323000000001</v>
      </c>
      <c r="Y479" s="31" t="s">
        <v>33</v>
      </c>
      <c r="Z479" s="17"/>
    </row>
    <row r="480" spans="1:26" ht="15.75" x14ac:dyDescent="0.25">
      <c r="A480" s="18" t="s">
        <v>316</v>
      </c>
      <c r="B480" s="19" t="s">
        <v>317</v>
      </c>
      <c r="C480" s="20" t="s">
        <v>321</v>
      </c>
      <c r="D480" s="21" t="s">
        <v>260</v>
      </c>
      <c r="E480" s="22" t="s">
        <v>36</v>
      </c>
      <c r="F480" s="19" t="s">
        <v>37</v>
      </c>
      <c r="G480" s="19" t="s">
        <v>38</v>
      </c>
      <c r="H480" s="23">
        <v>0.75670000000000004</v>
      </c>
      <c r="I480" s="23">
        <v>0</v>
      </c>
      <c r="J480" s="23">
        <v>0.75670000000000004</v>
      </c>
      <c r="K480" s="24"/>
      <c r="L480" s="24">
        <v>1</v>
      </c>
      <c r="M480" s="24"/>
      <c r="N480" s="25">
        <v>33159</v>
      </c>
      <c r="O480" s="26">
        <f t="shared" si="65"/>
        <v>33258.476999999999</v>
      </c>
      <c r="P480" s="27">
        <f t="shared" si="66"/>
        <v>3325.8477000000003</v>
      </c>
      <c r="Q480" s="28">
        <v>0.1</v>
      </c>
      <c r="R480" s="29">
        <f>IFERROR(VLOOKUP(A480&amp;D480,[1]Combined!$A$6:$F$1827,6,FALSE),0)</f>
        <v>4190</v>
      </c>
      <c r="S480" s="29">
        <f>IFERROR(VLOOKUP(A480&amp;D480,[2]Combined!$A$5:$F$98,6,FALSE),0)</f>
        <v>0</v>
      </c>
      <c r="T480" s="29">
        <v>7400</v>
      </c>
      <c r="U480" s="29"/>
      <c r="V480" s="28">
        <f t="shared" si="62"/>
        <v>419</v>
      </c>
      <c r="W480" s="28">
        <f t="shared" si="67"/>
        <v>740</v>
      </c>
      <c r="X480" s="30">
        <f t="shared" si="63"/>
        <v>2906.8477000000003</v>
      </c>
      <c r="Y480" s="31" t="s">
        <v>33</v>
      </c>
      <c r="Z480" s="17"/>
    </row>
    <row r="481" spans="1:26" ht="15.75" x14ac:dyDescent="0.25">
      <c r="A481" s="18" t="s">
        <v>316</v>
      </c>
      <c r="B481" s="19" t="s">
        <v>317</v>
      </c>
      <c r="C481" s="20" t="s">
        <v>322</v>
      </c>
      <c r="D481" s="21" t="s">
        <v>323</v>
      </c>
      <c r="E481" s="22" t="s">
        <v>29</v>
      </c>
      <c r="F481" s="19" t="s">
        <v>30</v>
      </c>
      <c r="G481" s="19" t="s">
        <v>31</v>
      </c>
      <c r="H481" s="23">
        <v>0.77729999999999999</v>
      </c>
      <c r="I481" s="23">
        <v>0</v>
      </c>
      <c r="J481" s="23">
        <v>0.77729999999999999</v>
      </c>
      <c r="K481" s="24"/>
      <c r="L481" s="24">
        <v>1</v>
      </c>
      <c r="M481" s="24"/>
      <c r="N481" s="25">
        <v>23476</v>
      </c>
      <c r="O481" s="26">
        <f t="shared" si="65"/>
        <v>23546.428</v>
      </c>
      <c r="P481" s="27">
        <f t="shared" si="66"/>
        <v>2354.6428000000001</v>
      </c>
      <c r="Q481" s="28">
        <v>0.1</v>
      </c>
      <c r="R481" s="29">
        <f>IFERROR(VLOOKUP(A481&amp;D481,[1]Combined!$A$6:$F$1827,6,FALSE),0)</f>
        <v>8040</v>
      </c>
      <c r="S481" s="29">
        <f>IFERROR(VLOOKUP(A481&amp;D481,[2]Combined!$A$5:$F$98,6,FALSE),0)</f>
        <v>0</v>
      </c>
      <c r="T481" s="29">
        <v>7160</v>
      </c>
      <c r="U481" s="29"/>
      <c r="V481" s="28">
        <f t="shared" si="62"/>
        <v>804</v>
      </c>
      <c r="W481" s="28">
        <f t="shared" si="67"/>
        <v>716</v>
      </c>
      <c r="X481" s="30">
        <f t="shared" si="63"/>
        <v>1550.6428000000001</v>
      </c>
      <c r="Y481" s="31" t="s">
        <v>33</v>
      </c>
      <c r="Z481" s="17"/>
    </row>
    <row r="482" spans="1:26" ht="15.75" x14ac:dyDescent="0.25">
      <c r="A482" s="18" t="s">
        <v>316</v>
      </c>
      <c r="B482" s="19" t="s">
        <v>317</v>
      </c>
      <c r="C482" s="20" t="s">
        <v>324</v>
      </c>
      <c r="D482" s="21" t="s">
        <v>325</v>
      </c>
      <c r="E482" s="22" t="s">
        <v>29</v>
      </c>
      <c r="F482" s="19" t="s">
        <v>30</v>
      </c>
      <c r="G482" s="19" t="s">
        <v>31</v>
      </c>
      <c r="H482" s="23">
        <v>0.75849999999999995</v>
      </c>
      <c r="I482" s="23">
        <v>0</v>
      </c>
      <c r="J482" s="23">
        <v>0.75849999999999995</v>
      </c>
      <c r="K482" s="24"/>
      <c r="L482" s="24">
        <v>1</v>
      </c>
      <c r="M482" s="24"/>
      <c r="N482" s="25">
        <v>14812</v>
      </c>
      <c r="O482" s="26">
        <f t="shared" si="65"/>
        <v>14856.436</v>
      </c>
      <c r="P482" s="27">
        <f t="shared" si="66"/>
        <v>1485.6436000000001</v>
      </c>
      <c r="Q482" s="28">
        <v>0.1</v>
      </c>
      <c r="R482" s="29">
        <f>IFERROR(VLOOKUP(A482&amp;D482,[1]Combined!$A$6:$F$1827,6,FALSE),0)</f>
        <v>6382</v>
      </c>
      <c r="S482" s="29">
        <f>IFERROR(VLOOKUP(A482&amp;D482,[2]Combined!$A$5:$F$98,6,FALSE),0)</f>
        <v>0</v>
      </c>
      <c r="T482" s="29">
        <v>5933</v>
      </c>
      <c r="U482" s="29"/>
      <c r="V482" s="28">
        <f t="shared" si="62"/>
        <v>638.20000000000005</v>
      </c>
      <c r="W482" s="28">
        <f t="shared" si="67"/>
        <v>593.30000000000007</v>
      </c>
      <c r="X482" s="30">
        <f t="shared" si="63"/>
        <v>847.44360000000006</v>
      </c>
      <c r="Y482" s="31" t="s">
        <v>33</v>
      </c>
      <c r="Z482" s="17"/>
    </row>
    <row r="483" spans="1:26" ht="15.75" x14ac:dyDescent="0.25">
      <c r="A483" s="18" t="s">
        <v>316</v>
      </c>
      <c r="B483" s="19" t="s">
        <v>317</v>
      </c>
      <c r="C483" s="20" t="s">
        <v>326</v>
      </c>
      <c r="D483" s="21" t="s">
        <v>327</v>
      </c>
      <c r="E483" s="22" t="s">
        <v>36</v>
      </c>
      <c r="F483" s="19" t="s">
        <v>37</v>
      </c>
      <c r="G483" s="19" t="s">
        <v>38</v>
      </c>
      <c r="H483" s="23">
        <v>0.75539999999999996</v>
      </c>
      <c r="I483" s="23">
        <v>0</v>
      </c>
      <c r="J483" s="23">
        <v>0.75539999999999996</v>
      </c>
      <c r="K483" s="24"/>
      <c r="L483" s="24">
        <v>1</v>
      </c>
      <c r="M483" s="24"/>
      <c r="N483" s="25">
        <v>18314</v>
      </c>
      <c r="O483" s="26">
        <f t="shared" si="65"/>
        <v>18368.941999999999</v>
      </c>
      <c r="P483" s="27">
        <f t="shared" si="66"/>
        <v>1836.8942</v>
      </c>
      <c r="Q483" s="28">
        <v>0.1</v>
      </c>
      <c r="R483" s="29">
        <f>IFERROR(VLOOKUP(A483&amp;D483,[1]Combined!$A$6:$F$1827,6,FALSE),0)</f>
        <v>0</v>
      </c>
      <c r="S483" s="29">
        <f>IFERROR(VLOOKUP(A483&amp;D483,[2]Combined!$A$5:$F$98,6,FALSE),0)</f>
        <v>0</v>
      </c>
      <c r="T483" s="29">
        <v>0</v>
      </c>
      <c r="U483" s="29"/>
      <c r="V483" s="28">
        <f t="shared" si="62"/>
        <v>0</v>
      </c>
      <c r="W483" s="28">
        <f t="shared" si="67"/>
        <v>0</v>
      </c>
      <c r="X483" s="30">
        <f t="shared" si="63"/>
        <v>1836.8942</v>
      </c>
      <c r="Y483" s="31" t="s">
        <v>33</v>
      </c>
      <c r="Z483" s="17"/>
    </row>
    <row r="484" spans="1:26" ht="15.75" x14ac:dyDescent="0.25">
      <c r="A484" s="18" t="s">
        <v>736</v>
      </c>
      <c r="B484" s="19" t="s">
        <v>737</v>
      </c>
      <c r="C484" s="20" t="s">
        <v>738</v>
      </c>
      <c r="D484" s="21" t="s">
        <v>164</v>
      </c>
      <c r="E484" s="22" t="s">
        <v>450</v>
      </c>
      <c r="F484" s="19" t="s">
        <v>460</v>
      </c>
      <c r="G484" s="19" t="s">
        <v>451</v>
      </c>
      <c r="H484" s="23">
        <v>0.52029999999999998</v>
      </c>
      <c r="I484" s="23">
        <v>9.6799999999999997E-2</v>
      </c>
      <c r="J484" s="23">
        <v>0.61709999999999998</v>
      </c>
      <c r="K484" s="24" t="s">
        <v>32</v>
      </c>
      <c r="L484" s="24">
        <v>2</v>
      </c>
      <c r="M484" s="24" t="s">
        <v>32</v>
      </c>
      <c r="N484" s="25">
        <v>27389</v>
      </c>
      <c r="O484" s="26">
        <f t="shared" si="65"/>
        <v>27471.167000000001</v>
      </c>
      <c r="P484" s="27">
        <f t="shared" si="66"/>
        <v>2747.1167000000005</v>
      </c>
      <c r="Q484" s="33">
        <v>0.05</v>
      </c>
      <c r="R484" s="36"/>
      <c r="S484" s="29"/>
      <c r="T484" s="29">
        <v>33187</v>
      </c>
      <c r="U484" s="29"/>
      <c r="V484" s="28">
        <f t="shared" si="62"/>
        <v>0</v>
      </c>
      <c r="W484" s="28">
        <f>T484*0.05</f>
        <v>1659.3500000000001</v>
      </c>
      <c r="X484" s="30">
        <f t="shared" si="63"/>
        <v>2747.1167000000005</v>
      </c>
      <c r="Y484" s="31" t="s">
        <v>33</v>
      </c>
      <c r="Z484" s="17"/>
    </row>
    <row r="485" spans="1:26" ht="15.75" x14ac:dyDescent="0.25">
      <c r="A485" s="18" t="s">
        <v>736</v>
      </c>
      <c r="B485" s="19" t="s">
        <v>737</v>
      </c>
      <c r="C485" s="20" t="s">
        <v>739</v>
      </c>
      <c r="D485" s="21" t="s">
        <v>114</v>
      </c>
      <c r="E485" s="22" t="s">
        <v>450</v>
      </c>
      <c r="F485" s="19" t="s">
        <v>460</v>
      </c>
      <c r="G485" s="19" t="s">
        <v>451</v>
      </c>
      <c r="H485" s="23">
        <v>0.40679999999999999</v>
      </c>
      <c r="I485" s="23">
        <v>6.5199999999999994E-2</v>
      </c>
      <c r="J485" s="23">
        <v>0.47199999999999998</v>
      </c>
      <c r="K485" s="24" t="s">
        <v>32</v>
      </c>
      <c r="L485" s="24">
        <v>2</v>
      </c>
      <c r="M485" s="24" t="s">
        <v>32</v>
      </c>
      <c r="N485" s="25">
        <v>34204</v>
      </c>
      <c r="O485" s="26">
        <f t="shared" si="65"/>
        <v>34306.612000000001</v>
      </c>
      <c r="P485" s="27">
        <f t="shared" si="66"/>
        <v>3430.6612000000005</v>
      </c>
      <c r="Q485" s="33">
        <v>0.05</v>
      </c>
      <c r="R485" s="36"/>
      <c r="S485" s="29"/>
      <c r="T485" s="29">
        <v>16395</v>
      </c>
      <c r="U485" s="29"/>
      <c r="V485" s="28">
        <f t="shared" si="62"/>
        <v>0</v>
      </c>
      <c r="W485" s="28">
        <f>T485*0.05</f>
        <v>819.75</v>
      </c>
      <c r="X485" s="30">
        <f t="shared" si="63"/>
        <v>3430.6612000000005</v>
      </c>
      <c r="Y485" s="31" t="s">
        <v>33</v>
      </c>
      <c r="Z485" s="17"/>
    </row>
    <row r="486" spans="1:26" ht="15.75" x14ac:dyDescent="0.25">
      <c r="A486" s="18" t="s">
        <v>736</v>
      </c>
      <c r="B486" s="19" t="s">
        <v>737</v>
      </c>
      <c r="C486" s="20" t="s">
        <v>740</v>
      </c>
      <c r="D486" s="21" t="s">
        <v>741</v>
      </c>
      <c r="E486" s="22" t="s">
        <v>450</v>
      </c>
      <c r="F486" s="19" t="s">
        <v>460</v>
      </c>
      <c r="G486" s="19" t="s">
        <v>451</v>
      </c>
      <c r="H486" s="23">
        <v>0.50060000000000004</v>
      </c>
      <c r="I486" s="23">
        <v>6.1199999999999997E-2</v>
      </c>
      <c r="J486" s="23">
        <v>0.56179999999999997</v>
      </c>
      <c r="K486" s="24" t="s">
        <v>32</v>
      </c>
      <c r="L486" s="24">
        <v>2</v>
      </c>
      <c r="M486" s="24" t="s">
        <v>32</v>
      </c>
      <c r="N486" s="25">
        <v>51837</v>
      </c>
      <c r="O486" s="26">
        <f t="shared" si="65"/>
        <v>51992.510999999999</v>
      </c>
      <c r="P486" s="27">
        <f t="shared" si="66"/>
        <v>5199.2511000000004</v>
      </c>
      <c r="Q486" s="33">
        <v>0.05</v>
      </c>
      <c r="R486" s="36"/>
      <c r="S486" s="29"/>
      <c r="T486" s="29">
        <v>48911</v>
      </c>
      <c r="U486" s="29"/>
      <c r="V486" s="28">
        <f t="shared" si="62"/>
        <v>0</v>
      </c>
      <c r="W486" s="28">
        <f>T486*0.05</f>
        <v>2445.5500000000002</v>
      </c>
      <c r="X486" s="30">
        <f t="shared" si="63"/>
        <v>5199.2511000000004</v>
      </c>
      <c r="Y486" s="31" t="s">
        <v>33</v>
      </c>
      <c r="Z486" s="17"/>
    </row>
    <row r="487" spans="1:26" ht="15.75" x14ac:dyDescent="0.25">
      <c r="A487" s="18" t="s">
        <v>736</v>
      </c>
      <c r="B487" s="19" t="s">
        <v>737</v>
      </c>
      <c r="C487" s="20" t="s">
        <v>742</v>
      </c>
      <c r="D487" s="21" t="s">
        <v>279</v>
      </c>
      <c r="E487" s="22" t="s">
        <v>450</v>
      </c>
      <c r="F487" s="19" t="s">
        <v>460</v>
      </c>
      <c r="G487" s="19" t="s">
        <v>451</v>
      </c>
      <c r="H487" s="23">
        <v>0.46110000000000001</v>
      </c>
      <c r="I487" s="23">
        <v>7.7899999999999997E-2</v>
      </c>
      <c r="J487" s="23">
        <v>0.53890000000000005</v>
      </c>
      <c r="K487" s="24" t="s">
        <v>32</v>
      </c>
      <c r="L487" s="24">
        <v>2</v>
      </c>
      <c r="M487" s="24" t="s">
        <v>32</v>
      </c>
      <c r="N487" s="25">
        <v>52428</v>
      </c>
      <c r="O487" s="26">
        <f t="shared" si="65"/>
        <v>52585.284</v>
      </c>
      <c r="P487" s="27">
        <f t="shared" si="66"/>
        <v>5258.5284000000001</v>
      </c>
      <c r="Q487" s="33">
        <v>0.05</v>
      </c>
      <c r="R487" s="36"/>
      <c r="S487" s="29"/>
      <c r="T487" s="29">
        <v>30818</v>
      </c>
      <c r="U487" s="29"/>
      <c r="V487" s="28">
        <f t="shared" si="62"/>
        <v>0</v>
      </c>
      <c r="W487" s="28">
        <f>T487*0.05</f>
        <v>1540.9</v>
      </c>
      <c r="X487" s="30">
        <f t="shared" si="63"/>
        <v>5258.5284000000001</v>
      </c>
      <c r="Y487" s="31" t="s">
        <v>33</v>
      </c>
      <c r="Z487" s="17"/>
    </row>
    <row r="488" spans="1:26" ht="15.75" x14ac:dyDescent="0.25">
      <c r="A488" s="18" t="s">
        <v>328</v>
      </c>
      <c r="B488" s="19" t="s">
        <v>329</v>
      </c>
      <c r="C488" s="20" t="s">
        <v>330</v>
      </c>
      <c r="D488" s="21" t="s">
        <v>331</v>
      </c>
      <c r="E488" s="22" t="s">
        <v>29</v>
      </c>
      <c r="F488" s="19" t="s">
        <v>30</v>
      </c>
      <c r="G488" s="19" t="s">
        <v>31</v>
      </c>
      <c r="H488" s="23">
        <v>0.42309999999999998</v>
      </c>
      <c r="I488" s="23">
        <v>0.1047</v>
      </c>
      <c r="J488" s="23">
        <v>0.52780000000000005</v>
      </c>
      <c r="K488" s="24"/>
      <c r="L488" s="24">
        <v>1</v>
      </c>
      <c r="M488" s="24" t="s">
        <v>32</v>
      </c>
      <c r="N488" s="34">
        <v>54066</v>
      </c>
      <c r="O488" s="26">
        <f t="shared" si="65"/>
        <v>54228.197999999997</v>
      </c>
      <c r="P488" s="27">
        <f t="shared" si="66"/>
        <v>5422.8198000000002</v>
      </c>
      <c r="Q488" s="28">
        <v>0.1</v>
      </c>
      <c r="R488" s="29">
        <f>IFERROR(VLOOKUP(A488&amp;D488,[1]Combined!$A$6:$F$1827,6,FALSE),0)</f>
        <v>9813</v>
      </c>
      <c r="S488" s="29">
        <f>IFERROR(VLOOKUP(A488&amp;D488,[2]Combined!$A$5:$F$98,6,FALSE),0)</f>
        <v>0</v>
      </c>
      <c r="T488" s="29">
        <v>27042</v>
      </c>
      <c r="U488" s="29"/>
      <c r="V488" s="28">
        <f t="shared" si="62"/>
        <v>981.30000000000007</v>
      </c>
      <c r="W488" s="28">
        <f t="shared" ref="W488:W494" si="68">T488*0.1</f>
        <v>2704.2000000000003</v>
      </c>
      <c r="X488" s="30">
        <f t="shared" si="63"/>
        <v>4441.5198</v>
      </c>
      <c r="Y488" s="31" t="s">
        <v>33</v>
      </c>
      <c r="Z488" s="17"/>
    </row>
    <row r="489" spans="1:26" ht="15.75" x14ac:dyDescent="0.25">
      <c r="A489" s="18" t="s">
        <v>328</v>
      </c>
      <c r="B489" s="19" t="s">
        <v>329</v>
      </c>
      <c r="C489" s="20" t="s">
        <v>332</v>
      </c>
      <c r="D489" s="21" t="s">
        <v>323</v>
      </c>
      <c r="E489" s="22" t="s">
        <v>36</v>
      </c>
      <c r="F489" s="19" t="s">
        <v>127</v>
      </c>
      <c r="G489" s="19" t="s">
        <v>38</v>
      </c>
      <c r="H489" s="23">
        <v>0.56259999999999999</v>
      </c>
      <c r="I489" s="23">
        <v>0.13189999999999999</v>
      </c>
      <c r="J489" s="23">
        <v>0.69450000000000001</v>
      </c>
      <c r="K489" s="24"/>
      <c r="L489" s="24">
        <v>1</v>
      </c>
      <c r="M489" s="24" t="s">
        <v>32</v>
      </c>
      <c r="N489" s="34">
        <v>56629</v>
      </c>
      <c r="O489" s="26">
        <f t="shared" si="65"/>
        <v>56798.887000000002</v>
      </c>
      <c r="P489" s="27">
        <f t="shared" si="66"/>
        <v>5679.8887000000004</v>
      </c>
      <c r="Q489" s="28">
        <v>0.1</v>
      </c>
      <c r="R489" s="29">
        <f>IFERROR(VLOOKUP(A489&amp;D489,[1]Combined!$A$6:$F$1827,6,FALSE),0)</f>
        <v>9976</v>
      </c>
      <c r="S489" s="29">
        <f>IFERROR(VLOOKUP(A489&amp;D489,[2]Combined!$A$5:$F$98,6,FALSE),0)</f>
        <v>0</v>
      </c>
      <c r="T489" s="29">
        <v>11273</v>
      </c>
      <c r="U489" s="29"/>
      <c r="V489" s="28">
        <f t="shared" si="62"/>
        <v>997.6</v>
      </c>
      <c r="W489" s="28">
        <f t="shared" si="68"/>
        <v>1127.3</v>
      </c>
      <c r="X489" s="30">
        <f t="shared" si="63"/>
        <v>4682.2887000000001</v>
      </c>
      <c r="Y489" s="31" t="s">
        <v>33</v>
      </c>
      <c r="Z489" s="17"/>
    </row>
    <row r="490" spans="1:26" ht="15.75" x14ac:dyDescent="0.25">
      <c r="A490" s="18" t="s">
        <v>328</v>
      </c>
      <c r="B490" s="19" t="s">
        <v>329</v>
      </c>
      <c r="C490" s="20" t="s">
        <v>333</v>
      </c>
      <c r="D490" s="21" t="s">
        <v>334</v>
      </c>
      <c r="E490" s="22" t="s">
        <v>36</v>
      </c>
      <c r="F490" s="19" t="s">
        <v>37</v>
      </c>
      <c r="G490" s="19" t="s">
        <v>38</v>
      </c>
      <c r="H490" s="23">
        <v>0.33910000000000001</v>
      </c>
      <c r="I490" s="23">
        <v>0.1162</v>
      </c>
      <c r="J490" s="23">
        <v>0.45519999999999999</v>
      </c>
      <c r="K490" s="24" t="s">
        <v>32</v>
      </c>
      <c r="L490" s="24">
        <v>1</v>
      </c>
      <c r="M490" s="24" t="s">
        <v>32</v>
      </c>
      <c r="N490" s="34">
        <v>58972</v>
      </c>
      <c r="O490" s="26">
        <f t="shared" si="65"/>
        <v>59148.915999999997</v>
      </c>
      <c r="P490" s="27">
        <f t="shared" si="66"/>
        <v>5914.8915999999999</v>
      </c>
      <c r="Q490" s="28">
        <v>0.1</v>
      </c>
      <c r="R490" s="29">
        <f>IFERROR(VLOOKUP(A490&amp;D490,[1]Combined!$A$6:$F$1827,6,FALSE),0)</f>
        <v>11824</v>
      </c>
      <c r="S490" s="29">
        <f>IFERROR(VLOOKUP(A490&amp;D490,[2]Combined!$A$5:$F$98,6,FALSE),0)</f>
        <v>0</v>
      </c>
      <c r="T490" s="29">
        <v>21002</v>
      </c>
      <c r="U490" s="29"/>
      <c r="V490" s="28">
        <f t="shared" si="62"/>
        <v>1182.4000000000001</v>
      </c>
      <c r="W490" s="28">
        <f t="shared" si="68"/>
        <v>2100.2000000000003</v>
      </c>
      <c r="X490" s="30">
        <f t="shared" si="63"/>
        <v>4732.4915999999994</v>
      </c>
      <c r="Y490" s="31" t="s">
        <v>33</v>
      </c>
      <c r="Z490" s="17"/>
    </row>
    <row r="491" spans="1:26" ht="15.75" x14ac:dyDescent="0.25">
      <c r="A491" s="18" t="s">
        <v>328</v>
      </c>
      <c r="B491" s="19" t="s">
        <v>329</v>
      </c>
      <c r="C491" s="20" t="s">
        <v>335</v>
      </c>
      <c r="D491" s="21" t="s">
        <v>336</v>
      </c>
      <c r="E491" s="22" t="s">
        <v>36</v>
      </c>
      <c r="F491" s="19" t="s">
        <v>37</v>
      </c>
      <c r="G491" s="19" t="s">
        <v>38</v>
      </c>
      <c r="H491" s="23">
        <v>0.36909999999999998</v>
      </c>
      <c r="I491" s="23">
        <v>8.9499999999999996E-2</v>
      </c>
      <c r="J491" s="23">
        <v>0.45860000000000001</v>
      </c>
      <c r="K491" s="24"/>
      <c r="L491" s="24">
        <v>1</v>
      </c>
      <c r="M491" s="24" t="s">
        <v>32</v>
      </c>
      <c r="N491" s="34">
        <v>55101</v>
      </c>
      <c r="O491" s="26">
        <f t="shared" si="65"/>
        <v>55266.303</v>
      </c>
      <c r="P491" s="27">
        <f t="shared" si="66"/>
        <v>5526.6303000000007</v>
      </c>
      <c r="Q491" s="28">
        <v>0.1</v>
      </c>
      <c r="R491" s="29">
        <f>IFERROR(VLOOKUP(A491&amp;D491,[1]Combined!$A$6:$F$1827,6,FALSE),0)</f>
        <v>10578</v>
      </c>
      <c r="S491" s="29">
        <f>IFERROR(VLOOKUP(A491&amp;D491,[2]Combined!$A$5:$F$98,6,FALSE),0)</f>
        <v>0</v>
      </c>
      <c r="T491" s="29">
        <v>21843</v>
      </c>
      <c r="U491" s="29"/>
      <c r="V491" s="28">
        <f t="shared" si="62"/>
        <v>1057.8</v>
      </c>
      <c r="W491" s="28">
        <f t="shared" si="68"/>
        <v>2184.3000000000002</v>
      </c>
      <c r="X491" s="30">
        <f t="shared" si="63"/>
        <v>4468.8303000000005</v>
      </c>
      <c r="Y491" s="31" t="s">
        <v>33</v>
      </c>
      <c r="Z491" s="17"/>
    </row>
    <row r="492" spans="1:26" ht="15.75" x14ac:dyDescent="0.25">
      <c r="A492" s="18" t="s">
        <v>328</v>
      </c>
      <c r="B492" s="19" t="s">
        <v>329</v>
      </c>
      <c r="C492" s="20" t="s">
        <v>337</v>
      </c>
      <c r="D492" s="21" t="s">
        <v>88</v>
      </c>
      <c r="E492" s="22" t="s">
        <v>29</v>
      </c>
      <c r="F492" s="19" t="s">
        <v>30</v>
      </c>
      <c r="G492" s="19" t="s">
        <v>31</v>
      </c>
      <c r="H492" s="23">
        <v>0.438</v>
      </c>
      <c r="I492" s="23">
        <v>0.1447</v>
      </c>
      <c r="J492" s="23">
        <v>0.58279999999999998</v>
      </c>
      <c r="K492" s="24"/>
      <c r="L492" s="24">
        <v>1</v>
      </c>
      <c r="M492" s="24" t="s">
        <v>32</v>
      </c>
      <c r="N492" s="34">
        <v>53555</v>
      </c>
      <c r="O492" s="26">
        <f t="shared" si="65"/>
        <v>53715.665000000001</v>
      </c>
      <c r="P492" s="27">
        <f t="shared" si="66"/>
        <v>5371.5665000000008</v>
      </c>
      <c r="Q492" s="28">
        <v>0.1</v>
      </c>
      <c r="R492" s="29">
        <f>IFERROR(VLOOKUP(A492&amp;D492,[1]Combined!$A$6:$F$1827,6,FALSE),0)</f>
        <v>16576</v>
      </c>
      <c r="S492" s="29">
        <f>IFERROR(VLOOKUP(A492&amp;D492,[2]Combined!$A$5:$F$98,6,FALSE),0)</f>
        <v>0</v>
      </c>
      <c r="T492" s="29">
        <v>31552</v>
      </c>
      <c r="U492" s="29"/>
      <c r="V492" s="28">
        <f t="shared" si="62"/>
        <v>1657.6000000000001</v>
      </c>
      <c r="W492" s="28">
        <f t="shared" si="68"/>
        <v>3155.2000000000003</v>
      </c>
      <c r="X492" s="30">
        <f t="shared" si="63"/>
        <v>3713.9665000000005</v>
      </c>
      <c r="Y492" s="31" t="s">
        <v>33</v>
      </c>
      <c r="Z492" s="17"/>
    </row>
    <row r="493" spans="1:26" ht="15.75" x14ac:dyDescent="0.25">
      <c r="A493" s="18" t="s">
        <v>328</v>
      </c>
      <c r="B493" s="19" t="s">
        <v>329</v>
      </c>
      <c r="C493" s="20" t="s">
        <v>338</v>
      </c>
      <c r="D493" s="21" t="s">
        <v>339</v>
      </c>
      <c r="E493" s="22" t="s">
        <v>36</v>
      </c>
      <c r="F493" s="19" t="s">
        <v>37</v>
      </c>
      <c r="G493" s="19" t="s">
        <v>38</v>
      </c>
      <c r="H493" s="23">
        <v>0.42309999999999998</v>
      </c>
      <c r="I493" s="23">
        <v>0.11940000000000001</v>
      </c>
      <c r="J493" s="23">
        <v>0.54259999999999997</v>
      </c>
      <c r="K493" s="24"/>
      <c r="L493" s="24">
        <v>1</v>
      </c>
      <c r="M493" s="24" t="s">
        <v>32</v>
      </c>
      <c r="N493" s="34">
        <v>96345</v>
      </c>
      <c r="O493" s="26">
        <f t="shared" si="65"/>
        <v>96634.035000000003</v>
      </c>
      <c r="P493" s="27">
        <f t="shared" si="66"/>
        <v>9663.4035000000003</v>
      </c>
      <c r="Q493" s="28">
        <v>0.1</v>
      </c>
      <c r="R493" s="29">
        <f>IFERROR(VLOOKUP(A493&amp;D493,[1]Combined!$A$6:$F$1827,6,FALSE),0)</f>
        <v>12749</v>
      </c>
      <c r="S493" s="29">
        <f>IFERROR(VLOOKUP(A493&amp;D493,[2]Combined!$A$5:$F$98,6,FALSE),0)</f>
        <v>0</v>
      </c>
      <c r="T493" s="29">
        <v>26990</v>
      </c>
      <c r="U493" s="29"/>
      <c r="V493" s="28">
        <f t="shared" si="62"/>
        <v>1274.9000000000001</v>
      </c>
      <c r="W493" s="28">
        <f t="shared" si="68"/>
        <v>2699</v>
      </c>
      <c r="X493" s="30">
        <f t="shared" si="63"/>
        <v>8388.5035000000007</v>
      </c>
      <c r="Y493" s="31" t="s">
        <v>33</v>
      </c>
      <c r="Z493" s="17"/>
    </row>
    <row r="494" spans="1:26" ht="15.75" x14ac:dyDescent="0.25">
      <c r="A494" s="18" t="s">
        <v>328</v>
      </c>
      <c r="B494" s="19" t="s">
        <v>329</v>
      </c>
      <c r="C494" s="20" t="s">
        <v>340</v>
      </c>
      <c r="D494" s="21" t="s">
        <v>341</v>
      </c>
      <c r="E494" s="22" t="s">
        <v>274</v>
      </c>
      <c r="F494" s="19" t="s">
        <v>37</v>
      </c>
      <c r="G494" s="19" t="s">
        <v>31</v>
      </c>
      <c r="H494" s="23">
        <v>0.60709999999999997</v>
      </c>
      <c r="I494" s="23">
        <v>7.6799999999999993E-2</v>
      </c>
      <c r="J494" s="23">
        <v>0.68389999999999995</v>
      </c>
      <c r="K494" s="24"/>
      <c r="L494" s="24">
        <v>1</v>
      </c>
      <c r="M494" s="24" t="s">
        <v>32</v>
      </c>
      <c r="N494" s="34">
        <v>47960</v>
      </c>
      <c r="O494" s="26">
        <f t="shared" si="65"/>
        <v>48103.88</v>
      </c>
      <c r="P494" s="27">
        <f t="shared" si="66"/>
        <v>4810.3879999999999</v>
      </c>
      <c r="Q494" s="33">
        <v>0.1</v>
      </c>
      <c r="R494" s="29">
        <f>IFERROR(VLOOKUP(A494&amp;D494,[1]Combined!$A$6:$F$1827,6,FALSE),0)</f>
        <v>5583</v>
      </c>
      <c r="S494" s="29">
        <f>IFERROR(VLOOKUP(A494&amp;D494,[2]Combined!$A$5:$F$98,6,FALSE),0)</f>
        <v>0</v>
      </c>
      <c r="T494" s="29">
        <v>16487</v>
      </c>
      <c r="U494" s="29"/>
      <c r="V494" s="28">
        <f t="shared" si="62"/>
        <v>558.30000000000007</v>
      </c>
      <c r="W494" s="28">
        <f t="shared" si="68"/>
        <v>1648.7</v>
      </c>
      <c r="X494" s="30">
        <f t="shared" si="63"/>
        <v>4252.0879999999997</v>
      </c>
      <c r="Y494" s="31" t="s">
        <v>33</v>
      </c>
      <c r="Z494" s="17"/>
    </row>
    <row r="495" spans="1:26" ht="15.75" x14ac:dyDescent="0.25">
      <c r="A495" s="18" t="s">
        <v>328</v>
      </c>
      <c r="B495" s="19" t="s">
        <v>329</v>
      </c>
      <c r="C495" s="20" t="s">
        <v>969</v>
      </c>
      <c r="D495" s="21" t="s">
        <v>970</v>
      </c>
      <c r="E495" s="22" t="s">
        <v>450</v>
      </c>
      <c r="F495" s="19" t="s">
        <v>275</v>
      </c>
      <c r="G495" s="19" t="s">
        <v>798</v>
      </c>
      <c r="H495" s="23">
        <v>0.8448</v>
      </c>
      <c r="I495" s="23">
        <v>0</v>
      </c>
      <c r="J495" s="23">
        <v>0.8448</v>
      </c>
      <c r="K495" s="24"/>
      <c r="L495" s="24">
        <v>3</v>
      </c>
      <c r="M495" s="24" t="s">
        <v>32</v>
      </c>
      <c r="N495" s="34">
        <v>82435</v>
      </c>
      <c r="O495" s="26">
        <f t="shared" si="65"/>
        <v>82682.304999999993</v>
      </c>
      <c r="P495" s="27">
        <f t="shared" si="66"/>
        <v>8268.2304999999997</v>
      </c>
      <c r="Q495" s="33">
        <v>0.05</v>
      </c>
      <c r="R495" s="36"/>
      <c r="S495" s="29"/>
      <c r="T495" s="29">
        <v>18759</v>
      </c>
      <c r="U495" s="29"/>
      <c r="V495" s="28">
        <f t="shared" si="62"/>
        <v>0</v>
      </c>
      <c r="W495" s="28">
        <f t="shared" ref="W495:W500" si="69">T495*0.05</f>
        <v>937.95</v>
      </c>
      <c r="X495" s="30">
        <f t="shared" si="63"/>
        <v>8268.2304999999997</v>
      </c>
      <c r="Y495" s="31" t="s">
        <v>33</v>
      </c>
      <c r="Z495" s="17"/>
    </row>
    <row r="496" spans="1:26" ht="15.75" x14ac:dyDescent="0.25">
      <c r="A496" s="18" t="s">
        <v>328</v>
      </c>
      <c r="B496" s="19" t="s">
        <v>329</v>
      </c>
      <c r="C496" s="20" t="s">
        <v>972</v>
      </c>
      <c r="D496" s="21" t="s">
        <v>96</v>
      </c>
      <c r="E496" s="22" t="s">
        <v>450</v>
      </c>
      <c r="F496" s="19" t="s">
        <v>275</v>
      </c>
      <c r="G496" s="19" t="s">
        <v>451</v>
      </c>
      <c r="H496" s="23">
        <v>0.84419999999999995</v>
      </c>
      <c r="I496" s="23">
        <v>0</v>
      </c>
      <c r="J496" s="23">
        <v>0.84419999999999995</v>
      </c>
      <c r="K496" s="24"/>
      <c r="L496" s="24">
        <v>3</v>
      </c>
      <c r="M496" s="24" t="s">
        <v>32</v>
      </c>
      <c r="N496" s="34">
        <v>60810</v>
      </c>
      <c r="O496" s="26">
        <f t="shared" si="65"/>
        <v>60992.43</v>
      </c>
      <c r="P496" s="27">
        <f t="shared" si="66"/>
        <v>6099.2430000000004</v>
      </c>
      <c r="Q496" s="33">
        <v>0.05</v>
      </c>
      <c r="R496" s="36"/>
      <c r="S496" s="29"/>
      <c r="T496" s="29">
        <v>25495</v>
      </c>
      <c r="U496" s="29"/>
      <c r="V496" s="28">
        <f t="shared" si="62"/>
        <v>0</v>
      </c>
      <c r="W496" s="28">
        <f t="shared" si="69"/>
        <v>1274.75</v>
      </c>
      <c r="X496" s="30">
        <f t="shared" si="63"/>
        <v>6099.2430000000004</v>
      </c>
      <c r="Y496" s="31" t="s">
        <v>33</v>
      </c>
      <c r="Z496" s="17"/>
    </row>
    <row r="497" spans="1:26" ht="15.75" x14ac:dyDescent="0.25">
      <c r="A497" s="18" t="s">
        <v>328</v>
      </c>
      <c r="B497" s="19" t="s">
        <v>329</v>
      </c>
      <c r="C497" s="20" t="s">
        <v>975</v>
      </c>
      <c r="D497" s="21" t="s">
        <v>86</v>
      </c>
      <c r="E497" s="22" t="s">
        <v>450</v>
      </c>
      <c r="F497" s="19" t="s">
        <v>461</v>
      </c>
      <c r="G497" s="19" t="s">
        <v>464</v>
      </c>
      <c r="H497" s="23">
        <v>0.84379999999999999</v>
      </c>
      <c r="I497" s="23">
        <v>0</v>
      </c>
      <c r="J497" s="23">
        <v>0.84379999999999999</v>
      </c>
      <c r="K497" s="24"/>
      <c r="L497" s="24">
        <v>3</v>
      </c>
      <c r="M497" s="24" t="s">
        <v>32</v>
      </c>
      <c r="N497" s="34">
        <v>64970</v>
      </c>
      <c r="O497" s="26">
        <f t="shared" si="65"/>
        <v>65164.91</v>
      </c>
      <c r="P497" s="27">
        <f t="shared" si="66"/>
        <v>6516.4910000000009</v>
      </c>
      <c r="Q497" s="33">
        <v>0.05</v>
      </c>
      <c r="R497" s="36"/>
      <c r="S497" s="29"/>
      <c r="T497" s="29">
        <v>14243</v>
      </c>
      <c r="U497" s="29"/>
      <c r="V497" s="28">
        <f t="shared" si="62"/>
        <v>0</v>
      </c>
      <c r="W497" s="28">
        <f t="shared" si="69"/>
        <v>712.15000000000009</v>
      </c>
      <c r="X497" s="30">
        <f t="shared" si="63"/>
        <v>6516.4910000000009</v>
      </c>
      <c r="Y497" s="31" t="s">
        <v>33</v>
      </c>
      <c r="Z497" s="17"/>
    </row>
    <row r="498" spans="1:26" ht="15.75" x14ac:dyDescent="0.25">
      <c r="A498" s="18" t="s">
        <v>328</v>
      </c>
      <c r="B498" s="19" t="s">
        <v>329</v>
      </c>
      <c r="C498" s="20" t="s">
        <v>976</v>
      </c>
      <c r="D498" s="21" t="s">
        <v>532</v>
      </c>
      <c r="E498" s="22" t="s">
        <v>450</v>
      </c>
      <c r="F498" s="19" t="s">
        <v>275</v>
      </c>
      <c r="G498" s="19" t="s">
        <v>451</v>
      </c>
      <c r="H498" s="23">
        <v>1</v>
      </c>
      <c r="I498" s="23">
        <v>0</v>
      </c>
      <c r="J498" s="23">
        <v>1</v>
      </c>
      <c r="K498" s="24"/>
      <c r="L498" s="24">
        <v>3</v>
      </c>
      <c r="M498" s="24" t="s">
        <v>32</v>
      </c>
      <c r="N498" s="34">
        <v>58175</v>
      </c>
      <c r="O498" s="26">
        <f t="shared" si="65"/>
        <v>58349.525000000001</v>
      </c>
      <c r="P498" s="27">
        <f t="shared" si="66"/>
        <v>5834.9525000000003</v>
      </c>
      <c r="Q498" s="33">
        <v>0.05</v>
      </c>
      <c r="R498" s="36"/>
      <c r="S498" s="29"/>
      <c r="T498" s="29">
        <v>16408</v>
      </c>
      <c r="U498" s="29"/>
      <c r="V498" s="28">
        <f t="shared" si="62"/>
        <v>0</v>
      </c>
      <c r="W498" s="28">
        <f t="shared" si="69"/>
        <v>820.40000000000009</v>
      </c>
      <c r="X498" s="30">
        <f t="shared" si="63"/>
        <v>5834.9525000000003</v>
      </c>
      <c r="Y498" s="31" t="s">
        <v>33</v>
      </c>
      <c r="Z498" s="17"/>
    </row>
    <row r="499" spans="1:26" ht="15.75" x14ac:dyDescent="0.25">
      <c r="A499" s="18" t="s">
        <v>328</v>
      </c>
      <c r="B499" s="19" t="s">
        <v>329</v>
      </c>
      <c r="C499" s="20" t="s">
        <v>977</v>
      </c>
      <c r="D499" s="21" t="s">
        <v>63</v>
      </c>
      <c r="E499" s="22" t="s">
        <v>450</v>
      </c>
      <c r="F499" s="19" t="s">
        <v>460</v>
      </c>
      <c r="G499" s="19" t="s">
        <v>451</v>
      </c>
      <c r="H499" s="23">
        <v>0.42220000000000002</v>
      </c>
      <c r="I499" s="23">
        <v>0.113</v>
      </c>
      <c r="J499" s="23">
        <v>0.53520000000000001</v>
      </c>
      <c r="K499" s="24"/>
      <c r="L499" s="24">
        <v>3</v>
      </c>
      <c r="M499" s="24" t="s">
        <v>32</v>
      </c>
      <c r="N499" s="34">
        <v>23479</v>
      </c>
      <c r="O499" s="26">
        <f t="shared" si="65"/>
        <v>23549.437000000002</v>
      </c>
      <c r="P499" s="27">
        <f t="shared" si="66"/>
        <v>2354.9437000000003</v>
      </c>
      <c r="Q499" s="33">
        <v>0.05</v>
      </c>
      <c r="R499" s="36"/>
      <c r="S499" s="29"/>
      <c r="T499" s="29">
        <v>14209</v>
      </c>
      <c r="U499" s="29"/>
      <c r="V499" s="28">
        <f t="shared" si="62"/>
        <v>0</v>
      </c>
      <c r="W499" s="28">
        <f t="shared" si="69"/>
        <v>710.45</v>
      </c>
      <c r="X499" s="30">
        <f t="shared" si="63"/>
        <v>2354.9437000000003</v>
      </c>
      <c r="Y499" s="31" t="s">
        <v>33</v>
      </c>
      <c r="Z499" s="17"/>
    </row>
    <row r="500" spans="1:26" ht="15.75" x14ac:dyDescent="0.25">
      <c r="A500" s="18" t="s">
        <v>328</v>
      </c>
      <c r="B500" s="19" t="s">
        <v>329</v>
      </c>
      <c r="C500" s="20" t="s">
        <v>984</v>
      </c>
      <c r="D500" s="21" t="s">
        <v>131</v>
      </c>
      <c r="E500" s="22" t="s">
        <v>450</v>
      </c>
      <c r="F500" s="19" t="s">
        <v>859</v>
      </c>
      <c r="G500" s="19" t="s">
        <v>451</v>
      </c>
      <c r="H500" s="23">
        <v>0.84360000000000002</v>
      </c>
      <c r="I500" s="23">
        <v>0</v>
      </c>
      <c r="J500" s="23">
        <v>0.84360000000000002</v>
      </c>
      <c r="K500" s="24"/>
      <c r="L500" s="24">
        <v>3</v>
      </c>
      <c r="M500" s="24" t="s">
        <v>32</v>
      </c>
      <c r="N500" s="34">
        <v>67580</v>
      </c>
      <c r="O500" s="26">
        <f t="shared" si="65"/>
        <v>67782.740000000005</v>
      </c>
      <c r="P500" s="27">
        <f t="shared" si="66"/>
        <v>6778.2740000000013</v>
      </c>
      <c r="Q500" s="33">
        <v>0.05</v>
      </c>
      <c r="R500" s="36"/>
      <c r="S500" s="29"/>
      <c r="T500" s="29">
        <v>15157</v>
      </c>
      <c r="U500" s="29"/>
      <c r="V500" s="28">
        <f t="shared" si="62"/>
        <v>0</v>
      </c>
      <c r="W500" s="28">
        <f t="shared" si="69"/>
        <v>757.85</v>
      </c>
      <c r="X500" s="30">
        <f t="shared" si="63"/>
        <v>6778.2740000000013</v>
      </c>
      <c r="Y500" s="31" t="s">
        <v>33</v>
      </c>
      <c r="Z500" s="17"/>
    </row>
    <row r="501" spans="1:26" ht="15.75" x14ac:dyDescent="0.25">
      <c r="A501" s="18" t="s">
        <v>342</v>
      </c>
      <c r="B501" s="19" t="s">
        <v>343</v>
      </c>
      <c r="C501" s="20" t="s">
        <v>344</v>
      </c>
      <c r="D501" s="21" t="s">
        <v>164</v>
      </c>
      <c r="E501" s="22" t="s">
        <v>36</v>
      </c>
      <c r="F501" s="19" t="s">
        <v>37</v>
      </c>
      <c r="G501" s="19" t="s">
        <v>38</v>
      </c>
      <c r="H501" s="23">
        <v>0.43330000000000002</v>
      </c>
      <c r="I501" s="23">
        <v>6.6699999999999995E-2</v>
      </c>
      <c r="J501" s="23">
        <v>0.5</v>
      </c>
      <c r="K501" s="24" t="s">
        <v>32</v>
      </c>
      <c r="L501" s="24">
        <v>1</v>
      </c>
      <c r="M501" s="24" t="s">
        <v>32</v>
      </c>
      <c r="N501" s="25">
        <v>36093</v>
      </c>
      <c r="O501" s="26">
        <f t="shared" si="65"/>
        <v>36201.279000000002</v>
      </c>
      <c r="P501" s="27">
        <f t="shared" si="66"/>
        <v>3620.1279000000004</v>
      </c>
      <c r="Q501" s="28">
        <v>0.1</v>
      </c>
      <c r="R501" s="29">
        <f>IFERROR(VLOOKUP(A501&amp;D501,[1]Combined!$A$6:$F$1827,6,FALSE),0)</f>
        <v>6380</v>
      </c>
      <c r="S501" s="29">
        <f>IFERROR(VLOOKUP(A501&amp;D501,[2]Combined!$A$5:$F$98,6,FALSE),0)</f>
        <v>0</v>
      </c>
      <c r="T501" s="29">
        <v>20870</v>
      </c>
      <c r="U501" s="29"/>
      <c r="V501" s="28">
        <f t="shared" si="62"/>
        <v>638</v>
      </c>
      <c r="W501" s="28">
        <f>T501*0.1</f>
        <v>2087</v>
      </c>
      <c r="X501" s="30">
        <f t="shared" si="63"/>
        <v>2982.1279000000004</v>
      </c>
      <c r="Y501" s="31" t="s">
        <v>33</v>
      </c>
      <c r="Z501" s="17"/>
    </row>
    <row r="502" spans="1:26" ht="15.75" x14ac:dyDescent="0.25">
      <c r="A502" s="18" t="s">
        <v>342</v>
      </c>
      <c r="B502" s="19" t="s">
        <v>343</v>
      </c>
      <c r="C502" s="20" t="s">
        <v>590</v>
      </c>
      <c r="D502" s="21" t="s">
        <v>46</v>
      </c>
      <c r="E502" s="22" t="s">
        <v>450</v>
      </c>
      <c r="F502" s="19" t="s">
        <v>220</v>
      </c>
      <c r="G502" s="19" t="s">
        <v>451</v>
      </c>
      <c r="H502" s="23">
        <v>0.90890000000000004</v>
      </c>
      <c r="I502" s="23">
        <v>0</v>
      </c>
      <c r="J502" s="23">
        <v>0.90890000000000004</v>
      </c>
      <c r="K502" s="24" t="s">
        <v>32</v>
      </c>
      <c r="L502" s="24">
        <v>2</v>
      </c>
      <c r="M502" s="24" t="s">
        <v>32</v>
      </c>
      <c r="N502" s="25">
        <v>49511</v>
      </c>
      <c r="O502" s="26">
        <f t="shared" si="65"/>
        <v>49659.533000000003</v>
      </c>
      <c r="P502" s="27">
        <f t="shared" si="66"/>
        <v>4965.953300000001</v>
      </c>
      <c r="Q502" s="33">
        <v>0.05</v>
      </c>
      <c r="R502" s="29">
        <f>IFERROR(VLOOKUP(A502&amp;D502,[1]Combined!$A$6:$F$1827,6,FALSE),0)</f>
        <v>19242</v>
      </c>
      <c r="S502" s="29">
        <f>IFERROR(VLOOKUP(A502&amp;D502,[2]Combined!$A$5:$F$98,6,FALSE),0)</f>
        <v>0</v>
      </c>
      <c r="T502" s="29">
        <v>43497</v>
      </c>
      <c r="U502" s="29"/>
      <c r="V502" s="28">
        <f t="shared" si="62"/>
        <v>962.1</v>
      </c>
      <c r="W502" s="28">
        <f>T502*0.1</f>
        <v>4349.7</v>
      </c>
      <c r="X502" s="30">
        <f t="shared" si="63"/>
        <v>4003.8533000000011</v>
      </c>
      <c r="Y502" s="31" t="s">
        <v>33</v>
      </c>
      <c r="Z502" s="17"/>
    </row>
    <row r="503" spans="1:26" ht="15.75" x14ac:dyDescent="0.25">
      <c r="A503" s="18" t="s">
        <v>342</v>
      </c>
      <c r="B503" s="19" t="s">
        <v>343</v>
      </c>
      <c r="C503" s="20" t="s">
        <v>743</v>
      </c>
      <c r="D503" s="21" t="s">
        <v>744</v>
      </c>
      <c r="E503" s="22" t="s">
        <v>450</v>
      </c>
      <c r="F503" s="19" t="s">
        <v>275</v>
      </c>
      <c r="G503" s="19" t="s">
        <v>451</v>
      </c>
      <c r="H503" s="23">
        <v>0.48970000000000002</v>
      </c>
      <c r="I503" s="23">
        <v>6.0100000000000001E-2</v>
      </c>
      <c r="J503" s="23">
        <v>0.54979999999999996</v>
      </c>
      <c r="K503" s="24" t="s">
        <v>32</v>
      </c>
      <c r="L503" s="24">
        <v>2</v>
      </c>
      <c r="M503" s="24" t="s">
        <v>32</v>
      </c>
      <c r="N503" s="25">
        <v>40111</v>
      </c>
      <c r="O503" s="26">
        <f t="shared" si="65"/>
        <v>40231.332999999999</v>
      </c>
      <c r="P503" s="27">
        <f t="shared" ref="P503:P534" si="70">O503*0.1</f>
        <v>4023.1333</v>
      </c>
      <c r="Q503" s="33">
        <v>0.05</v>
      </c>
      <c r="R503" s="36"/>
      <c r="S503" s="29"/>
      <c r="T503" s="29">
        <v>31399</v>
      </c>
      <c r="U503" s="29"/>
      <c r="V503" s="28">
        <f t="shared" si="62"/>
        <v>0</v>
      </c>
      <c r="W503" s="28">
        <f>T503*0.05</f>
        <v>1569.95</v>
      </c>
      <c r="X503" s="30">
        <f t="shared" si="63"/>
        <v>4023.1333</v>
      </c>
      <c r="Y503" s="31" t="s">
        <v>33</v>
      </c>
      <c r="Z503" s="17"/>
    </row>
    <row r="504" spans="1:26" ht="15.75" x14ac:dyDescent="0.25">
      <c r="A504" s="18" t="s">
        <v>345</v>
      </c>
      <c r="B504" s="19" t="s">
        <v>346</v>
      </c>
      <c r="C504" s="20" t="s">
        <v>347</v>
      </c>
      <c r="D504" s="21" t="s">
        <v>106</v>
      </c>
      <c r="E504" s="22" t="s">
        <v>36</v>
      </c>
      <c r="F504" s="19" t="s">
        <v>37</v>
      </c>
      <c r="G504" s="19" t="s">
        <v>38</v>
      </c>
      <c r="H504" s="23">
        <v>0.51280000000000003</v>
      </c>
      <c r="I504" s="23">
        <v>0.1231</v>
      </c>
      <c r="J504" s="23">
        <v>0.63590000000000002</v>
      </c>
      <c r="K504" s="24" t="s">
        <v>32</v>
      </c>
      <c r="L504" s="24">
        <v>1</v>
      </c>
      <c r="M504" s="24" t="s">
        <v>32</v>
      </c>
      <c r="N504" s="25">
        <v>10673</v>
      </c>
      <c r="O504" s="26">
        <f t="shared" si="65"/>
        <v>10705.019</v>
      </c>
      <c r="P504" s="27">
        <f t="shared" si="70"/>
        <v>1070.5019</v>
      </c>
      <c r="Q504" s="28">
        <v>0.1</v>
      </c>
      <c r="R504" s="29">
        <f>IFERROR(VLOOKUP(A504&amp;D504,[1]Combined!$A$6:$F$1827,6,FALSE),0)</f>
        <v>2147</v>
      </c>
      <c r="S504" s="29">
        <f>IFERROR(VLOOKUP(A504&amp;D504,[2]Combined!$A$5:$F$98,6,FALSE),0)</f>
        <v>0</v>
      </c>
      <c r="T504" s="29">
        <v>3175</v>
      </c>
      <c r="U504" s="29"/>
      <c r="V504" s="28">
        <f t="shared" si="62"/>
        <v>214.70000000000002</v>
      </c>
      <c r="W504" s="28">
        <f t="shared" ref="W504:W514" si="71">T504*0.1</f>
        <v>317.5</v>
      </c>
      <c r="X504" s="30">
        <f t="shared" si="63"/>
        <v>855.80189999999993</v>
      </c>
      <c r="Y504" s="31" t="s">
        <v>33</v>
      </c>
      <c r="Z504" s="17"/>
    </row>
    <row r="505" spans="1:26" ht="15.75" x14ac:dyDescent="0.25">
      <c r="A505" s="18" t="s">
        <v>345</v>
      </c>
      <c r="B505" s="19" t="s">
        <v>346</v>
      </c>
      <c r="C505" s="20" t="s">
        <v>348</v>
      </c>
      <c r="D505" s="21" t="s">
        <v>349</v>
      </c>
      <c r="E505" s="22" t="s">
        <v>36</v>
      </c>
      <c r="F505" s="19" t="s">
        <v>37</v>
      </c>
      <c r="G505" s="19" t="s">
        <v>38</v>
      </c>
      <c r="H505" s="23">
        <v>0.4219</v>
      </c>
      <c r="I505" s="23">
        <v>4.4999999999999998E-2</v>
      </c>
      <c r="J505" s="23">
        <v>0.46689999999999998</v>
      </c>
      <c r="K505" s="24"/>
      <c r="L505" s="24">
        <v>1</v>
      </c>
      <c r="M505" s="24" t="s">
        <v>32</v>
      </c>
      <c r="N505" s="25">
        <v>32395</v>
      </c>
      <c r="O505" s="26">
        <f t="shared" si="65"/>
        <v>32492.185000000001</v>
      </c>
      <c r="P505" s="27">
        <f t="shared" si="70"/>
        <v>3249.2185000000004</v>
      </c>
      <c r="Q505" s="28">
        <v>0.1</v>
      </c>
      <c r="R505" s="29">
        <f>IFERROR(VLOOKUP(A505&amp;D505,[1]Combined!$A$6:$F$1827,6,FALSE),0)</f>
        <v>7008</v>
      </c>
      <c r="S505" s="29">
        <f>IFERROR(VLOOKUP(A505&amp;D505,[2]Combined!$A$5:$F$98,6,FALSE),0)</f>
        <v>0</v>
      </c>
      <c r="T505" s="29">
        <v>11961</v>
      </c>
      <c r="U505" s="29"/>
      <c r="V505" s="28">
        <f t="shared" si="62"/>
        <v>700.80000000000007</v>
      </c>
      <c r="W505" s="28">
        <f t="shared" si="71"/>
        <v>1196.1000000000001</v>
      </c>
      <c r="X505" s="30">
        <f t="shared" si="63"/>
        <v>2548.4185000000002</v>
      </c>
      <c r="Y505" s="31" t="s">
        <v>33</v>
      </c>
      <c r="Z505" s="17"/>
    </row>
    <row r="506" spans="1:26" ht="15.75" x14ac:dyDescent="0.25">
      <c r="A506" s="18" t="s">
        <v>345</v>
      </c>
      <c r="B506" s="19" t="s">
        <v>346</v>
      </c>
      <c r="C506" s="20" t="s">
        <v>350</v>
      </c>
      <c r="D506" s="21" t="s">
        <v>243</v>
      </c>
      <c r="E506" s="22" t="s">
        <v>36</v>
      </c>
      <c r="F506" s="19" t="s">
        <v>37</v>
      </c>
      <c r="G506" s="19" t="s">
        <v>38</v>
      </c>
      <c r="H506" s="23">
        <v>0.79669999999999996</v>
      </c>
      <c r="I506" s="23">
        <v>0</v>
      </c>
      <c r="J506" s="23">
        <v>0.79669999999999996</v>
      </c>
      <c r="K506" s="24"/>
      <c r="L506" s="24">
        <v>1</v>
      </c>
      <c r="M506" s="24" t="s">
        <v>32</v>
      </c>
      <c r="N506" s="25">
        <v>14446</v>
      </c>
      <c r="O506" s="26">
        <f t="shared" si="65"/>
        <v>14489.338</v>
      </c>
      <c r="P506" s="27">
        <f t="shared" si="70"/>
        <v>1448.9338</v>
      </c>
      <c r="Q506" s="28">
        <v>0.1</v>
      </c>
      <c r="R506" s="29">
        <f>IFERROR(VLOOKUP(A506&amp;D506,[1]Combined!$A$6:$F$1827,6,FALSE),0)</f>
        <v>3094</v>
      </c>
      <c r="S506" s="29">
        <f>IFERROR(VLOOKUP(A506&amp;D506,[2]Combined!$A$5:$F$98,6,FALSE),0)</f>
        <v>0</v>
      </c>
      <c r="T506" s="29">
        <v>5034</v>
      </c>
      <c r="U506" s="29"/>
      <c r="V506" s="28">
        <f t="shared" si="62"/>
        <v>309.40000000000003</v>
      </c>
      <c r="W506" s="28">
        <f t="shared" si="71"/>
        <v>503.40000000000003</v>
      </c>
      <c r="X506" s="30">
        <f t="shared" si="63"/>
        <v>1139.5337999999999</v>
      </c>
      <c r="Y506" s="31" t="s">
        <v>33</v>
      </c>
      <c r="Z506" s="17"/>
    </row>
    <row r="507" spans="1:26" ht="15.75" x14ac:dyDescent="0.25">
      <c r="A507" s="18" t="s">
        <v>345</v>
      </c>
      <c r="B507" s="19" t="s">
        <v>346</v>
      </c>
      <c r="C507" s="20" t="s">
        <v>351</v>
      </c>
      <c r="D507" s="21" t="s">
        <v>352</v>
      </c>
      <c r="E507" s="22" t="s">
        <v>29</v>
      </c>
      <c r="F507" s="19" t="s">
        <v>30</v>
      </c>
      <c r="G507" s="19" t="s">
        <v>31</v>
      </c>
      <c r="H507" s="23">
        <v>0.51419999999999999</v>
      </c>
      <c r="I507" s="23">
        <v>0.11700000000000001</v>
      </c>
      <c r="J507" s="23">
        <v>0.63119999999999998</v>
      </c>
      <c r="K507" s="24"/>
      <c r="L507" s="24">
        <v>1</v>
      </c>
      <c r="M507" s="24" t="s">
        <v>32</v>
      </c>
      <c r="N507" s="25">
        <v>20503</v>
      </c>
      <c r="O507" s="26">
        <f t="shared" si="65"/>
        <v>20564.508999999998</v>
      </c>
      <c r="P507" s="27">
        <f t="shared" si="70"/>
        <v>2056.4508999999998</v>
      </c>
      <c r="Q507" s="28">
        <v>0.1</v>
      </c>
      <c r="R507" s="29">
        <f>IFERROR(VLOOKUP(A507&amp;D507,[1]Combined!$A$6:$F$1827,6,FALSE),0)</f>
        <v>3140</v>
      </c>
      <c r="S507" s="29">
        <f>IFERROR(VLOOKUP(A507&amp;D507,[2]Combined!$A$5:$F$98,6,FALSE),0)</f>
        <v>0</v>
      </c>
      <c r="T507" s="29">
        <v>10044</v>
      </c>
      <c r="U507" s="29"/>
      <c r="V507" s="28">
        <f t="shared" si="62"/>
        <v>314</v>
      </c>
      <c r="W507" s="28">
        <f t="shared" si="71"/>
        <v>1004.4000000000001</v>
      </c>
      <c r="X507" s="30">
        <f t="shared" si="63"/>
        <v>1742.4508999999998</v>
      </c>
      <c r="Y507" s="31" t="s">
        <v>33</v>
      </c>
      <c r="Z507" s="17"/>
    </row>
    <row r="508" spans="1:26" ht="15.75" x14ac:dyDescent="0.25">
      <c r="A508" s="18" t="s">
        <v>345</v>
      </c>
      <c r="B508" s="19" t="s">
        <v>346</v>
      </c>
      <c r="C508" s="20" t="s">
        <v>353</v>
      </c>
      <c r="D508" s="21" t="s">
        <v>354</v>
      </c>
      <c r="E508" s="22" t="s">
        <v>29</v>
      </c>
      <c r="F508" s="19" t="s">
        <v>30</v>
      </c>
      <c r="G508" s="19" t="s">
        <v>31</v>
      </c>
      <c r="H508" s="23">
        <v>0.43169999999999997</v>
      </c>
      <c r="I508" s="23">
        <v>6.0999999999999999E-2</v>
      </c>
      <c r="J508" s="23">
        <v>0.49270000000000003</v>
      </c>
      <c r="K508" s="24"/>
      <c r="L508" s="24">
        <v>1</v>
      </c>
      <c r="M508" s="24" t="s">
        <v>32</v>
      </c>
      <c r="N508" s="25">
        <v>14741</v>
      </c>
      <c r="O508" s="26">
        <f t="shared" si="65"/>
        <v>14785.223</v>
      </c>
      <c r="P508" s="27">
        <f t="shared" si="70"/>
        <v>1478.5223000000001</v>
      </c>
      <c r="Q508" s="28">
        <v>0.1</v>
      </c>
      <c r="R508" s="29">
        <f>IFERROR(VLOOKUP(A508&amp;D508,[1]Combined!$A$6:$F$1827,6,FALSE),0)</f>
        <v>5282</v>
      </c>
      <c r="S508" s="29">
        <f>IFERROR(VLOOKUP(A508&amp;D508,[2]Combined!$A$5:$F$98,6,FALSE),0)</f>
        <v>0</v>
      </c>
      <c r="T508" s="29">
        <v>10845</v>
      </c>
      <c r="U508" s="29"/>
      <c r="V508" s="28">
        <f t="shared" si="62"/>
        <v>528.20000000000005</v>
      </c>
      <c r="W508" s="28">
        <f t="shared" si="71"/>
        <v>1084.5</v>
      </c>
      <c r="X508" s="30">
        <f t="shared" si="63"/>
        <v>950.32230000000004</v>
      </c>
      <c r="Y508" s="31" t="s">
        <v>33</v>
      </c>
      <c r="Z508" s="17"/>
    </row>
    <row r="509" spans="1:26" ht="15.75" x14ac:dyDescent="0.25">
      <c r="A509" s="18" t="s">
        <v>345</v>
      </c>
      <c r="B509" s="19" t="s">
        <v>346</v>
      </c>
      <c r="C509" s="20" t="s">
        <v>355</v>
      </c>
      <c r="D509" s="21" t="s">
        <v>356</v>
      </c>
      <c r="E509" s="22" t="s">
        <v>36</v>
      </c>
      <c r="F509" s="19" t="s">
        <v>37</v>
      </c>
      <c r="G509" s="19" t="s">
        <v>38</v>
      </c>
      <c r="H509" s="23">
        <v>0.42270000000000002</v>
      </c>
      <c r="I509" s="23">
        <v>5.9799999999999999E-2</v>
      </c>
      <c r="J509" s="23">
        <v>0.48249999999999998</v>
      </c>
      <c r="K509" s="24" t="s">
        <v>32</v>
      </c>
      <c r="L509" s="24">
        <v>1</v>
      </c>
      <c r="M509" s="24" t="s">
        <v>32</v>
      </c>
      <c r="N509" s="25">
        <v>16038</v>
      </c>
      <c r="O509" s="26">
        <f t="shared" si="65"/>
        <v>16086.114</v>
      </c>
      <c r="P509" s="27">
        <f t="shared" si="70"/>
        <v>1608.6114</v>
      </c>
      <c r="Q509" s="28">
        <v>0.1</v>
      </c>
      <c r="R509" s="29">
        <f>IFERROR(VLOOKUP(A509&amp;D509,[1]Combined!$A$6:$F$1827,6,FALSE),0)</f>
        <v>4819</v>
      </c>
      <c r="S509" s="29">
        <f>IFERROR(VLOOKUP(A509&amp;D509,[2]Combined!$A$5:$F$98,6,FALSE),0)</f>
        <v>0</v>
      </c>
      <c r="T509" s="29">
        <v>6730</v>
      </c>
      <c r="U509" s="29"/>
      <c r="V509" s="28">
        <f t="shared" si="62"/>
        <v>481.90000000000003</v>
      </c>
      <c r="W509" s="28">
        <f t="shared" si="71"/>
        <v>673</v>
      </c>
      <c r="X509" s="30">
        <f t="shared" si="63"/>
        <v>1126.7113999999999</v>
      </c>
      <c r="Y509" s="31" t="s">
        <v>33</v>
      </c>
      <c r="Z509" s="17"/>
    </row>
    <row r="510" spans="1:26" ht="15.75" x14ac:dyDescent="0.25">
      <c r="A510" s="18" t="s">
        <v>445</v>
      </c>
      <c r="B510" s="19" t="s">
        <v>446</v>
      </c>
      <c r="C510" s="38" t="s">
        <v>447</v>
      </c>
      <c r="D510" s="39" t="s">
        <v>255</v>
      </c>
      <c r="E510" s="38" t="s">
        <v>36</v>
      </c>
      <c r="F510" s="37">
        <v>6</v>
      </c>
      <c r="G510" s="37">
        <v>8</v>
      </c>
      <c r="H510" s="23" t="s">
        <v>1350</v>
      </c>
      <c r="I510" s="23" t="s">
        <v>1350</v>
      </c>
      <c r="J510" s="47">
        <v>0.50890000000000002</v>
      </c>
      <c r="K510" s="24" t="s">
        <v>32</v>
      </c>
      <c r="L510" s="24">
        <v>1</v>
      </c>
      <c r="M510" s="24" t="s">
        <v>32</v>
      </c>
      <c r="N510" s="34">
        <v>31681</v>
      </c>
      <c r="O510" s="26">
        <f t="shared" si="65"/>
        <v>31776.043000000001</v>
      </c>
      <c r="P510" s="33">
        <f t="shared" si="70"/>
        <v>3177.6043000000004</v>
      </c>
      <c r="Q510" s="28">
        <v>0.1</v>
      </c>
      <c r="R510" s="29">
        <v>14921</v>
      </c>
      <c r="S510" s="29"/>
      <c r="T510" s="29">
        <v>32192</v>
      </c>
      <c r="U510" s="29"/>
      <c r="V510" s="28">
        <f t="shared" si="62"/>
        <v>1492.1000000000001</v>
      </c>
      <c r="W510" s="28">
        <f t="shared" si="71"/>
        <v>3219.2000000000003</v>
      </c>
      <c r="X510" s="30">
        <f t="shared" si="63"/>
        <v>1685.5043000000003</v>
      </c>
      <c r="Y510" s="31" t="s">
        <v>33</v>
      </c>
      <c r="Z510" s="17"/>
    </row>
    <row r="511" spans="1:26" ht="15.75" x14ac:dyDescent="0.25">
      <c r="A511" s="18" t="s">
        <v>445</v>
      </c>
      <c r="B511" s="19" t="s">
        <v>446</v>
      </c>
      <c r="C511" s="38" t="s">
        <v>773</v>
      </c>
      <c r="D511" s="39" t="s">
        <v>374</v>
      </c>
      <c r="E511" s="38" t="s">
        <v>450</v>
      </c>
      <c r="F511" s="37" t="s">
        <v>460</v>
      </c>
      <c r="G511" s="37">
        <v>5</v>
      </c>
      <c r="H511" s="23" t="s">
        <v>1350</v>
      </c>
      <c r="I511" s="23" t="s">
        <v>1350</v>
      </c>
      <c r="J511" s="47">
        <v>0.47570000000000001</v>
      </c>
      <c r="K511" s="24" t="s">
        <v>32</v>
      </c>
      <c r="L511" s="24">
        <v>2</v>
      </c>
      <c r="M511" s="24" t="s">
        <v>32</v>
      </c>
      <c r="N511" s="34">
        <v>14287</v>
      </c>
      <c r="O511" s="26">
        <f t="shared" si="65"/>
        <v>14329.861000000001</v>
      </c>
      <c r="P511" s="33">
        <f t="shared" si="70"/>
        <v>1432.9861000000001</v>
      </c>
      <c r="Q511" s="33">
        <v>0.05</v>
      </c>
      <c r="R511" s="29">
        <v>10167</v>
      </c>
      <c r="S511" s="29"/>
      <c r="T511" s="29">
        <v>20491</v>
      </c>
      <c r="U511" s="29"/>
      <c r="V511" s="28">
        <f t="shared" si="62"/>
        <v>508.35</v>
      </c>
      <c r="W511" s="28">
        <f t="shared" si="71"/>
        <v>2049.1</v>
      </c>
      <c r="X511" s="30">
        <f t="shared" si="63"/>
        <v>924.63610000000006</v>
      </c>
      <c r="Y511" s="31" t="s">
        <v>33</v>
      </c>
      <c r="Z511" s="17"/>
    </row>
    <row r="512" spans="1:26" ht="15.75" x14ac:dyDescent="0.25">
      <c r="A512" s="18" t="s">
        <v>445</v>
      </c>
      <c r="B512" s="19" t="s">
        <v>446</v>
      </c>
      <c r="C512" s="38" t="s">
        <v>1334</v>
      </c>
      <c r="D512" s="39" t="s">
        <v>356</v>
      </c>
      <c r="E512" s="38" t="s">
        <v>450</v>
      </c>
      <c r="F512" s="37" t="s">
        <v>220</v>
      </c>
      <c r="G512" s="37" t="s">
        <v>275</v>
      </c>
      <c r="H512" s="23" t="s">
        <v>1350</v>
      </c>
      <c r="I512" s="23" t="s">
        <v>1350</v>
      </c>
      <c r="J512" s="47">
        <v>0.96499999999999997</v>
      </c>
      <c r="K512" s="24" t="s">
        <v>32</v>
      </c>
      <c r="L512" s="24">
        <v>2</v>
      </c>
      <c r="M512" s="24" t="s">
        <v>32</v>
      </c>
      <c r="N512" s="34">
        <v>30534</v>
      </c>
      <c r="O512" s="26">
        <f t="shared" si="65"/>
        <v>30625.601999999999</v>
      </c>
      <c r="P512" s="33">
        <f t="shared" si="70"/>
        <v>3062.5601999999999</v>
      </c>
      <c r="Q512" s="33">
        <v>0.05</v>
      </c>
      <c r="R512" s="29">
        <v>3934</v>
      </c>
      <c r="S512" s="29"/>
      <c r="T512" s="29">
        <v>11890</v>
      </c>
      <c r="U512" s="29"/>
      <c r="V512" s="28">
        <f t="shared" si="62"/>
        <v>196.70000000000002</v>
      </c>
      <c r="W512" s="28">
        <f t="shared" si="71"/>
        <v>1189</v>
      </c>
      <c r="X512" s="30">
        <f t="shared" si="63"/>
        <v>2865.8602000000001</v>
      </c>
      <c r="Y512" s="31" t="s">
        <v>33</v>
      </c>
      <c r="Z512" s="17"/>
    </row>
    <row r="513" spans="1:26" ht="15.75" x14ac:dyDescent="0.25">
      <c r="A513" s="18" t="s">
        <v>445</v>
      </c>
      <c r="B513" s="19" t="s">
        <v>446</v>
      </c>
      <c r="C513" s="38" t="s">
        <v>1335</v>
      </c>
      <c r="D513" s="39" t="s">
        <v>98</v>
      </c>
      <c r="E513" s="38" t="s">
        <v>450</v>
      </c>
      <c r="F513" s="37" t="s">
        <v>460</v>
      </c>
      <c r="G513" s="37">
        <v>5</v>
      </c>
      <c r="H513" s="23" t="s">
        <v>1350</v>
      </c>
      <c r="I513" s="23" t="s">
        <v>1350</v>
      </c>
      <c r="J513" s="47">
        <v>0.66669999999999996</v>
      </c>
      <c r="K513" s="24" t="s">
        <v>32</v>
      </c>
      <c r="L513" s="24">
        <v>2</v>
      </c>
      <c r="M513" s="24" t="s">
        <v>32</v>
      </c>
      <c r="N513" s="34">
        <v>33254</v>
      </c>
      <c r="O513" s="26">
        <f t="shared" si="65"/>
        <v>33353.762000000002</v>
      </c>
      <c r="P513" s="33">
        <f t="shared" si="70"/>
        <v>3335.3762000000006</v>
      </c>
      <c r="Q513" s="33">
        <v>0.05</v>
      </c>
      <c r="R513" s="29">
        <v>3815</v>
      </c>
      <c r="S513" s="29"/>
      <c r="T513" s="29">
        <v>22302</v>
      </c>
      <c r="U513" s="29"/>
      <c r="V513" s="28">
        <f t="shared" si="62"/>
        <v>190.75</v>
      </c>
      <c r="W513" s="28">
        <f t="shared" si="71"/>
        <v>2230.2000000000003</v>
      </c>
      <c r="X513" s="30">
        <f t="shared" si="63"/>
        <v>3144.6262000000006</v>
      </c>
      <c r="Y513" s="31" t="s">
        <v>33</v>
      </c>
      <c r="Z513" s="17"/>
    </row>
    <row r="514" spans="1:26" ht="15.75" x14ac:dyDescent="0.25">
      <c r="A514" s="18" t="s">
        <v>445</v>
      </c>
      <c r="B514" s="19" t="s">
        <v>446</v>
      </c>
      <c r="C514" s="38" t="s">
        <v>1336</v>
      </c>
      <c r="D514" s="39" t="s">
        <v>774</v>
      </c>
      <c r="E514" s="38" t="s">
        <v>450</v>
      </c>
      <c r="F514" s="37" t="s">
        <v>460</v>
      </c>
      <c r="G514" s="37">
        <v>5</v>
      </c>
      <c r="H514" s="23" t="s">
        <v>1350</v>
      </c>
      <c r="I514" s="23" t="s">
        <v>1350</v>
      </c>
      <c r="J514" s="47">
        <v>0.54679999999999995</v>
      </c>
      <c r="K514" s="24" t="s">
        <v>32</v>
      </c>
      <c r="L514" s="24">
        <v>2</v>
      </c>
      <c r="M514" s="24" t="s">
        <v>32</v>
      </c>
      <c r="N514" s="34">
        <v>46515</v>
      </c>
      <c r="O514" s="26">
        <f t="shared" si="65"/>
        <v>46654.544999999998</v>
      </c>
      <c r="P514" s="33">
        <f t="shared" si="70"/>
        <v>4665.4544999999998</v>
      </c>
      <c r="Q514" s="33">
        <v>0.05</v>
      </c>
      <c r="R514" s="29">
        <v>3859</v>
      </c>
      <c r="S514" s="29"/>
      <c r="T514" s="29">
        <v>23667</v>
      </c>
      <c r="U514" s="29"/>
      <c r="V514" s="28">
        <f t="shared" si="62"/>
        <v>192.95000000000002</v>
      </c>
      <c r="W514" s="28">
        <f t="shared" si="71"/>
        <v>2366.7000000000003</v>
      </c>
      <c r="X514" s="30">
        <f t="shared" si="63"/>
        <v>4472.5045</v>
      </c>
      <c r="Y514" s="31" t="s">
        <v>33</v>
      </c>
      <c r="Z514" s="17"/>
    </row>
    <row r="515" spans="1:26" ht="15.75" x14ac:dyDescent="0.25">
      <c r="A515" s="18" t="s">
        <v>745</v>
      </c>
      <c r="B515" s="19" t="s">
        <v>746</v>
      </c>
      <c r="C515" s="20" t="s">
        <v>747</v>
      </c>
      <c r="D515" s="21" t="s">
        <v>40</v>
      </c>
      <c r="E515" s="22" t="s">
        <v>450</v>
      </c>
      <c r="F515" s="19" t="s">
        <v>275</v>
      </c>
      <c r="G515" s="19" t="s">
        <v>451</v>
      </c>
      <c r="H515" s="23">
        <v>0.38490000000000002</v>
      </c>
      <c r="I515" s="23">
        <v>6.8000000000000005E-2</v>
      </c>
      <c r="J515" s="23">
        <v>0.45300000000000001</v>
      </c>
      <c r="K515" s="24" t="s">
        <v>32</v>
      </c>
      <c r="L515" s="24">
        <v>2</v>
      </c>
      <c r="M515" s="24"/>
      <c r="N515" s="25">
        <v>18100</v>
      </c>
      <c r="O515" s="26">
        <f t="shared" si="65"/>
        <v>18154.3</v>
      </c>
      <c r="P515" s="27">
        <f t="shared" si="70"/>
        <v>1815.43</v>
      </c>
      <c r="Q515" s="33">
        <v>0.05</v>
      </c>
      <c r="R515" s="36"/>
      <c r="S515" s="29"/>
      <c r="T515" s="29">
        <v>32806</v>
      </c>
      <c r="U515" s="29"/>
      <c r="V515" s="28">
        <f t="shared" si="62"/>
        <v>0</v>
      </c>
      <c r="W515" s="28">
        <f>T515*0.05</f>
        <v>1640.3000000000002</v>
      </c>
      <c r="X515" s="30">
        <f t="shared" si="63"/>
        <v>1815.43</v>
      </c>
      <c r="Y515" s="31" t="s">
        <v>33</v>
      </c>
      <c r="Z515" s="17"/>
    </row>
    <row r="516" spans="1:26" ht="15.75" x14ac:dyDescent="0.25">
      <c r="A516" s="18" t="s">
        <v>357</v>
      </c>
      <c r="B516" s="19" t="s">
        <v>358</v>
      </c>
      <c r="C516" s="20" t="s">
        <v>359</v>
      </c>
      <c r="D516" s="21" t="s">
        <v>360</v>
      </c>
      <c r="E516" s="22" t="s">
        <v>36</v>
      </c>
      <c r="F516" s="19" t="s">
        <v>37</v>
      </c>
      <c r="G516" s="19" t="s">
        <v>38</v>
      </c>
      <c r="H516" s="23">
        <v>0.41360000000000002</v>
      </c>
      <c r="I516" s="23">
        <v>8.3299999999999999E-2</v>
      </c>
      <c r="J516" s="23">
        <v>0.49690000000000001</v>
      </c>
      <c r="K516" s="24"/>
      <c r="L516" s="24">
        <v>1</v>
      </c>
      <c r="M516" s="24" t="s">
        <v>32</v>
      </c>
      <c r="N516" s="25">
        <v>24031</v>
      </c>
      <c r="O516" s="26">
        <f t="shared" si="65"/>
        <v>24103.093000000001</v>
      </c>
      <c r="P516" s="27">
        <f t="shared" si="70"/>
        <v>2410.3093000000003</v>
      </c>
      <c r="Q516" s="28">
        <v>0.1</v>
      </c>
      <c r="R516" s="29">
        <f>IFERROR(VLOOKUP(A516&amp;D516,[1]Combined!$A$6:$F$1827,6,FALSE),0)</f>
        <v>0</v>
      </c>
      <c r="S516" s="29">
        <f>IFERROR(VLOOKUP(A516&amp;D516,[2]Combined!$A$5:$F$98,6,FALSE),0)</f>
        <v>0</v>
      </c>
      <c r="T516" s="29">
        <v>0</v>
      </c>
      <c r="U516" s="29"/>
      <c r="V516" s="28">
        <f t="shared" si="62"/>
        <v>0</v>
      </c>
      <c r="W516" s="28">
        <f t="shared" ref="W516:W521" si="72">T516*0.1</f>
        <v>0</v>
      </c>
      <c r="X516" s="30">
        <f t="shared" si="63"/>
        <v>2410.3093000000003</v>
      </c>
      <c r="Y516" s="31" t="s">
        <v>33</v>
      </c>
      <c r="Z516" s="17"/>
    </row>
    <row r="517" spans="1:26" ht="15.75" x14ac:dyDescent="0.25">
      <c r="A517" s="18" t="s">
        <v>357</v>
      </c>
      <c r="B517" s="19" t="s">
        <v>358</v>
      </c>
      <c r="C517" s="20" t="s">
        <v>361</v>
      </c>
      <c r="D517" s="21" t="s">
        <v>362</v>
      </c>
      <c r="E517" s="22" t="s">
        <v>29</v>
      </c>
      <c r="F517" s="19" t="s">
        <v>275</v>
      </c>
      <c r="G517" s="19" t="s">
        <v>31</v>
      </c>
      <c r="H517" s="23">
        <v>0.44740000000000002</v>
      </c>
      <c r="I517" s="23">
        <v>6.8500000000000005E-2</v>
      </c>
      <c r="J517" s="23">
        <v>0.51590000000000003</v>
      </c>
      <c r="K517" s="24"/>
      <c r="L517" s="24">
        <v>1</v>
      </c>
      <c r="M517" s="24" t="s">
        <v>32</v>
      </c>
      <c r="N517" s="25">
        <v>17046</v>
      </c>
      <c r="O517" s="26">
        <f t="shared" si="65"/>
        <v>17097.137999999999</v>
      </c>
      <c r="P517" s="27">
        <f t="shared" si="70"/>
        <v>1709.7138</v>
      </c>
      <c r="Q517" s="28">
        <v>0.1</v>
      </c>
      <c r="R517" s="29">
        <f>IFERROR(VLOOKUP(A517&amp;D517,[1]Combined!$A$6:$F$1827,6,FALSE),0)</f>
        <v>3916</v>
      </c>
      <c r="S517" s="29">
        <f>IFERROR(VLOOKUP(A517&amp;D517,[2]Combined!$A$5:$F$98,6,FALSE),0)</f>
        <v>0</v>
      </c>
      <c r="T517" s="29">
        <v>5996</v>
      </c>
      <c r="U517" s="29"/>
      <c r="V517" s="28">
        <f t="shared" si="62"/>
        <v>391.6</v>
      </c>
      <c r="W517" s="28">
        <f t="shared" si="72"/>
        <v>599.6</v>
      </c>
      <c r="X517" s="30">
        <f t="shared" si="63"/>
        <v>1318.1138000000001</v>
      </c>
      <c r="Y517" s="31" t="s">
        <v>33</v>
      </c>
      <c r="Z517" s="17"/>
    </row>
    <row r="518" spans="1:26" ht="15.75" x14ac:dyDescent="0.25">
      <c r="A518" s="18" t="s">
        <v>357</v>
      </c>
      <c r="B518" s="19" t="s">
        <v>358</v>
      </c>
      <c r="C518" s="20" t="s">
        <v>363</v>
      </c>
      <c r="D518" s="21" t="s">
        <v>364</v>
      </c>
      <c r="E518" s="22" t="s">
        <v>36</v>
      </c>
      <c r="F518" s="19" t="s">
        <v>37</v>
      </c>
      <c r="G518" s="19" t="s">
        <v>38</v>
      </c>
      <c r="H518" s="23">
        <v>0.4108</v>
      </c>
      <c r="I518" s="23">
        <v>7.4700000000000003E-2</v>
      </c>
      <c r="J518" s="23">
        <v>0.48549999999999999</v>
      </c>
      <c r="K518" s="24"/>
      <c r="L518" s="24">
        <v>1</v>
      </c>
      <c r="M518" s="24" t="s">
        <v>32</v>
      </c>
      <c r="N518" s="25">
        <v>12074</v>
      </c>
      <c r="O518" s="26">
        <f t="shared" si="65"/>
        <v>12110.222</v>
      </c>
      <c r="P518" s="27">
        <f t="shared" si="70"/>
        <v>1211.0222000000001</v>
      </c>
      <c r="Q518" s="28">
        <v>0.1</v>
      </c>
      <c r="R518" s="29">
        <f>IFERROR(VLOOKUP(A518&amp;D518,[1]Combined!$A$6:$F$1827,6,FALSE),0)</f>
        <v>0</v>
      </c>
      <c r="S518" s="29">
        <f>IFERROR(VLOOKUP(A518&amp;D518,[2]Combined!$A$5:$F$98,6,FALSE),0)</f>
        <v>0</v>
      </c>
      <c r="T518" s="29">
        <v>0</v>
      </c>
      <c r="U518" s="29"/>
      <c r="V518" s="28">
        <f t="shared" si="62"/>
        <v>0</v>
      </c>
      <c r="W518" s="28">
        <f t="shared" si="72"/>
        <v>0</v>
      </c>
      <c r="X518" s="30">
        <f t="shared" si="63"/>
        <v>1211.0222000000001</v>
      </c>
      <c r="Y518" s="31" t="s">
        <v>33</v>
      </c>
      <c r="Z518" s="17"/>
    </row>
    <row r="519" spans="1:26" ht="15.75" x14ac:dyDescent="0.25">
      <c r="A519" s="18" t="s">
        <v>357</v>
      </c>
      <c r="B519" s="19" t="s">
        <v>358</v>
      </c>
      <c r="C519" s="20" t="s">
        <v>365</v>
      </c>
      <c r="D519" s="21" t="s">
        <v>366</v>
      </c>
      <c r="E519" s="22" t="s">
        <v>36</v>
      </c>
      <c r="F519" s="19" t="s">
        <v>37</v>
      </c>
      <c r="G519" s="19" t="s">
        <v>38</v>
      </c>
      <c r="H519" s="23">
        <v>0.45500000000000002</v>
      </c>
      <c r="I519" s="23">
        <v>7.4099999999999999E-2</v>
      </c>
      <c r="J519" s="23">
        <v>0.52910000000000001</v>
      </c>
      <c r="K519" s="24"/>
      <c r="L519" s="24">
        <v>1</v>
      </c>
      <c r="M519" s="24" t="s">
        <v>32</v>
      </c>
      <c r="N519" s="25">
        <v>13468</v>
      </c>
      <c r="O519" s="26">
        <f t="shared" si="65"/>
        <v>13508.404</v>
      </c>
      <c r="P519" s="27">
        <f t="shared" si="70"/>
        <v>1350.8404</v>
      </c>
      <c r="Q519" s="28">
        <v>0.1</v>
      </c>
      <c r="R519" s="29">
        <f>IFERROR(VLOOKUP(A519&amp;D519,[1]Combined!$A$6:$F$1827,6,FALSE),0)</f>
        <v>4283</v>
      </c>
      <c r="S519" s="29">
        <f>IFERROR(VLOOKUP(A519&amp;D519,[2]Combined!$A$5:$F$98,6,FALSE),0)</f>
        <v>0</v>
      </c>
      <c r="T519" s="29">
        <v>6557</v>
      </c>
      <c r="U519" s="29"/>
      <c r="V519" s="28">
        <f t="shared" si="62"/>
        <v>428.3</v>
      </c>
      <c r="W519" s="28">
        <f t="shared" si="72"/>
        <v>655.7</v>
      </c>
      <c r="X519" s="30">
        <f t="shared" si="63"/>
        <v>922.54040000000009</v>
      </c>
      <c r="Y519" s="31" t="s">
        <v>33</v>
      </c>
      <c r="Z519" s="17"/>
    </row>
    <row r="520" spans="1:26" ht="15.75" x14ac:dyDescent="0.25">
      <c r="A520" s="18" t="s">
        <v>25</v>
      </c>
      <c r="B520" s="19" t="s">
        <v>26</v>
      </c>
      <c r="C520" s="20" t="s">
        <v>1175</v>
      </c>
      <c r="D520" s="21" t="s">
        <v>98</v>
      </c>
      <c r="E520" s="22" t="s">
        <v>274</v>
      </c>
      <c r="F520" s="19" t="s">
        <v>37</v>
      </c>
      <c r="G520" s="19" t="s">
        <v>31</v>
      </c>
      <c r="H520" s="23">
        <v>0.91169999999999995</v>
      </c>
      <c r="I520" s="23">
        <v>0</v>
      </c>
      <c r="J520" s="23">
        <v>0.91169999999999995</v>
      </c>
      <c r="K520" s="24" t="s">
        <v>32</v>
      </c>
      <c r="L520" s="24">
        <v>5</v>
      </c>
      <c r="M520" s="24"/>
      <c r="N520" s="25">
        <v>3479</v>
      </c>
      <c r="O520" s="26">
        <f t="shared" si="65"/>
        <v>3489.4369999999999</v>
      </c>
      <c r="P520" s="27">
        <f t="shared" si="70"/>
        <v>348.94370000000004</v>
      </c>
      <c r="Q520" s="33"/>
      <c r="R520" s="36"/>
      <c r="S520" s="29"/>
      <c r="T520" s="29"/>
      <c r="U520" s="29"/>
      <c r="V520" s="28">
        <f t="shared" ref="V520:V583" si="73">IF(Q520*(R520+S520)&gt;(P520),P520,Q520*(R520+S520))</f>
        <v>0</v>
      </c>
      <c r="W520" s="28">
        <f t="shared" si="72"/>
        <v>0</v>
      </c>
      <c r="X520" s="30">
        <f t="shared" ref="X520:X583" si="74">P520-V520</f>
        <v>348.94370000000004</v>
      </c>
      <c r="Y520" s="31" t="s">
        <v>777</v>
      </c>
      <c r="Z520" s="17"/>
    </row>
    <row r="521" spans="1:26" ht="15.75" x14ac:dyDescent="0.25">
      <c r="A521" s="18" t="s">
        <v>25</v>
      </c>
      <c r="B521" s="19" t="s">
        <v>26</v>
      </c>
      <c r="C521" s="20" t="s">
        <v>1176</v>
      </c>
      <c r="D521" s="21" t="s">
        <v>331</v>
      </c>
      <c r="E521" s="22" t="s">
        <v>274</v>
      </c>
      <c r="F521" s="19" t="s">
        <v>460</v>
      </c>
      <c r="G521" s="19" t="s">
        <v>31</v>
      </c>
      <c r="H521" s="23">
        <v>0.91300000000000003</v>
      </c>
      <c r="I521" s="23">
        <v>0</v>
      </c>
      <c r="J521" s="23">
        <v>0.91300000000000003</v>
      </c>
      <c r="K521" s="24" t="s">
        <v>32</v>
      </c>
      <c r="L521" s="24">
        <v>5</v>
      </c>
      <c r="M521" s="24"/>
      <c r="N521" s="25">
        <v>226</v>
      </c>
      <c r="O521" s="26">
        <f t="shared" si="65"/>
        <v>226.678</v>
      </c>
      <c r="P521" s="27">
        <f t="shared" si="70"/>
        <v>22.6678</v>
      </c>
      <c r="Q521" s="33"/>
      <c r="R521" s="36"/>
      <c r="S521" s="29"/>
      <c r="T521" s="29"/>
      <c r="U521" s="29"/>
      <c r="V521" s="28">
        <f t="shared" si="73"/>
        <v>0</v>
      </c>
      <c r="W521" s="28">
        <f t="shared" si="72"/>
        <v>0</v>
      </c>
      <c r="X521" s="30">
        <f t="shared" si="74"/>
        <v>22.6678</v>
      </c>
      <c r="Y521" s="31" t="s">
        <v>777</v>
      </c>
      <c r="Z521" s="17"/>
    </row>
    <row r="522" spans="1:26" ht="15.75" x14ac:dyDescent="0.25">
      <c r="A522" s="18" t="s">
        <v>43</v>
      </c>
      <c r="B522" s="19" t="s">
        <v>44</v>
      </c>
      <c r="C522" s="35" t="s">
        <v>776</v>
      </c>
      <c r="D522" s="21" t="s">
        <v>145</v>
      </c>
      <c r="E522" s="22" t="s">
        <v>450</v>
      </c>
      <c r="F522" s="19" t="s">
        <v>460</v>
      </c>
      <c r="G522" s="19" t="s">
        <v>451</v>
      </c>
      <c r="H522" s="23">
        <v>0.68810000000000004</v>
      </c>
      <c r="I522" s="23">
        <v>0.1328</v>
      </c>
      <c r="J522" s="23">
        <v>0.82089999999999996</v>
      </c>
      <c r="K522" s="24"/>
      <c r="L522" s="24">
        <v>3</v>
      </c>
      <c r="M522" s="24" t="s">
        <v>32</v>
      </c>
      <c r="N522" s="25">
        <v>45029</v>
      </c>
      <c r="O522" s="26">
        <f t="shared" si="65"/>
        <v>45164.087</v>
      </c>
      <c r="P522" s="27">
        <f t="shared" si="70"/>
        <v>4516.4087</v>
      </c>
      <c r="Q522" s="33">
        <v>0.05</v>
      </c>
      <c r="R522" s="36"/>
      <c r="S522" s="29"/>
      <c r="T522" s="29"/>
      <c r="U522" s="29"/>
      <c r="V522" s="28">
        <f t="shared" si="73"/>
        <v>0</v>
      </c>
      <c r="W522" s="28">
        <f>T522*0.05</f>
        <v>0</v>
      </c>
      <c r="X522" s="30">
        <f t="shared" si="74"/>
        <v>4516.4087</v>
      </c>
      <c r="Y522" s="31" t="s">
        <v>777</v>
      </c>
      <c r="Z522" s="17"/>
    </row>
    <row r="523" spans="1:26" ht="15.75" x14ac:dyDescent="0.25">
      <c r="A523" s="18" t="s">
        <v>43</v>
      </c>
      <c r="B523" s="19" t="s">
        <v>44</v>
      </c>
      <c r="C523" s="35" t="s">
        <v>778</v>
      </c>
      <c r="D523" s="21" t="s">
        <v>403</v>
      </c>
      <c r="E523" s="22" t="s">
        <v>450</v>
      </c>
      <c r="F523" s="19" t="s">
        <v>275</v>
      </c>
      <c r="G523" s="19" t="s">
        <v>451</v>
      </c>
      <c r="H523" s="23">
        <v>0.59870000000000001</v>
      </c>
      <c r="I523" s="23">
        <v>0.1179</v>
      </c>
      <c r="J523" s="23">
        <v>0.71660000000000001</v>
      </c>
      <c r="K523" s="24"/>
      <c r="L523" s="24">
        <v>3</v>
      </c>
      <c r="M523" s="24" t="s">
        <v>32</v>
      </c>
      <c r="N523" s="25">
        <v>26317</v>
      </c>
      <c r="O523" s="26">
        <f t="shared" si="65"/>
        <v>26395.951000000001</v>
      </c>
      <c r="P523" s="27">
        <f t="shared" si="70"/>
        <v>2639.5951000000005</v>
      </c>
      <c r="Q523" s="33">
        <v>0.05</v>
      </c>
      <c r="R523" s="36"/>
      <c r="S523" s="29"/>
      <c r="T523" s="29"/>
      <c r="U523" s="29"/>
      <c r="V523" s="28">
        <f t="shared" si="73"/>
        <v>0</v>
      </c>
      <c r="W523" s="28">
        <f>T523*0.05</f>
        <v>0</v>
      </c>
      <c r="X523" s="30">
        <f t="shared" si="74"/>
        <v>2639.5951000000005</v>
      </c>
      <c r="Y523" s="31" t="s">
        <v>777</v>
      </c>
      <c r="Z523" s="17"/>
    </row>
    <row r="524" spans="1:26" ht="15.75" x14ac:dyDescent="0.25">
      <c r="A524" s="18" t="s">
        <v>43</v>
      </c>
      <c r="B524" s="19" t="s">
        <v>44</v>
      </c>
      <c r="C524" s="35" t="s">
        <v>779</v>
      </c>
      <c r="D524" s="21" t="s">
        <v>310</v>
      </c>
      <c r="E524" s="22" t="s">
        <v>450</v>
      </c>
      <c r="F524" s="19" t="s">
        <v>275</v>
      </c>
      <c r="G524" s="19" t="s">
        <v>451</v>
      </c>
      <c r="H524" s="23">
        <v>0.54890000000000005</v>
      </c>
      <c r="I524" s="23">
        <v>0.1711</v>
      </c>
      <c r="J524" s="23">
        <v>0.72</v>
      </c>
      <c r="K524" s="24"/>
      <c r="L524" s="24">
        <v>3</v>
      </c>
      <c r="M524" s="24" t="s">
        <v>32</v>
      </c>
      <c r="N524" s="25">
        <v>45608</v>
      </c>
      <c r="O524" s="26">
        <f t="shared" si="65"/>
        <v>45744.824000000001</v>
      </c>
      <c r="P524" s="27">
        <f t="shared" si="70"/>
        <v>4574.4823999999999</v>
      </c>
      <c r="Q524" s="33">
        <v>0.05</v>
      </c>
      <c r="R524" s="36"/>
      <c r="S524" s="29"/>
      <c r="T524" s="29"/>
      <c r="U524" s="29"/>
      <c r="V524" s="28">
        <f t="shared" si="73"/>
        <v>0</v>
      </c>
      <c r="W524" s="28">
        <f>T524*0.05</f>
        <v>0</v>
      </c>
      <c r="X524" s="30">
        <f t="shared" si="74"/>
        <v>4574.4823999999999</v>
      </c>
      <c r="Y524" s="31" t="s">
        <v>777</v>
      </c>
      <c r="Z524" s="17"/>
    </row>
    <row r="525" spans="1:26" ht="15.75" x14ac:dyDescent="0.25">
      <c r="A525" s="18" t="s">
        <v>43</v>
      </c>
      <c r="B525" s="19" t="s">
        <v>44</v>
      </c>
      <c r="C525" s="35" t="s">
        <v>780</v>
      </c>
      <c r="D525" s="21" t="s">
        <v>57</v>
      </c>
      <c r="E525" s="22" t="s">
        <v>450</v>
      </c>
      <c r="F525" s="19" t="s">
        <v>460</v>
      </c>
      <c r="G525" s="19" t="s">
        <v>451</v>
      </c>
      <c r="H525" s="23">
        <v>0.45629999999999998</v>
      </c>
      <c r="I525" s="23">
        <v>4.9299999999999997E-2</v>
      </c>
      <c r="J525" s="23">
        <v>0.50560000000000005</v>
      </c>
      <c r="K525" s="24"/>
      <c r="L525" s="24">
        <v>3</v>
      </c>
      <c r="M525" s="24" t="s">
        <v>32</v>
      </c>
      <c r="N525" s="25">
        <v>25786</v>
      </c>
      <c r="O525" s="26">
        <f t="shared" si="65"/>
        <v>25863.358</v>
      </c>
      <c r="P525" s="27">
        <f t="shared" si="70"/>
        <v>2586.3358000000003</v>
      </c>
      <c r="Q525" s="33">
        <v>0.05</v>
      </c>
      <c r="R525" s="36"/>
      <c r="S525" s="29"/>
      <c r="T525" s="29"/>
      <c r="U525" s="29"/>
      <c r="V525" s="28">
        <f t="shared" si="73"/>
        <v>0</v>
      </c>
      <c r="W525" s="28">
        <f>T525*0.05</f>
        <v>0</v>
      </c>
      <c r="X525" s="30">
        <f t="shared" si="74"/>
        <v>2586.3358000000003</v>
      </c>
      <c r="Y525" s="31" t="s">
        <v>777</v>
      </c>
      <c r="Z525" s="17"/>
    </row>
    <row r="526" spans="1:26" ht="15.75" x14ac:dyDescent="0.25">
      <c r="A526" s="18" t="s">
        <v>43</v>
      </c>
      <c r="B526" s="19" t="s">
        <v>44</v>
      </c>
      <c r="C526" s="35" t="s">
        <v>781</v>
      </c>
      <c r="D526" s="21" t="s">
        <v>782</v>
      </c>
      <c r="E526" s="22" t="s">
        <v>450</v>
      </c>
      <c r="F526" s="19" t="s">
        <v>460</v>
      </c>
      <c r="G526" s="19" t="s">
        <v>451</v>
      </c>
      <c r="H526" s="23">
        <v>0.49490000000000001</v>
      </c>
      <c r="I526" s="23">
        <v>8.8700000000000001E-2</v>
      </c>
      <c r="J526" s="23">
        <v>0.58350000000000002</v>
      </c>
      <c r="K526" s="24"/>
      <c r="L526" s="24">
        <v>3</v>
      </c>
      <c r="M526" s="24" t="s">
        <v>32</v>
      </c>
      <c r="N526" s="25">
        <v>34547</v>
      </c>
      <c r="O526" s="26">
        <f t="shared" si="65"/>
        <v>34650.641000000003</v>
      </c>
      <c r="P526" s="27">
        <f t="shared" si="70"/>
        <v>3465.0641000000005</v>
      </c>
      <c r="Q526" s="33">
        <v>0.05</v>
      </c>
      <c r="R526" s="36"/>
      <c r="S526" s="29"/>
      <c r="T526" s="29"/>
      <c r="U526" s="29"/>
      <c r="V526" s="28">
        <f t="shared" si="73"/>
        <v>0</v>
      </c>
      <c r="W526" s="28">
        <f>T526*0.05</f>
        <v>0</v>
      </c>
      <c r="X526" s="30">
        <f t="shared" si="74"/>
        <v>3465.0641000000005</v>
      </c>
      <c r="Y526" s="31" t="s">
        <v>777</v>
      </c>
      <c r="Z526" s="17"/>
    </row>
    <row r="527" spans="1:26" ht="15.75" x14ac:dyDescent="0.25">
      <c r="A527" s="18" t="s">
        <v>43</v>
      </c>
      <c r="B527" s="19" t="s">
        <v>44</v>
      </c>
      <c r="C527" s="35" t="s">
        <v>1013</v>
      </c>
      <c r="D527" s="21" t="s">
        <v>327</v>
      </c>
      <c r="E527" s="22" t="s">
        <v>450</v>
      </c>
      <c r="F527" s="19" t="s">
        <v>275</v>
      </c>
      <c r="G527" s="19" t="s">
        <v>451</v>
      </c>
      <c r="H527" s="23">
        <v>0.26079999999999998</v>
      </c>
      <c r="I527" s="23">
        <v>5.6500000000000002E-2</v>
      </c>
      <c r="J527" s="23">
        <v>0.31730000000000003</v>
      </c>
      <c r="K527" s="24"/>
      <c r="L527" s="24">
        <v>4</v>
      </c>
      <c r="M527" s="24" t="s">
        <v>32</v>
      </c>
      <c r="N527" s="25">
        <v>10730</v>
      </c>
      <c r="O527" s="26">
        <f t="shared" si="65"/>
        <v>10762.19</v>
      </c>
      <c r="P527" s="27">
        <f t="shared" si="70"/>
        <v>1076.2190000000001</v>
      </c>
      <c r="Q527" s="33"/>
      <c r="R527" s="36"/>
      <c r="S527" s="29"/>
      <c r="T527" s="29"/>
      <c r="U527" s="29"/>
      <c r="V527" s="28">
        <f t="shared" si="73"/>
        <v>0</v>
      </c>
      <c r="W527" s="28">
        <f t="shared" ref="W527:W534" si="75">T527*0.1</f>
        <v>0</v>
      </c>
      <c r="X527" s="30">
        <f t="shared" si="74"/>
        <v>1076.2190000000001</v>
      </c>
      <c r="Y527" s="31" t="s">
        <v>777</v>
      </c>
      <c r="Z527" s="17"/>
    </row>
    <row r="528" spans="1:26" ht="15.75" x14ac:dyDescent="0.25">
      <c r="A528" s="18" t="s">
        <v>43</v>
      </c>
      <c r="B528" s="19" t="s">
        <v>44</v>
      </c>
      <c r="C528" s="35" t="s">
        <v>1014</v>
      </c>
      <c r="D528" s="21" t="s">
        <v>177</v>
      </c>
      <c r="E528" s="22" t="s">
        <v>450</v>
      </c>
      <c r="F528" s="19" t="s">
        <v>460</v>
      </c>
      <c r="G528" s="19" t="s">
        <v>451</v>
      </c>
      <c r="H528" s="23">
        <v>0.28789999999999999</v>
      </c>
      <c r="I528" s="23">
        <v>7.5800000000000006E-2</v>
      </c>
      <c r="J528" s="23">
        <v>0.36359999999999998</v>
      </c>
      <c r="K528" s="24"/>
      <c r="L528" s="24">
        <v>4</v>
      </c>
      <c r="M528" s="24" t="s">
        <v>32</v>
      </c>
      <c r="N528" s="25">
        <v>16892</v>
      </c>
      <c r="O528" s="26">
        <f t="shared" si="65"/>
        <v>16942.675999999999</v>
      </c>
      <c r="P528" s="27">
        <f t="shared" si="70"/>
        <v>1694.2676000000001</v>
      </c>
      <c r="Q528" s="33"/>
      <c r="R528" s="36"/>
      <c r="S528" s="29"/>
      <c r="T528" s="29"/>
      <c r="U528" s="29"/>
      <c r="V528" s="28">
        <f t="shared" si="73"/>
        <v>0</v>
      </c>
      <c r="W528" s="28">
        <f t="shared" si="75"/>
        <v>0</v>
      </c>
      <c r="X528" s="30">
        <f t="shared" si="74"/>
        <v>1694.2676000000001</v>
      </c>
      <c r="Y528" s="31" t="s">
        <v>777</v>
      </c>
      <c r="Z528" s="17"/>
    </row>
    <row r="529" spans="1:26" ht="15.75" x14ac:dyDescent="0.25">
      <c r="A529" s="18" t="s">
        <v>43</v>
      </c>
      <c r="B529" s="19" t="s">
        <v>44</v>
      </c>
      <c r="C529" s="35" t="s">
        <v>1015</v>
      </c>
      <c r="D529" s="21" t="s">
        <v>390</v>
      </c>
      <c r="E529" s="22" t="s">
        <v>450</v>
      </c>
      <c r="F529" s="19" t="s">
        <v>460</v>
      </c>
      <c r="G529" s="19" t="s">
        <v>451</v>
      </c>
      <c r="H529" s="23">
        <v>0.2616</v>
      </c>
      <c r="I529" s="23">
        <v>3.9399999999999998E-2</v>
      </c>
      <c r="J529" s="23">
        <v>0.3009</v>
      </c>
      <c r="K529" s="24"/>
      <c r="L529" s="24">
        <v>4</v>
      </c>
      <c r="M529" s="24" t="s">
        <v>32</v>
      </c>
      <c r="N529" s="25">
        <v>12057</v>
      </c>
      <c r="O529" s="26">
        <f t="shared" si="65"/>
        <v>12093.171</v>
      </c>
      <c r="P529" s="27">
        <f t="shared" si="70"/>
        <v>1209.3171</v>
      </c>
      <c r="Q529" s="33"/>
      <c r="R529" s="36"/>
      <c r="S529" s="29"/>
      <c r="T529" s="29"/>
      <c r="U529" s="29"/>
      <c r="V529" s="28">
        <f t="shared" si="73"/>
        <v>0</v>
      </c>
      <c r="W529" s="28">
        <f t="shared" si="75"/>
        <v>0</v>
      </c>
      <c r="X529" s="30">
        <f t="shared" si="74"/>
        <v>1209.3171</v>
      </c>
      <c r="Y529" s="31" t="s">
        <v>777</v>
      </c>
      <c r="Z529" s="17"/>
    </row>
    <row r="530" spans="1:26" ht="15.75" x14ac:dyDescent="0.25">
      <c r="A530" s="18" t="s">
        <v>43</v>
      </c>
      <c r="B530" s="19" t="s">
        <v>44</v>
      </c>
      <c r="C530" s="35" t="s">
        <v>1016</v>
      </c>
      <c r="D530" s="21" t="s">
        <v>298</v>
      </c>
      <c r="E530" s="22" t="s">
        <v>274</v>
      </c>
      <c r="F530" s="19" t="s">
        <v>275</v>
      </c>
      <c r="G530" s="19" t="s">
        <v>38</v>
      </c>
      <c r="H530" s="23">
        <v>0.56899999999999995</v>
      </c>
      <c r="I530" s="23">
        <v>6.5299999999999997E-2</v>
      </c>
      <c r="J530" s="23">
        <v>0.63429999999999997</v>
      </c>
      <c r="K530" s="24"/>
      <c r="L530" s="24">
        <v>4</v>
      </c>
      <c r="M530" s="24" t="s">
        <v>32</v>
      </c>
      <c r="N530" s="25">
        <v>49288</v>
      </c>
      <c r="O530" s="26">
        <f t="shared" si="65"/>
        <v>49435.864000000001</v>
      </c>
      <c r="P530" s="27">
        <f t="shared" si="70"/>
        <v>4943.5864000000001</v>
      </c>
      <c r="Q530" s="33"/>
      <c r="R530" s="36"/>
      <c r="S530" s="29"/>
      <c r="T530" s="29"/>
      <c r="U530" s="29"/>
      <c r="V530" s="28">
        <f t="shared" si="73"/>
        <v>0</v>
      </c>
      <c r="W530" s="28">
        <f t="shared" si="75"/>
        <v>0</v>
      </c>
      <c r="X530" s="30">
        <f t="shared" si="74"/>
        <v>4943.5864000000001</v>
      </c>
      <c r="Y530" s="31" t="s">
        <v>777</v>
      </c>
      <c r="Z530" s="17"/>
    </row>
    <row r="531" spans="1:26" ht="15.75" x14ac:dyDescent="0.25">
      <c r="A531" s="18" t="s">
        <v>43</v>
      </c>
      <c r="B531" s="19" t="s">
        <v>44</v>
      </c>
      <c r="C531" s="35" t="s">
        <v>1017</v>
      </c>
      <c r="D531" s="21" t="s">
        <v>156</v>
      </c>
      <c r="E531" s="22" t="s">
        <v>450</v>
      </c>
      <c r="F531" s="19" t="s">
        <v>460</v>
      </c>
      <c r="G531" s="19" t="s">
        <v>451</v>
      </c>
      <c r="H531" s="23">
        <v>0.16189999999999999</v>
      </c>
      <c r="I531" s="23">
        <v>3.0700000000000002E-2</v>
      </c>
      <c r="J531" s="23">
        <v>0.19259999999999999</v>
      </c>
      <c r="K531" s="24"/>
      <c r="L531" s="24">
        <v>4</v>
      </c>
      <c r="M531" s="24" t="s">
        <v>32</v>
      </c>
      <c r="N531" s="25">
        <v>7968</v>
      </c>
      <c r="O531" s="26">
        <f t="shared" si="65"/>
        <v>7991.9040000000005</v>
      </c>
      <c r="P531" s="27">
        <f t="shared" si="70"/>
        <v>799.19040000000007</v>
      </c>
      <c r="Q531" s="33"/>
      <c r="R531" s="36"/>
      <c r="S531" s="29"/>
      <c r="T531" s="29"/>
      <c r="U531" s="29"/>
      <c r="V531" s="28">
        <f t="shared" si="73"/>
        <v>0</v>
      </c>
      <c r="W531" s="28">
        <f t="shared" si="75"/>
        <v>0</v>
      </c>
      <c r="X531" s="30">
        <f t="shared" si="74"/>
        <v>799.19040000000007</v>
      </c>
      <c r="Y531" s="31" t="s">
        <v>777</v>
      </c>
      <c r="Z531" s="17"/>
    </row>
    <row r="532" spans="1:26" ht="15.75" x14ac:dyDescent="0.25">
      <c r="A532" s="18" t="s">
        <v>43</v>
      </c>
      <c r="B532" s="19" t="s">
        <v>44</v>
      </c>
      <c r="C532" s="35" t="s">
        <v>1018</v>
      </c>
      <c r="D532" s="21" t="s">
        <v>484</v>
      </c>
      <c r="E532" s="22" t="s">
        <v>450</v>
      </c>
      <c r="F532" s="19" t="s">
        <v>460</v>
      </c>
      <c r="G532" s="19" t="s">
        <v>451</v>
      </c>
      <c r="H532" s="23">
        <v>0.29520000000000002</v>
      </c>
      <c r="I532" s="23">
        <v>1.0200000000000001E-2</v>
      </c>
      <c r="J532" s="23">
        <v>0.30530000000000002</v>
      </c>
      <c r="K532" s="24"/>
      <c r="L532" s="24">
        <v>4</v>
      </c>
      <c r="M532" s="24" t="s">
        <v>32</v>
      </c>
      <c r="N532" s="25">
        <v>10514</v>
      </c>
      <c r="O532" s="26">
        <f t="shared" si="65"/>
        <v>10545.541999999999</v>
      </c>
      <c r="P532" s="27">
        <f t="shared" si="70"/>
        <v>1054.5542</v>
      </c>
      <c r="Q532" s="33"/>
      <c r="R532" s="36"/>
      <c r="S532" s="29"/>
      <c r="T532" s="29"/>
      <c r="U532" s="29"/>
      <c r="V532" s="28">
        <f t="shared" si="73"/>
        <v>0</v>
      </c>
      <c r="W532" s="28">
        <f t="shared" si="75"/>
        <v>0</v>
      </c>
      <c r="X532" s="30">
        <f t="shared" si="74"/>
        <v>1054.5542</v>
      </c>
      <c r="Y532" s="31" t="s">
        <v>777</v>
      </c>
      <c r="Z532" s="17"/>
    </row>
    <row r="533" spans="1:26" ht="15.75" x14ac:dyDescent="0.25">
      <c r="A533" s="18" t="s">
        <v>43</v>
      </c>
      <c r="B533" s="19" t="s">
        <v>44</v>
      </c>
      <c r="C533" s="35" t="s">
        <v>1019</v>
      </c>
      <c r="D533" s="21" t="s">
        <v>1005</v>
      </c>
      <c r="E533" s="22" t="s">
        <v>29</v>
      </c>
      <c r="F533" s="19" t="s">
        <v>30</v>
      </c>
      <c r="G533" s="19" t="s">
        <v>30</v>
      </c>
      <c r="H533" s="23">
        <v>0.48170000000000002</v>
      </c>
      <c r="I533" s="23">
        <v>0.1154</v>
      </c>
      <c r="J533" s="23">
        <v>0.59709999999999996</v>
      </c>
      <c r="K533" s="24"/>
      <c r="L533" s="24">
        <v>4</v>
      </c>
      <c r="M533" s="24" t="s">
        <v>32</v>
      </c>
      <c r="N533" s="25">
        <v>22421</v>
      </c>
      <c r="O533" s="26">
        <f t="shared" ref="O533:O552" si="76">N533+(N533*0.003)</f>
        <v>22488.262999999999</v>
      </c>
      <c r="P533" s="27">
        <f t="shared" si="70"/>
        <v>2248.8263000000002</v>
      </c>
      <c r="Q533" s="33"/>
      <c r="R533" s="36"/>
      <c r="S533" s="29"/>
      <c r="T533" s="29"/>
      <c r="U533" s="29"/>
      <c r="V533" s="28">
        <f t="shared" si="73"/>
        <v>0</v>
      </c>
      <c r="W533" s="28">
        <f t="shared" si="75"/>
        <v>0</v>
      </c>
      <c r="X533" s="30">
        <f t="shared" si="74"/>
        <v>2248.8263000000002</v>
      </c>
      <c r="Y533" s="31" t="s">
        <v>777</v>
      </c>
      <c r="Z533" s="17"/>
    </row>
    <row r="534" spans="1:26" ht="15.75" x14ac:dyDescent="0.25">
      <c r="A534" s="18" t="s">
        <v>43</v>
      </c>
      <c r="B534" s="19" t="s">
        <v>44</v>
      </c>
      <c r="C534" s="35" t="s">
        <v>1020</v>
      </c>
      <c r="D534" s="21" t="s">
        <v>279</v>
      </c>
      <c r="E534" s="22" t="s">
        <v>450</v>
      </c>
      <c r="F534" s="19" t="s">
        <v>460</v>
      </c>
      <c r="G534" s="19" t="s">
        <v>37</v>
      </c>
      <c r="H534" s="23">
        <v>0.62960000000000005</v>
      </c>
      <c r="I534" s="23">
        <v>0.14560000000000001</v>
      </c>
      <c r="J534" s="23">
        <v>0.7752</v>
      </c>
      <c r="K534" s="24"/>
      <c r="L534" s="24">
        <v>4</v>
      </c>
      <c r="M534" s="24" t="s">
        <v>32</v>
      </c>
      <c r="N534" s="25">
        <v>87068</v>
      </c>
      <c r="O534" s="26">
        <f t="shared" si="76"/>
        <v>87329.203999999998</v>
      </c>
      <c r="P534" s="27">
        <f t="shared" si="70"/>
        <v>8732.9204000000009</v>
      </c>
      <c r="Q534" s="33"/>
      <c r="R534" s="36"/>
      <c r="S534" s="29"/>
      <c r="T534" s="29"/>
      <c r="U534" s="29"/>
      <c r="V534" s="28">
        <f t="shared" si="73"/>
        <v>0</v>
      </c>
      <c r="W534" s="28">
        <f t="shared" si="75"/>
        <v>0</v>
      </c>
      <c r="X534" s="30">
        <f t="shared" si="74"/>
        <v>8732.9204000000009</v>
      </c>
      <c r="Y534" s="31" t="s">
        <v>777</v>
      </c>
      <c r="Z534" s="17"/>
    </row>
    <row r="535" spans="1:26" ht="15.75" x14ac:dyDescent="0.25">
      <c r="A535" s="18" t="s">
        <v>52</v>
      </c>
      <c r="B535" s="19" t="s">
        <v>53</v>
      </c>
      <c r="C535" s="20" t="s">
        <v>784</v>
      </c>
      <c r="D535" s="21" t="s">
        <v>264</v>
      </c>
      <c r="E535" s="22" t="s">
        <v>450</v>
      </c>
      <c r="F535" s="19" t="s">
        <v>275</v>
      </c>
      <c r="G535" s="19" t="s">
        <v>451</v>
      </c>
      <c r="H535" s="23">
        <v>0.45140000000000002</v>
      </c>
      <c r="I535" s="23">
        <v>7.8700000000000006E-2</v>
      </c>
      <c r="J535" s="23">
        <v>0.53010000000000002</v>
      </c>
      <c r="K535" s="24"/>
      <c r="L535" s="24">
        <v>3</v>
      </c>
      <c r="M535" s="24" t="s">
        <v>32</v>
      </c>
      <c r="N535" s="34">
        <v>28318</v>
      </c>
      <c r="O535" s="26">
        <f t="shared" si="76"/>
        <v>28402.954000000002</v>
      </c>
      <c r="P535" s="27">
        <f t="shared" ref="P535:P552" si="77">O535*0.1</f>
        <v>2840.2954000000004</v>
      </c>
      <c r="Q535" s="33">
        <v>0.05</v>
      </c>
      <c r="R535" s="36"/>
      <c r="S535" s="29"/>
      <c r="T535" s="29"/>
      <c r="U535" s="29"/>
      <c r="V535" s="28">
        <f t="shared" si="73"/>
        <v>0</v>
      </c>
      <c r="W535" s="28">
        <f>T535*0.05</f>
        <v>0</v>
      </c>
      <c r="X535" s="30">
        <f t="shared" si="74"/>
        <v>2840.2954000000004</v>
      </c>
      <c r="Y535" s="31" t="s">
        <v>777</v>
      </c>
      <c r="Z535" s="17"/>
    </row>
    <row r="536" spans="1:26" ht="15.75" x14ac:dyDescent="0.25">
      <c r="A536" s="18" t="s">
        <v>787</v>
      </c>
      <c r="B536" s="19" t="s">
        <v>788</v>
      </c>
      <c r="C536" s="20" t="s">
        <v>789</v>
      </c>
      <c r="D536" s="21" t="s">
        <v>57</v>
      </c>
      <c r="E536" s="22" t="s">
        <v>450</v>
      </c>
      <c r="F536" s="19" t="s">
        <v>275</v>
      </c>
      <c r="G536" s="19" t="s">
        <v>451</v>
      </c>
      <c r="H536" s="23">
        <v>0.38740000000000002</v>
      </c>
      <c r="I536" s="23">
        <v>8.77E-2</v>
      </c>
      <c r="J536" s="23">
        <v>0.47510000000000002</v>
      </c>
      <c r="K536" s="24"/>
      <c r="L536" s="24">
        <v>3</v>
      </c>
      <c r="M536" s="24" t="s">
        <v>32</v>
      </c>
      <c r="N536" s="25">
        <v>81914</v>
      </c>
      <c r="O536" s="26">
        <f t="shared" si="76"/>
        <v>82159.741999999998</v>
      </c>
      <c r="P536" s="27">
        <f t="shared" si="77"/>
        <v>8215.9742000000006</v>
      </c>
      <c r="Q536" s="33">
        <v>0.05</v>
      </c>
      <c r="R536" s="36"/>
      <c r="S536" s="29"/>
      <c r="T536" s="29"/>
      <c r="U536" s="29"/>
      <c r="V536" s="28">
        <f t="shared" si="73"/>
        <v>0</v>
      </c>
      <c r="W536" s="28">
        <f>T536*0.05</f>
        <v>0</v>
      </c>
      <c r="X536" s="30">
        <f t="shared" si="74"/>
        <v>8215.9742000000006</v>
      </c>
      <c r="Y536" s="31" t="s">
        <v>777</v>
      </c>
      <c r="Z536" s="17"/>
    </row>
    <row r="537" spans="1:26" ht="15.75" x14ac:dyDescent="0.25">
      <c r="A537" s="18" t="s">
        <v>787</v>
      </c>
      <c r="B537" s="19" t="s">
        <v>788</v>
      </c>
      <c r="C537" s="20" t="s">
        <v>791</v>
      </c>
      <c r="D537" s="21" t="s">
        <v>106</v>
      </c>
      <c r="E537" s="22" t="s">
        <v>450</v>
      </c>
      <c r="F537" s="19" t="s">
        <v>275</v>
      </c>
      <c r="G537" s="19" t="s">
        <v>451</v>
      </c>
      <c r="H537" s="23">
        <v>0.3831</v>
      </c>
      <c r="I537" s="23">
        <v>7.2800000000000004E-2</v>
      </c>
      <c r="J537" s="23">
        <v>0.45590000000000003</v>
      </c>
      <c r="K537" s="24"/>
      <c r="L537" s="24">
        <v>3</v>
      </c>
      <c r="M537" s="24" t="s">
        <v>32</v>
      </c>
      <c r="N537" s="25">
        <v>30337</v>
      </c>
      <c r="O537" s="26">
        <f t="shared" si="76"/>
        <v>30428.010999999999</v>
      </c>
      <c r="P537" s="27">
        <f t="shared" si="77"/>
        <v>3042.8011000000001</v>
      </c>
      <c r="Q537" s="33">
        <v>0.05</v>
      </c>
      <c r="R537" s="36"/>
      <c r="S537" s="29"/>
      <c r="T537" s="29"/>
      <c r="U537" s="29"/>
      <c r="V537" s="28">
        <f t="shared" si="73"/>
        <v>0</v>
      </c>
      <c r="W537" s="28">
        <f>T537*0.05</f>
        <v>0</v>
      </c>
      <c r="X537" s="30">
        <f t="shared" si="74"/>
        <v>3042.8011000000001</v>
      </c>
      <c r="Y537" s="31" t="s">
        <v>777</v>
      </c>
      <c r="Z537" s="17"/>
    </row>
    <row r="538" spans="1:26" ht="15.75" x14ac:dyDescent="0.25">
      <c r="A538" s="18" t="s">
        <v>787</v>
      </c>
      <c r="B538" s="19" t="s">
        <v>788</v>
      </c>
      <c r="C538" s="20" t="s">
        <v>1021</v>
      </c>
      <c r="D538" s="21" t="s">
        <v>1022</v>
      </c>
      <c r="E538" s="22" t="s">
        <v>36</v>
      </c>
      <c r="F538" s="19" t="s">
        <v>37</v>
      </c>
      <c r="G538" s="19" t="s">
        <v>38</v>
      </c>
      <c r="H538" s="23">
        <v>0.30880000000000002</v>
      </c>
      <c r="I538" s="23">
        <v>8.9200000000000002E-2</v>
      </c>
      <c r="J538" s="23">
        <v>0.39800000000000002</v>
      </c>
      <c r="K538" s="24"/>
      <c r="L538" s="24">
        <v>4</v>
      </c>
      <c r="M538" s="24" t="s">
        <v>32</v>
      </c>
      <c r="N538" s="25">
        <v>70969</v>
      </c>
      <c r="O538" s="26">
        <f t="shared" si="76"/>
        <v>71181.907000000007</v>
      </c>
      <c r="P538" s="27">
        <f t="shared" si="77"/>
        <v>7118.190700000001</v>
      </c>
      <c r="Q538" s="33"/>
      <c r="R538" s="36"/>
      <c r="S538" s="29"/>
      <c r="T538" s="29"/>
      <c r="U538" s="29"/>
      <c r="V538" s="28">
        <f t="shared" si="73"/>
        <v>0</v>
      </c>
      <c r="W538" s="28">
        <f t="shared" ref="W538:W552" si="78">T538*0.1</f>
        <v>0</v>
      </c>
      <c r="X538" s="30">
        <f t="shared" si="74"/>
        <v>7118.190700000001</v>
      </c>
      <c r="Y538" s="31" t="s">
        <v>777</v>
      </c>
      <c r="Z538" s="17"/>
    </row>
    <row r="539" spans="1:26" ht="15.75" x14ac:dyDescent="0.25">
      <c r="A539" s="18" t="s">
        <v>787</v>
      </c>
      <c r="B539" s="19" t="s">
        <v>788</v>
      </c>
      <c r="C539" s="20" t="s">
        <v>1023</v>
      </c>
      <c r="D539" s="21" t="s">
        <v>118</v>
      </c>
      <c r="E539" s="22" t="s">
        <v>29</v>
      </c>
      <c r="F539" s="19" t="s">
        <v>30</v>
      </c>
      <c r="G539" s="19" t="s">
        <v>31</v>
      </c>
      <c r="H539" s="23">
        <v>0.26350000000000001</v>
      </c>
      <c r="I539" s="23">
        <v>8.7099999999999997E-2</v>
      </c>
      <c r="J539" s="23">
        <v>0.35060000000000002</v>
      </c>
      <c r="K539" s="24" t="s">
        <v>32</v>
      </c>
      <c r="L539" s="24">
        <v>4</v>
      </c>
      <c r="M539" s="24" t="s">
        <v>32</v>
      </c>
      <c r="N539" s="25">
        <v>10856</v>
      </c>
      <c r="O539" s="26">
        <f t="shared" si="76"/>
        <v>10888.567999999999</v>
      </c>
      <c r="P539" s="27">
        <f t="shared" si="77"/>
        <v>1088.8568</v>
      </c>
      <c r="Q539" s="33"/>
      <c r="R539" s="36"/>
      <c r="S539" s="29"/>
      <c r="T539" s="29"/>
      <c r="U539" s="29"/>
      <c r="V539" s="28">
        <f t="shared" si="73"/>
        <v>0</v>
      </c>
      <c r="W539" s="28">
        <f t="shared" si="78"/>
        <v>0</v>
      </c>
      <c r="X539" s="30">
        <f t="shared" si="74"/>
        <v>1088.8568</v>
      </c>
      <c r="Y539" s="31" t="s">
        <v>777</v>
      </c>
      <c r="Z539" s="17"/>
    </row>
    <row r="540" spans="1:26" ht="15.75" x14ac:dyDescent="0.25">
      <c r="A540" s="18" t="s">
        <v>787</v>
      </c>
      <c r="B540" s="19" t="s">
        <v>788</v>
      </c>
      <c r="C540" s="20" t="s">
        <v>1024</v>
      </c>
      <c r="D540" s="21" t="s">
        <v>46</v>
      </c>
      <c r="E540" s="22" t="s">
        <v>450</v>
      </c>
      <c r="F540" s="19" t="s">
        <v>275</v>
      </c>
      <c r="G540" s="19" t="s">
        <v>451</v>
      </c>
      <c r="H540" s="23">
        <v>0.31080000000000002</v>
      </c>
      <c r="I540" s="23">
        <v>6.0199999999999997E-2</v>
      </c>
      <c r="J540" s="23">
        <v>0.37090000000000001</v>
      </c>
      <c r="K540" s="24"/>
      <c r="L540" s="24">
        <v>4</v>
      </c>
      <c r="M540" s="24" t="s">
        <v>32</v>
      </c>
      <c r="N540" s="25">
        <v>47062</v>
      </c>
      <c r="O540" s="26">
        <f t="shared" si="76"/>
        <v>47203.186000000002</v>
      </c>
      <c r="P540" s="27">
        <f t="shared" si="77"/>
        <v>4720.3186000000005</v>
      </c>
      <c r="Q540" s="33"/>
      <c r="R540" s="36"/>
      <c r="S540" s="29"/>
      <c r="T540" s="29"/>
      <c r="U540" s="29"/>
      <c r="V540" s="28">
        <f t="shared" si="73"/>
        <v>0</v>
      </c>
      <c r="W540" s="28">
        <f t="shared" si="78"/>
        <v>0</v>
      </c>
      <c r="X540" s="30">
        <f t="shared" si="74"/>
        <v>4720.3186000000005</v>
      </c>
      <c r="Y540" s="31" t="s">
        <v>777</v>
      </c>
      <c r="Z540" s="17"/>
    </row>
    <row r="541" spans="1:26" ht="15.75" x14ac:dyDescent="0.25">
      <c r="A541" s="18" t="s">
        <v>787</v>
      </c>
      <c r="B541" s="19" t="s">
        <v>788</v>
      </c>
      <c r="C541" s="20" t="s">
        <v>1025</v>
      </c>
      <c r="D541" s="21" t="s">
        <v>1026</v>
      </c>
      <c r="E541" s="22" t="s">
        <v>450</v>
      </c>
      <c r="F541" s="19" t="s">
        <v>275</v>
      </c>
      <c r="G541" s="19" t="s">
        <v>451</v>
      </c>
      <c r="H541" s="23">
        <v>0.34300000000000003</v>
      </c>
      <c r="I541" s="23">
        <v>6.9099999999999995E-2</v>
      </c>
      <c r="J541" s="23">
        <v>0.41210000000000002</v>
      </c>
      <c r="K541" s="24"/>
      <c r="L541" s="24">
        <v>4</v>
      </c>
      <c r="M541" s="24" t="s">
        <v>32</v>
      </c>
      <c r="N541" s="25">
        <v>82000</v>
      </c>
      <c r="O541" s="26">
        <f t="shared" si="76"/>
        <v>82246</v>
      </c>
      <c r="P541" s="27">
        <f t="shared" si="77"/>
        <v>8224.6</v>
      </c>
      <c r="Q541" s="33"/>
      <c r="R541" s="36"/>
      <c r="S541" s="29"/>
      <c r="T541" s="29"/>
      <c r="U541" s="29"/>
      <c r="V541" s="28">
        <f t="shared" si="73"/>
        <v>0</v>
      </c>
      <c r="W541" s="28">
        <f t="shared" si="78"/>
        <v>0</v>
      </c>
      <c r="X541" s="30">
        <f t="shared" si="74"/>
        <v>8224.6</v>
      </c>
      <c r="Y541" s="31" t="s">
        <v>777</v>
      </c>
      <c r="Z541" s="17"/>
    </row>
    <row r="542" spans="1:26" ht="15.75" x14ac:dyDescent="0.25">
      <c r="A542" s="18" t="s">
        <v>787</v>
      </c>
      <c r="B542" s="19" t="s">
        <v>788</v>
      </c>
      <c r="C542" s="20" t="s">
        <v>1027</v>
      </c>
      <c r="D542" s="21" t="s">
        <v>55</v>
      </c>
      <c r="E542" s="22" t="s">
        <v>29</v>
      </c>
      <c r="F542" s="19" t="s">
        <v>30</v>
      </c>
      <c r="G542" s="19" t="s">
        <v>31</v>
      </c>
      <c r="H542" s="23">
        <v>0.2273</v>
      </c>
      <c r="I542" s="23">
        <v>6.0999999999999999E-2</v>
      </c>
      <c r="J542" s="23">
        <v>0.2883</v>
      </c>
      <c r="K542" s="24" t="s">
        <v>32</v>
      </c>
      <c r="L542" s="24">
        <v>4</v>
      </c>
      <c r="M542" s="24" t="s">
        <v>32</v>
      </c>
      <c r="N542" s="25">
        <v>19135</v>
      </c>
      <c r="O542" s="26">
        <f t="shared" si="76"/>
        <v>19192.404999999999</v>
      </c>
      <c r="P542" s="27">
        <f t="shared" si="77"/>
        <v>1919.2404999999999</v>
      </c>
      <c r="Q542" s="33"/>
      <c r="R542" s="36"/>
      <c r="S542" s="29"/>
      <c r="T542" s="29"/>
      <c r="U542" s="29"/>
      <c r="V542" s="28">
        <f t="shared" si="73"/>
        <v>0</v>
      </c>
      <c r="W542" s="28">
        <f t="shared" si="78"/>
        <v>0</v>
      </c>
      <c r="X542" s="30">
        <f t="shared" si="74"/>
        <v>1919.2404999999999</v>
      </c>
      <c r="Y542" s="31" t="s">
        <v>777</v>
      </c>
      <c r="Z542" s="17"/>
    </row>
    <row r="543" spans="1:26" ht="15.75" x14ac:dyDescent="0.25">
      <c r="A543" s="18" t="s">
        <v>787</v>
      </c>
      <c r="B543" s="19" t="s">
        <v>788</v>
      </c>
      <c r="C543" s="20" t="s">
        <v>1028</v>
      </c>
      <c r="D543" s="21" t="s">
        <v>1029</v>
      </c>
      <c r="E543" s="22" t="s">
        <v>450</v>
      </c>
      <c r="F543" s="19" t="s">
        <v>275</v>
      </c>
      <c r="G543" s="19" t="s">
        <v>451</v>
      </c>
      <c r="H543" s="23">
        <v>0.33040000000000003</v>
      </c>
      <c r="I543" s="23">
        <v>5.9900000000000002E-2</v>
      </c>
      <c r="J543" s="23">
        <v>0.39019999999999999</v>
      </c>
      <c r="K543" s="24"/>
      <c r="L543" s="24">
        <v>4</v>
      </c>
      <c r="M543" s="24" t="s">
        <v>32</v>
      </c>
      <c r="N543" s="25">
        <v>55636</v>
      </c>
      <c r="O543" s="26">
        <f t="shared" si="76"/>
        <v>55802.908000000003</v>
      </c>
      <c r="P543" s="27">
        <f t="shared" si="77"/>
        <v>5580.2908000000007</v>
      </c>
      <c r="Q543" s="33"/>
      <c r="R543" s="36"/>
      <c r="S543" s="29"/>
      <c r="T543" s="29"/>
      <c r="U543" s="29"/>
      <c r="V543" s="28">
        <f t="shared" si="73"/>
        <v>0</v>
      </c>
      <c r="W543" s="28">
        <f t="shared" si="78"/>
        <v>0</v>
      </c>
      <c r="X543" s="30">
        <f t="shared" si="74"/>
        <v>5580.2908000000007</v>
      </c>
      <c r="Y543" s="31" t="s">
        <v>777</v>
      </c>
      <c r="Z543" s="17"/>
    </row>
    <row r="544" spans="1:26" ht="15.75" x14ac:dyDescent="0.25">
      <c r="A544" s="18" t="s">
        <v>787</v>
      </c>
      <c r="B544" s="19" t="s">
        <v>788</v>
      </c>
      <c r="C544" s="20" t="s">
        <v>1030</v>
      </c>
      <c r="D544" s="21" t="s">
        <v>593</v>
      </c>
      <c r="E544" s="22" t="s">
        <v>450</v>
      </c>
      <c r="F544" s="19" t="s">
        <v>275</v>
      </c>
      <c r="G544" s="19" t="s">
        <v>451</v>
      </c>
      <c r="H544" s="23">
        <v>0.35849999999999999</v>
      </c>
      <c r="I544" s="23">
        <v>8.6800000000000002E-2</v>
      </c>
      <c r="J544" s="23">
        <v>0.44540000000000002</v>
      </c>
      <c r="K544" s="24"/>
      <c r="L544" s="24">
        <v>4</v>
      </c>
      <c r="M544" s="24" t="s">
        <v>32</v>
      </c>
      <c r="N544" s="25">
        <v>86895</v>
      </c>
      <c r="O544" s="26">
        <f t="shared" si="76"/>
        <v>87155.684999999998</v>
      </c>
      <c r="P544" s="27">
        <f t="shared" si="77"/>
        <v>8715.5684999999994</v>
      </c>
      <c r="Q544" s="33"/>
      <c r="R544" s="36"/>
      <c r="S544" s="29"/>
      <c r="T544" s="29"/>
      <c r="U544" s="29"/>
      <c r="V544" s="28">
        <f t="shared" si="73"/>
        <v>0</v>
      </c>
      <c r="W544" s="28">
        <f t="shared" si="78"/>
        <v>0</v>
      </c>
      <c r="X544" s="30">
        <f t="shared" si="74"/>
        <v>8715.5684999999994</v>
      </c>
      <c r="Y544" s="31" t="s">
        <v>777</v>
      </c>
      <c r="Z544" s="17"/>
    </row>
    <row r="545" spans="1:26" ht="15.75" x14ac:dyDescent="0.25">
      <c r="A545" s="18" t="s">
        <v>787</v>
      </c>
      <c r="B545" s="19" t="s">
        <v>788</v>
      </c>
      <c r="C545" s="20" t="s">
        <v>1031</v>
      </c>
      <c r="D545" s="21" t="s">
        <v>260</v>
      </c>
      <c r="E545" s="22" t="s">
        <v>29</v>
      </c>
      <c r="F545" s="19" t="s">
        <v>30</v>
      </c>
      <c r="G545" s="19" t="s">
        <v>31</v>
      </c>
      <c r="H545" s="23">
        <v>0.2467</v>
      </c>
      <c r="I545" s="23">
        <v>6.3899999999999998E-2</v>
      </c>
      <c r="J545" s="23">
        <v>0.31059999999999999</v>
      </c>
      <c r="K545" s="24" t="s">
        <v>32</v>
      </c>
      <c r="L545" s="24">
        <v>4</v>
      </c>
      <c r="M545" s="24" t="s">
        <v>32</v>
      </c>
      <c r="N545" s="25">
        <v>18896</v>
      </c>
      <c r="O545" s="26">
        <f t="shared" si="76"/>
        <v>18952.687999999998</v>
      </c>
      <c r="P545" s="27">
        <f t="shared" si="77"/>
        <v>1895.2687999999998</v>
      </c>
      <c r="Q545" s="33"/>
      <c r="R545" s="36"/>
      <c r="S545" s="29"/>
      <c r="T545" s="29"/>
      <c r="U545" s="29"/>
      <c r="V545" s="28">
        <f t="shared" si="73"/>
        <v>0</v>
      </c>
      <c r="W545" s="28">
        <f t="shared" si="78"/>
        <v>0</v>
      </c>
      <c r="X545" s="30">
        <f t="shared" si="74"/>
        <v>1895.2687999999998</v>
      </c>
      <c r="Y545" s="31" t="s">
        <v>777</v>
      </c>
      <c r="Z545" s="17"/>
    </row>
    <row r="546" spans="1:26" ht="15.75" x14ac:dyDescent="0.25">
      <c r="A546" s="18" t="s">
        <v>787</v>
      </c>
      <c r="B546" s="19" t="s">
        <v>788</v>
      </c>
      <c r="C546" s="20" t="s">
        <v>1032</v>
      </c>
      <c r="D546" s="21" t="s">
        <v>298</v>
      </c>
      <c r="E546" s="22" t="s">
        <v>36</v>
      </c>
      <c r="F546" s="19" t="s">
        <v>37</v>
      </c>
      <c r="G546" s="19" t="s">
        <v>38</v>
      </c>
      <c r="H546" s="23">
        <v>0.32800000000000001</v>
      </c>
      <c r="I546" s="23">
        <v>9.1499999999999998E-2</v>
      </c>
      <c r="J546" s="23">
        <v>0.41949999999999998</v>
      </c>
      <c r="K546" s="24"/>
      <c r="L546" s="24">
        <v>4</v>
      </c>
      <c r="M546" s="24" t="s">
        <v>32</v>
      </c>
      <c r="N546" s="25">
        <v>36112</v>
      </c>
      <c r="O546" s="26">
        <f t="shared" si="76"/>
        <v>36220.336000000003</v>
      </c>
      <c r="P546" s="27">
        <f t="shared" si="77"/>
        <v>3622.0336000000007</v>
      </c>
      <c r="Q546" s="33"/>
      <c r="R546" s="36"/>
      <c r="S546" s="29"/>
      <c r="T546" s="29"/>
      <c r="U546" s="29"/>
      <c r="V546" s="28">
        <f t="shared" si="73"/>
        <v>0</v>
      </c>
      <c r="W546" s="28">
        <f t="shared" si="78"/>
        <v>0</v>
      </c>
      <c r="X546" s="30">
        <f t="shared" si="74"/>
        <v>3622.0336000000007</v>
      </c>
      <c r="Y546" s="31" t="s">
        <v>777</v>
      </c>
      <c r="Z546" s="17"/>
    </row>
    <row r="547" spans="1:26" ht="15.75" x14ac:dyDescent="0.25">
      <c r="A547" s="18" t="s">
        <v>787</v>
      </c>
      <c r="B547" s="19" t="s">
        <v>788</v>
      </c>
      <c r="C547" s="20" t="s">
        <v>1033</v>
      </c>
      <c r="D547" s="21" t="s">
        <v>548</v>
      </c>
      <c r="E547" s="22" t="s">
        <v>450</v>
      </c>
      <c r="F547" s="19" t="s">
        <v>275</v>
      </c>
      <c r="G547" s="19" t="s">
        <v>451</v>
      </c>
      <c r="H547" s="23">
        <v>0.37419999999999998</v>
      </c>
      <c r="I547" s="23">
        <v>6.7100000000000007E-2</v>
      </c>
      <c r="J547" s="23">
        <v>0.44130000000000003</v>
      </c>
      <c r="K547" s="24"/>
      <c r="L547" s="24">
        <v>4</v>
      </c>
      <c r="M547" s="24" t="s">
        <v>32</v>
      </c>
      <c r="N547" s="25">
        <v>51223</v>
      </c>
      <c r="O547" s="26">
        <f t="shared" si="76"/>
        <v>51376.669000000002</v>
      </c>
      <c r="P547" s="27">
        <f t="shared" si="77"/>
        <v>5137.6669000000002</v>
      </c>
      <c r="Q547" s="33"/>
      <c r="R547" s="36"/>
      <c r="S547" s="29"/>
      <c r="T547" s="29"/>
      <c r="U547" s="29"/>
      <c r="V547" s="28">
        <f t="shared" si="73"/>
        <v>0</v>
      </c>
      <c r="W547" s="28">
        <f t="shared" si="78"/>
        <v>0</v>
      </c>
      <c r="X547" s="30">
        <f t="shared" si="74"/>
        <v>5137.6669000000002</v>
      </c>
      <c r="Y547" s="31" t="s">
        <v>777</v>
      </c>
      <c r="Z547" s="17"/>
    </row>
    <row r="548" spans="1:26" ht="15.75" x14ac:dyDescent="0.25">
      <c r="A548" s="18" t="s">
        <v>787</v>
      </c>
      <c r="B548" s="19" t="s">
        <v>788</v>
      </c>
      <c r="C548" s="20" t="s">
        <v>1034</v>
      </c>
      <c r="D548" s="21" t="s">
        <v>291</v>
      </c>
      <c r="E548" s="22" t="s">
        <v>29</v>
      </c>
      <c r="F548" s="19" t="s">
        <v>30</v>
      </c>
      <c r="G548" s="19" t="s">
        <v>31</v>
      </c>
      <c r="H548" s="23">
        <v>0.25109999999999999</v>
      </c>
      <c r="I548" s="23">
        <v>6.9500000000000006E-2</v>
      </c>
      <c r="J548" s="23">
        <v>0.3206</v>
      </c>
      <c r="K548" s="24" t="s">
        <v>32</v>
      </c>
      <c r="L548" s="24">
        <v>4</v>
      </c>
      <c r="M548" s="24" t="s">
        <v>32</v>
      </c>
      <c r="N548" s="25">
        <v>19070</v>
      </c>
      <c r="O548" s="26">
        <f t="shared" si="76"/>
        <v>19127.21</v>
      </c>
      <c r="P548" s="27">
        <f t="shared" si="77"/>
        <v>1912.721</v>
      </c>
      <c r="Q548" s="33"/>
      <c r="R548" s="36"/>
      <c r="S548" s="29"/>
      <c r="T548" s="29"/>
      <c r="U548" s="29"/>
      <c r="V548" s="28">
        <f t="shared" si="73"/>
        <v>0</v>
      </c>
      <c r="W548" s="28">
        <f t="shared" si="78"/>
        <v>0</v>
      </c>
      <c r="X548" s="30">
        <f t="shared" si="74"/>
        <v>1912.721</v>
      </c>
      <c r="Y548" s="31" t="s">
        <v>777</v>
      </c>
      <c r="Z548" s="17"/>
    </row>
    <row r="549" spans="1:26" ht="15.75" x14ac:dyDescent="0.25">
      <c r="A549" s="18" t="s">
        <v>787</v>
      </c>
      <c r="B549" s="19" t="s">
        <v>788</v>
      </c>
      <c r="C549" s="20" t="s">
        <v>1035</v>
      </c>
      <c r="D549" s="21" t="s">
        <v>484</v>
      </c>
      <c r="E549" s="22" t="s">
        <v>36</v>
      </c>
      <c r="F549" s="19" t="s">
        <v>37</v>
      </c>
      <c r="G549" s="19" t="s">
        <v>38</v>
      </c>
      <c r="H549" s="23">
        <v>0.32069999999999999</v>
      </c>
      <c r="I549" s="23">
        <v>7.7499999999999999E-2</v>
      </c>
      <c r="J549" s="23">
        <v>0.3982</v>
      </c>
      <c r="K549" s="24"/>
      <c r="L549" s="24">
        <v>4</v>
      </c>
      <c r="M549" s="24" t="s">
        <v>32</v>
      </c>
      <c r="N549" s="25">
        <v>40282</v>
      </c>
      <c r="O549" s="26">
        <f t="shared" si="76"/>
        <v>40402.845999999998</v>
      </c>
      <c r="P549" s="27">
        <f t="shared" si="77"/>
        <v>4040.2846</v>
      </c>
      <c r="Q549" s="33"/>
      <c r="R549" s="36"/>
      <c r="S549" s="29"/>
      <c r="T549" s="29"/>
      <c r="U549" s="29"/>
      <c r="V549" s="28">
        <f t="shared" si="73"/>
        <v>0</v>
      </c>
      <c r="W549" s="28">
        <f t="shared" si="78"/>
        <v>0</v>
      </c>
      <c r="X549" s="30">
        <f t="shared" si="74"/>
        <v>4040.2846</v>
      </c>
      <c r="Y549" s="31" t="s">
        <v>777</v>
      </c>
      <c r="Z549" s="17"/>
    </row>
    <row r="550" spans="1:26" ht="15.75" x14ac:dyDescent="0.25">
      <c r="A550" s="18" t="s">
        <v>787</v>
      </c>
      <c r="B550" s="19" t="s">
        <v>788</v>
      </c>
      <c r="C550" s="20" t="s">
        <v>1036</v>
      </c>
      <c r="D550" s="21" t="s">
        <v>255</v>
      </c>
      <c r="E550" s="22" t="s">
        <v>450</v>
      </c>
      <c r="F550" s="19" t="s">
        <v>275</v>
      </c>
      <c r="G550" s="19" t="s">
        <v>451</v>
      </c>
      <c r="H550" s="23">
        <v>0.30919999999999997</v>
      </c>
      <c r="I550" s="23">
        <v>6.7900000000000002E-2</v>
      </c>
      <c r="J550" s="23">
        <v>0.37709999999999999</v>
      </c>
      <c r="K550" s="24"/>
      <c r="L550" s="24">
        <v>4</v>
      </c>
      <c r="M550" s="24" t="s">
        <v>32</v>
      </c>
      <c r="N550" s="25">
        <v>74235</v>
      </c>
      <c r="O550" s="26">
        <f t="shared" si="76"/>
        <v>74457.705000000002</v>
      </c>
      <c r="P550" s="27">
        <f t="shared" si="77"/>
        <v>7445.7705000000005</v>
      </c>
      <c r="Q550" s="33"/>
      <c r="R550" s="36"/>
      <c r="S550" s="29"/>
      <c r="T550" s="29"/>
      <c r="U550" s="29"/>
      <c r="V550" s="28">
        <f t="shared" si="73"/>
        <v>0</v>
      </c>
      <c r="W550" s="28">
        <f t="shared" si="78"/>
        <v>0</v>
      </c>
      <c r="X550" s="30">
        <f t="shared" si="74"/>
        <v>7445.7705000000005</v>
      </c>
      <c r="Y550" s="31" t="s">
        <v>777</v>
      </c>
      <c r="Z550" s="17"/>
    </row>
    <row r="551" spans="1:26" ht="15.75" x14ac:dyDescent="0.25">
      <c r="A551" s="18" t="s">
        <v>787</v>
      </c>
      <c r="B551" s="19" t="s">
        <v>788</v>
      </c>
      <c r="C551" s="20" t="s">
        <v>1037</v>
      </c>
      <c r="D551" s="21" t="s">
        <v>617</v>
      </c>
      <c r="E551" s="22" t="s">
        <v>29</v>
      </c>
      <c r="F551" s="19" t="s">
        <v>30</v>
      </c>
      <c r="G551" s="19" t="s">
        <v>31</v>
      </c>
      <c r="H551" s="23">
        <v>0.25309999999999999</v>
      </c>
      <c r="I551" s="23">
        <v>6.9099999999999995E-2</v>
      </c>
      <c r="J551" s="23">
        <v>0.32219999999999999</v>
      </c>
      <c r="K551" s="24" t="s">
        <v>32</v>
      </c>
      <c r="L551" s="24">
        <v>4</v>
      </c>
      <c r="M551" s="24" t="s">
        <v>32</v>
      </c>
      <c r="N551" s="25">
        <v>17992</v>
      </c>
      <c r="O551" s="26">
        <f t="shared" si="76"/>
        <v>18045.975999999999</v>
      </c>
      <c r="P551" s="27">
        <f t="shared" si="77"/>
        <v>1804.5976000000001</v>
      </c>
      <c r="Q551" s="33"/>
      <c r="R551" s="36"/>
      <c r="S551" s="29"/>
      <c r="T551" s="29"/>
      <c r="U551" s="29"/>
      <c r="V551" s="28">
        <f t="shared" si="73"/>
        <v>0</v>
      </c>
      <c r="W551" s="28">
        <f t="shared" si="78"/>
        <v>0</v>
      </c>
      <c r="X551" s="30">
        <f t="shared" si="74"/>
        <v>1804.5976000000001</v>
      </c>
      <c r="Y551" s="31" t="s">
        <v>777</v>
      </c>
      <c r="Z551" s="17"/>
    </row>
    <row r="552" spans="1:26" ht="15.75" x14ac:dyDescent="0.25">
      <c r="A552" s="18" t="s">
        <v>787</v>
      </c>
      <c r="B552" s="19" t="s">
        <v>788</v>
      </c>
      <c r="C552" s="20" t="s">
        <v>1038</v>
      </c>
      <c r="D552" s="21" t="s">
        <v>1039</v>
      </c>
      <c r="E552" s="22" t="s">
        <v>36</v>
      </c>
      <c r="F552" s="19" t="s">
        <v>37</v>
      </c>
      <c r="G552" s="19" t="s">
        <v>38</v>
      </c>
      <c r="H552" s="23">
        <v>0.31480000000000002</v>
      </c>
      <c r="I552" s="23">
        <v>7.2300000000000003E-2</v>
      </c>
      <c r="J552" s="23">
        <v>0.38700000000000001</v>
      </c>
      <c r="K552" s="24"/>
      <c r="L552" s="24">
        <v>4</v>
      </c>
      <c r="M552" s="24" t="s">
        <v>32</v>
      </c>
      <c r="N552" s="25">
        <v>46325</v>
      </c>
      <c r="O552" s="26">
        <f t="shared" si="76"/>
        <v>46463.974999999999</v>
      </c>
      <c r="P552" s="27">
        <f t="shared" si="77"/>
        <v>4646.3975</v>
      </c>
      <c r="Q552" s="33"/>
      <c r="R552" s="36"/>
      <c r="S552" s="29"/>
      <c r="T552" s="29"/>
      <c r="U552" s="29"/>
      <c r="V552" s="28">
        <f t="shared" si="73"/>
        <v>0</v>
      </c>
      <c r="W552" s="28">
        <f t="shared" si="78"/>
        <v>0</v>
      </c>
      <c r="X552" s="30">
        <f t="shared" si="74"/>
        <v>4646.3975</v>
      </c>
      <c r="Y552" s="31" t="s">
        <v>777</v>
      </c>
      <c r="Z552" s="17"/>
    </row>
    <row r="553" spans="1:26" ht="15.75" x14ac:dyDescent="0.25">
      <c r="A553" s="18" t="str">
        <f>VLOOKUP(C553,'[3]Raw Data F&amp;R Elig-Schools'!$A$2:$N$1998,2,FALSE)</f>
        <v>009</v>
      </c>
      <c r="B553" s="19" t="s">
        <v>792</v>
      </c>
      <c r="C553" s="20" t="s">
        <v>793</v>
      </c>
      <c r="D553" s="21" t="str">
        <f>VLOOKUP(C553,'[3]Raw Data F&amp;R Elig-Schools'!$A$2:$N$1998,4,FALSE)</f>
        <v>0120</v>
      </c>
      <c r="E553" s="22" t="str">
        <f>VLOOKUP(C553,'[3]Raw Data F&amp;R Elig-Schools'!$A$2:$N$1998,5,FALSE)</f>
        <v>Elementary</v>
      </c>
      <c r="F553" s="19" t="str">
        <f>VLOOKUP(C553,'[3]Raw Data F&amp;R Elig-Schools'!$A$2:$N$1998,6,FALSE)</f>
        <v>H</v>
      </c>
      <c r="G553" s="19" t="str">
        <f>VLOOKUP(C553,'[3]Raw Data F&amp;R Elig-Schools'!$A$2:$N$1998,7,FALSE)</f>
        <v>7</v>
      </c>
      <c r="H553" s="23">
        <f>VLOOKUP(C553,'[3]Raw Data F&amp;R Elig-Schools'!$A$2:$N$1998,10,FALSE)</f>
        <v>0.47949999999999998</v>
      </c>
      <c r="I553" s="23">
        <f>VLOOKUP(C553,'[3]Raw Data F&amp;R Elig-Schools'!$A$2:$N$1998,12,FALSE)</f>
        <v>0.13700000000000001</v>
      </c>
      <c r="J553" s="23">
        <f>VLOOKUP(C553,'[3]Raw Data F&amp;R Elig-Schools'!$A$2:$N$1998,14,FALSE)</f>
        <v>0.61639999999999995</v>
      </c>
      <c r="K553" s="24"/>
      <c r="L553" s="24">
        <v>3</v>
      </c>
      <c r="M553" s="24"/>
      <c r="N553" s="25">
        <v>13650</v>
      </c>
      <c r="O553" s="40">
        <f>N553+(N553*0.03)</f>
        <v>14059.5</v>
      </c>
      <c r="P553" s="27">
        <f>O553*0.05</f>
        <v>702.97500000000002</v>
      </c>
      <c r="Q553" s="33">
        <v>0.05</v>
      </c>
      <c r="R553" s="36"/>
      <c r="S553" s="29"/>
      <c r="T553" s="29"/>
      <c r="U553" s="29"/>
      <c r="V553" s="28">
        <f t="shared" si="73"/>
        <v>0</v>
      </c>
      <c r="W553" s="28">
        <f>T553*0.05</f>
        <v>0</v>
      </c>
      <c r="X553" s="30">
        <f t="shared" si="74"/>
        <v>702.97500000000002</v>
      </c>
      <c r="Y553" s="31" t="s">
        <v>777</v>
      </c>
      <c r="Z553" s="17"/>
    </row>
    <row r="554" spans="1:26" ht="15.75" x14ac:dyDescent="0.25">
      <c r="A554" s="18" t="str">
        <f>VLOOKUP(C554,'[3]Raw Data F&amp;R Elig-Schools'!$A$2:$N$1998,2,FALSE)</f>
        <v>009</v>
      </c>
      <c r="B554" s="19" t="s">
        <v>792</v>
      </c>
      <c r="C554" s="20" t="s">
        <v>794</v>
      </c>
      <c r="D554" s="21" t="str">
        <f>VLOOKUP(C554,'[3]Raw Data F&amp;R Elig-Schools'!$A$2:$N$1998,4,FALSE)</f>
        <v>0150</v>
      </c>
      <c r="E554" s="22" t="str">
        <f>VLOOKUP(C554,'[3]Raw Data F&amp;R Elig-Schools'!$A$2:$N$1998,5,FALSE)</f>
        <v>Elementary</v>
      </c>
      <c r="F554" s="19" t="str">
        <f>VLOOKUP(C554,'[3]Raw Data F&amp;R Elig-Schools'!$A$2:$N$1998,6,FALSE)</f>
        <v>H</v>
      </c>
      <c r="G554" s="19" t="str">
        <f>VLOOKUP(C554,'[3]Raw Data F&amp;R Elig-Schools'!$A$2:$N$1998,7,FALSE)</f>
        <v>7</v>
      </c>
      <c r="H554" s="23">
        <f>VLOOKUP(C554,'[3]Raw Data F&amp;R Elig-Schools'!$A$2:$N$1998,10,FALSE)</f>
        <v>0.47399999999999998</v>
      </c>
      <c r="I554" s="23">
        <f>VLOOKUP(C554,'[3]Raw Data F&amp;R Elig-Schools'!$A$2:$N$1998,12,FALSE)</f>
        <v>0.13539999999999999</v>
      </c>
      <c r="J554" s="23">
        <f>VLOOKUP(C554,'[3]Raw Data F&amp;R Elig-Schools'!$A$2:$N$1998,14,FALSE)</f>
        <v>0.60940000000000005</v>
      </c>
      <c r="K554" s="24"/>
      <c r="L554" s="24">
        <v>3</v>
      </c>
      <c r="M554" s="24"/>
      <c r="N554" s="25">
        <v>17841</v>
      </c>
      <c r="O554" s="40">
        <f>N554+(N554*0.03)</f>
        <v>18376.23</v>
      </c>
      <c r="P554" s="27">
        <f>O554*0.05</f>
        <v>918.81150000000002</v>
      </c>
      <c r="Q554" s="33">
        <v>0.05</v>
      </c>
      <c r="R554" s="36"/>
      <c r="S554" s="29"/>
      <c r="T554" s="29"/>
      <c r="U554" s="29"/>
      <c r="V554" s="28">
        <f t="shared" si="73"/>
        <v>0</v>
      </c>
      <c r="W554" s="28">
        <f>T554*0.05</f>
        <v>0</v>
      </c>
      <c r="X554" s="30">
        <f t="shared" si="74"/>
        <v>918.81150000000002</v>
      </c>
      <c r="Y554" s="31" t="s">
        <v>777</v>
      </c>
      <c r="Z554" s="17"/>
    </row>
    <row r="555" spans="1:26" ht="15.75" x14ac:dyDescent="0.25">
      <c r="A555" s="18" t="str">
        <f>VLOOKUP(C555,'[3]Raw Data F&amp;R Elig-Schools'!$A$2:$N$1998,2,FALSE)</f>
        <v>009</v>
      </c>
      <c r="B555" s="19" t="s">
        <v>792</v>
      </c>
      <c r="C555" s="20" t="s">
        <v>1177</v>
      </c>
      <c r="D555" s="21" t="str">
        <f>VLOOKUP(C555,'[3]Raw Data F&amp;R Elig-Schools'!$A$2:$N$1998,4,FALSE)</f>
        <v>0140</v>
      </c>
      <c r="E555" s="22" t="str">
        <f>VLOOKUP(C555,'[3]Raw Data F&amp;R Elig-Schools'!$A$2:$N$1998,5,FALSE)</f>
        <v>High</v>
      </c>
      <c r="F555" s="19" t="str">
        <f>VLOOKUP(C555,'[3]Raw Data F&amp;R Elig-Schools'!$A$2:$N$1998,6,FALSE)</f>
        <v>8</v>
      </c>
      <c r="G555" s="19" t="str">
        <f>VLOOKUP(C555,'[3]Raw Data F&amp;R Elig-Schools'!$A$2:$N$1998,7,FALSE)</f>
        <v>12</v>
      </c>
      <c r="H555" s="23">
        <f>VLOOKUP(C555,'[3]Raw Data F&amp;R Elig-Schools'!$A$2:$N$1998,10,FALSE)</f>
        <v>0.34210000000000002</v>
      </c>
      <c r="I555" s="23">
        <f>VLOOKUP(C555,'[3]Raw Data F&amp;R Elig-Schools'!$A$2:$N$1998,12,FALSE)</f>
        <v>0.1</v>
      </c>
      <c r="J555" s="23">
        <f>VLOOKUP(C555,'[3]Raw Data F&amp;R Elig-Schools'!$A$2:$N$1998,14,FALSE)</f>
        <v>0.44209999999999999</v>
      </c>
      <c r="K555" s="24"/>
      <c r="L555" s="24">
        <v>5</v>
      </c>
      <c r="M555" s="24"/>
      <c r="N555" s="25">
        <v>7042</v>
      </c>
      <c r="O555" s="40">
        <f>N555+(N555*0.03)</f>
        <v>7253.26</v>
      </c>
      <c r="P555" s="27">
        <f>O555*0.05</f>
        <v>362.66300000000001</v>
      </c>
      <c r="Q555" s="33"/>
      <c r="R555" s="36"/>
      <c r="S555" s="29"/>
      <c r="T555" s="29"/>
      <c r="U555" s="29"/>
      <c r="V555" s="28">
        <f t="shared" si="73"/>
        <v>0</v>
      </c>
      <c r="W555" s="28">
        <f>T555*0.1</f>
        <v>0</v>
      </c>
      <c r="X555" s="30">
        <f t="shared" si="74"/>
        <v>362.66300000000001</v>
      </c>
      <c r="Y555" s="31" t="s">
        <v>777</v>
      </c>
      <c r="Z555" s="17"/>
    </row>
    <row r="556" spans="1:26" ht="15.75" x14ac:dyDescent="0.25">
      <c r="A556" s="18" t="s">
        <v>58</v>
      </c>
      <c r="B556" s="19" t="s">
        <v>59</v>
      </c>
      <c r="C556" s="20" t="s">
        <v>795</v>
      </c>
      <c r="D556" s="21" t="s">
        <v>262</v>
      </c>
      <c r="E556" s="22" t="s">
        <v>450</v>
      </c>
      <c r="F556" s="19" t="s">
        <v>461</v>
      </c>
      <c r="G556" s="19" t="s">
        <v>451</v>
      </c>
      <c r="H556" s="23">
        <v>0.56259999999999999</v>
      </c>
      <c r="I556" s="23">
        <v>5.2699999999999997E-2</v>
      </c>
      <c r="J556" s="23">
        <v>0.61539999999999995</v>
      </c>
      <c r="K556" s="24"/>
      <c r="L556" s="24">
        <v>3</v>
      </c>
      <c r="M556" s="24" t="s">
        <v>32</v>
      </c>
      <c r="N556" s="25">
        <v>32370</v>
      </c>
      <c r="O556" s="26">
        <f t="shared" ref="O556:O587" si="79">N556+(N556*0.003)</f>
        <v>32467.11</v>
      </c>
      <c r="P556" s="27">
        <f t="shared" ref="P556:P587" si="80">O556*0.1</f>
        <v>3246.7110000000002</v>
      </c>
      <c r="Q556" s="33">
        <v>0.05</v>
      </c>
      <c r="R556" s="36"/>
      <c r="S556" s="29"/>
      <c r="T556" s="29"/>
      <c r="U556" s="29"/>
      <c r="V556" s="28">
        <f t="shared" si="73"/>
        <v>0</v>
      </c>
      <c r="W556" s="28">
        <f t="shared" ref="W556:W561" si="81">T556*0.05</f>
        <v>0</v>
      </c>
      <c r="X556" s="30">
        <f t="shared" si="74"/>
        <v>3246.7110000000002</v>
      </c>
      <c r="Y556" s="31" t="s">
        <v>777</v>
      </c>
      <c r="Z556" s="17"/>
    </row>
    <row r="557" spans="1:26" ht="15.75" x14ac:dyDescent="0.25">
      <c r="A557" s="18" t="s">
        <v>58</v>
      </c>
      <c r="B557" s="19" t="s">
        <v>59</v>
      </c>
      <c r="C557" s="20" t="s">
        <v>799</v>
      </c>
      <c r="D557" s="21" t="s">
        <v>800</v>
      </c>
      <c r="E557" s="22" t="s">
        <v>450</v>
      </c>
      <c r="F557" s="19" t="s">
        <v>275</v>
      </c>
      <c r="G557" s="19" t="s">
        <v>451</v>
      </c>
      <c r="H557" s="23">
        <v>0.3881</v>
      </c>
      <c r="I557" s="23">
        <v>0.105</v>
      </c>
      <c r="J557" s="23">
        <v>0.49309999999999998</v>
      </c>
      <c r="K557" s="24"/>
      <c r="L557" s="24">
        <v>3</v>
      </c>
      <c r="M557" s="24" t="s">
        <v>32</v>
      </c>
      <c r="N557" s="25">
        <v>28134</v>
      </c>
      <c r="O557" s="26">
        <f t="shared" si="79"/>
        <v>28218.401999999998</v>
      </c>
      <c r="P557" s="27">
        <f t="shared" si="80"/>
        <v>2821.8402000000001</v>
      </c>
      <c r="Q557" s="33">
        <v>0.05</v>
      </c>
      <c r="R557" s="36"/>
      <c r="S557" s="29"/>
      <c r="T557" s="29"/>
      <c r="U557" s="29"/>
      <c r="V557" s="28">
        <f t="shared" si="73"/>
        <v>0</v>
      </c>
      <c r="W557" s="28">
        <f t="shared" si="81"/>
        <v>0</v>
      </c>
      <c r="X557" s="30">
        <f t="shared" si="74"/>
        <v>2821.8402000000001</v>
      </c>
      <c r="Y557" s="31" t="s">
        <v>777</v>
      </c>
      <c r="Z557" s="17"/>
    </row>
    <row r="558" spans="1:26" ht="15.75" x14ac:dyDescent="0.25">
      <c r="A558" s="18" t="s">
        <v>58</v>
      </c>
      <c r="B558" s="19" t="s">
        <v>59</v>
      </c>
      <c r="C558" s="20" t="s">
        <v>801</v>
      </c>
      <c r="D558" s="21" t="s">
        <v>336</v>
      </c>
      <c r="E558" s="22" t="s">
        <v>450</v>
      </c>
      <c r="F558" s="19" t="s">
        <v>275</v>
      </c>
      <c r="G558" s="19" t="s">
        <v>451</v>
      </c>
      <c r="H558" s="23">
        <v>0.47010000000000002</v>
      </c>
      <c r="I558" s="23">
        <v>4.8500000000000001E-2</v>
      </c>
      <c r="J558" s="23">
        <v>0.51870000000000005</v>
      </c>
      <c r="K558" s="24"/>
      <c r="L558" s="24">
        <v>3</v>
      </c>
      <c r="M558" s="24" t="s">
        <v>32</v>
      </c>
      <c r="N558" s="25">
        <v>25530</v>
      </c>
      <c r="O558" s="26">
        <f t="shared" si="79"/>
        <v>25606.59</v>
      </c>
      <c r="P558" s="27">
        <f t="shared" si="80"/>
        <v>2560.6590000000001</v>
      </c>
      <c r="Q558" s="33">
        <v>0.05</v>
      </c>
      <c r="R558" s="36"/>
      <c r="S558" s="29"/>
      <c r="T558" s="29"/>
      <c r="U558" s="29"/>
      <c r="V558" s="28">
        <f t="shared" si="73"/>
        <v>0</v>
      </c>
      <c r="W558" s="28">
        <f t="shared" si="81"/>
        <v>0</v>
      </c>
      <c r="X558" s="30">
        <f t="shared" si="74"/>
        <v>2560.6590000000001</v>
      </c>
      <c r="Y558" s="31" t="s">
        <v>777</v>
      </c>
      <c r="Z558" s="17"/>
    </row>
    <row r="559" spans="1:26" ht="15.75" x14ac:dyDescent="0.25">
      <c r="A559" s="18" t="s">
        <v>58</v>
      </c>
      <c r="B559" s="19" t="s">
        <v>59</v>
      </c>
      <c r="C559" s="20" t="s">
        <v>802</v>
      </c>
      <c r="D559" s="21" t="s">
        <v>339</v>
      </c>
      <c r="E559" s="22" t="s">
        <v>450</v>
      </c>
      <c r="F559" s="19" t="s">
        <v>275</v>
      </c>
      <c r="G559" s="19" t="s">
        <v>451</v>
      </c>
      <c r="H559" s="23">
        <v>0.48570000000000002</v>
      </c>
      <c r="I559" s="23">
        <v>9.0499999999999997E-2</v>
      </c>
      <c r="J559" s="23">
        <v>0.57620000000000005</v>
      </c>
      <c r="K559" s="24"/>
      <c r="L559" s="24">
        <v>3</v>
      </c>
      <c r="M559" s="24" t="s">
        <v>32</v>
      </c>
      <c r="N559" s="25">
        <v>16645</v>
      </c>
      <c r="O559" s="26">
        <f t="shared" si="79"/>
        <v>16694.935000000001</v>
      </c>
      <c r="P559" s="27">
        <f t="shared" si="80"/>
        <v>1669.4935000000003</v>
      </c>
      <c r="Q559" s="33">
        <v>0.05</v>
      </c>
      <c r="R559" s="36"/>
      <c r="S559" s="29"/>
      <c r="T559" s="29"/>
      <c r="U559" s="29"/>
      <c r="V559" s="28">
        <f t="shared" si="73"/>
        <v>0</v>
      </c>
      <c r="W559" s="28">
        <f t="shared" si="81"/>
        <v>0</v>
      </c>
      <c r="X559" s="30">
        <f t="shared" si="74"/>
        <v>1669.4935000000003</v>
      </c>
      <c r="Y559" s="31" t="s">
        <v>777</v>
      </c>
      <c r="Z559" s="17"/>
    </row>
    <row r="560" spans="1:26" ht="15.75" x14ac:dyDescent="0.25">
      <c r="A560" s="18" t="s">
        <v>58</v>
      </c>
      <c r="B560" s="19" t="s">
        <v>59</v>
      </c>
      <c r="C560" s="20" t="s">
        <v>803</v>
      </c>
      <c r="D560" s="21" t="s">
        <v>804</v>
      </c>
      <c r="E560" s="22" t="s">
        <v>450</v>
      </c>
      <c r="F560" s="19" t="s">
        <v>275</v>
      </c>
      <c r="G560" s="19" t="s">
        <v>451</v>
      </c>
      <c r="H560" s="23">
        <v>0.48899999999999999</v>
      </c>
      <c r="I560" s="23">
        <v>0.1103</v>
      </c>
      <c r="J560" s="23">
        <v>0.59930000000000005</v>
      </c>
      <c r="K560" s="24"/>
      <c r="L560" s="24">
        <v>3</v>
      </c>
      <c r="M560" s="24" t="s">
        <v>32</v>
      </c>
      <c r="N560" s="25">
        <v>25157</v>
      </c>
      <c r="O560" s="26">
        <f t="shared" si="79"/>
        <v>25232.471000000001</v>
      </c>
      <c r="P560" s="27">
        <f t="shared" si="80"/>
        <v>2523.2471000000005</v>
      </c>
      <c r="Q560" s="33">
        <v>0.05</v>
      </c>
      <c r="R560" s="36"/>
      <c r="S560" s="29"/>
      <c r="T560" s="29"/>
      <c r="U560" s="29"/>
      <c r="V560" s="28">
        <f t="shared" si="73"/>
        <v>0</v>
      </c>
      <c r="W560" s="28">
        <f t="shared" si="81"/>
        <v>0</v>
      </c>
      <c r="X560" s="30">
        <f t="shared" si="74"/>
        <v>2523.2471000000005</v>
      </c>
      <c r="Y560" s="31" t="s">
        <v>777</v>
      </c>
      <c r="Z560" s="17"/>
    </row>
    <row r="561" spans="1:26" ht="15.75" x14ac:dyDescent="0.25">
      <c r="A561" s="18" t="s">
        <v>58</v>
      </c>
      <c r="B561" s="19" t="s">
        <v>59</v>
      </c>
      <c r="C561" s="20" t="s">
        <v>805</v>
      </c>
      <c r="D561" s="21" t="s">
        <v>255</v>
      </c>
      <c r="E561" s="22" t="s">
        <v>450</v>
      </c>
      <c r="F561" s="19" t="s">
        <v>275</v>
      </c>
      <c r="G561" s="19" t="s">
        <v>451</v>
      </c>
      <c r="H561" s="23">
        <v>0.50429999999999997</v>
      </c>
      <c r="I561" s="23">
        <v>0.13830000000000001</v>
      </c>
      <c r="J561" s="23">
        <v>0.64270000000000005</v>
      </c>
      <c r="K561" s="24"/>
      <c r="L561" s="24">
        <v>3</v>
      </c>
      <c r="M561" s="24" t="s">
        <v>32</v>
      </c>
      <c r="N561" s="25">
        <v>37559</v>
      </c>
      <c r="O561" s="26">
        <f t="shared" si="79"/>
        <v>37671.677000000003</v>
      </c>
      <c r="P561" s="27">
        <f t="shared" si="80"/>
        <v>3767.1677000000004</v>
      </c>
      <c r="Q561" s="33">
        <v>0.05</v>
      </c>
      <c r="R561" s="36"/>
      <c r="S561" s="29"/>
      <c r="T561" s="29"/>
      <c r="U561" s="29"/>
      <c r="V561" s="28">
        <f t="shared" si="73"/>
        <v>0</v>
      </c>
      <c r="W561" s="28">
        <f t="shared" si="81"/>
        <v>0</v>
      </c>
      <c r="X561" s="30">
        <f t="shared" si="74"/>
        <v>3767.1677000000004</v>
      </c>
      <c r="Y561" s="31" t="s">
        <v>777</v>
      </c>
      <c r="Z561" s="17"/>
    </row>
    <row r="562" spans="1:26" ht="15.75" x14ac:dyDescent="0.25">
      <c r="A562" s="18" t="s">
        <v>58</v>
      </c>
      <c r="B562" s="19" t="s">
        <v>59</v>
      </c>
      <c r="C562" s="20" t="s">
        <v>1040</v>
      </c>
      <c r="D562" s="21" t="s">
        <v>1041</v>
      </c>
      <c r="E562" s="22" t="s">
        <v>29</v>
      </c>
      <c r="F562" s="19" t="s">
        <v>30</v>
      </c>
      <c r="G562" s="19" t="s">
        <v>31</v>
      </c>
      <c r="H562" s="23">
        <v>0.13020000000000001</v>
      </c>
      <c r="I562" s="23">
        <v>3.9100000000000003E-2</v>
      </c>
      <c r="J562" s="23">
        <v>0.16930000000000001</v>
      </c>
      <c r="K562" s="24"/>
      <c r="L562" s="24">
        <v>4</v>
      </c>
      <c r="M562" s="24" t="s">
        <v>32</v>
      </c>
      <c r="N562" s="25">
        <v>12224</v>
      </c>
      <c r="O562" s="26">
        <f t="shared" si="79"/>
        <v>12260.672</v>
      </c>
      <c r="P562" s="27">
        <f t="shared" si="80"/>
        <v>1226.0672000000002</v>
      </c>
      <c r="Q562" s="33"/>
      <c r="R562" s="36"/>
      <c r="S562" s="29"/>
      <c r="T562" s="29"/>
      <c r="U562" s="29"/>
      <c r="V562" s="28">
        <f t="shared" si="73"/>
        <v>0</v>
      </c>
      <c r="W562" s="28">
        <f t="shared" ref="W562:W571" si="82">T562*0.1</f>
        <v>0</v>
      </c>
      <c r="X562" s="30">
        <f t="shared" si="74"/>
        <v>1226.0672000000002</v>
      </c>
      <c r="Y562" s="31" t="s">
        <v>777</v>
      </c>
      <c r="Z562" s="17"/>
    </row>
    <row r="563" spans="1:26" ht="15.75" x14ac:dyDescent="0.25">
      <c r="A563" s="18" t="s">
        <v>594</v>
      </c>
      <c r="B563" s="19" t="s">
        <v>595</v>
      </c>
      <c r="C563" s="20" t="s">
        <v>1178</v>
      </c>
      <c r="D563" s="21" t="s">
        <v>403</v>
      </c>
      <c r="E563" s="22" t="s">
        <v>450</v>
      </c>
      <c r="F563" s="19" t="s">
        <v>275</v>
      </c>
      <c r="G563" s="19" t="s">
        <v>451</v>
      </c>
      <c r="H563" s="23">
        <v>0.32240000000000002</v>
      </c>
      <c r="I563" s="23">
        <v>4.2099999999999999E-2</v>
      </c>
      <c r="J563" s="23">
        <v>0.36449999999999999</v>
      </c>
      <c r="K563" s="24" t="s">
        <v>32</v>
      </c>
      <c r="L563" s="24">
        <v>5</v>
      </c>
      <c r="M563" s="24"/>
      <c r="N563" s="25">
        <v>4321</v>
      </c>
      <c r="O563" s="26">
        <f t="shared" si="79"/>
        <v>4333.9629999999997</v>
      </c>
      <c r="P563" s="27">
        <f t="shared" si="80"/>
        <v>433.3963</v>
      </c>
      <c r="Q563" s="33"/>
      <c r="R563" s="36"/>
      <c r="S563" s="29"/>
      <c r="T563" s="29"/>
      <c r="U563" s="29"/>
      <c r="V563" s="28">
        <f t="shared" si="73"/>
        <v>0</v>
      </c>
      <c r="W563" s="28">
        <f t="shared" si="82"/>
        <v>0</v>
      </c>
      <c r="X563" s="30">
        <f t="shared" si="74"/>
        <v>433.3963</v>
      </c>
      <c r="Y563" s="31" t="s">
        <v>777</v>
      </c>
      <c r="Z563" s="17"/>
    </row>
    <row r="564" spans="1:26" ht="15.75" x14ac:dyDescent="0.25">
      <c r="A564" s="18" t="s">
        <v>594</v>
      </c>
      <c r="B564" s="19" t="s">
        <v>595</v>
      </c>
      <c r="C564" s="20" t="s">
        <v>1179</v>
      </c>
      <c r="D564" s="21" t="s">
        <v>92</v>
      </c>
      <c r="E564" s="22" t="s">
        <v>36</v>
      </c>
      <c r="F564" s="19" t="s">
        <v>37</v>
      </c>
      <c r="G564" s="19" t="s">
        <v>38</v>
      </c>
      <c r="H564" s="23">
        <v>0.25609999999999999</v>
      </c>
      <c r="I564" s="23">
        <v>4.58E-2</v>
      </c>
      <c r="J564" s="23">
        <v>0.3019</v>
      </c>
      <c r="K564" s="24" t="s">
        <v>32</v>
      </c>
      <c r="L564" s="24">
        <v>5</v>
      </c>
      <c r="M564" s="24"/>
      <c r="N564" s="25">
        <v>7756</v>
      </c>
      <c r="O564" s="26">
        <f t="shared" si="79"/>
        <v>7779.268</v>
      </c>
      <c r="P564" s="27">
        <f t="shared" si="80"/>
        <v>777.92680000000007</v>
      </c>
      <c r="Q564" s="33"/>
      <c r="R564" s="36"/>
      <c r="S564" s="29"/>
      <c r="T564" s="29"/>
      <c r="U564" s="29"/>
      <c r="V564" s="28">
        <f t="shared" si="73"/>
        <v>0</v>
      </c>
      <c r="W564" s="28">
        <f t="shared" si="82"/>
        <v>0</v>
      </c>
      <c r="X564" s="30">
        <f t="shared" si="74"/>
        <v>777.92680000000007</v>
      </c>
      <c r="Y564" s="31" t="s">
        <v>777</v>
      </c>
      <c r="Z564" s="17"/>
    </row>
    <row r="565" spans="1:26" ht="15.75" x14ac:dyDescent="0.25">
      <c r="A565" s="18" t="s">
        <v>594</v>
      </c>
      <c r="B565" s="19" t="s">
        <v>595</v>
      </c>
      <c r="C565" s="20" t="s">
        <v>1180</v>
      </c>
      <c r="D565" s="21" t="s">
        <v>207</v>
      </c>
      <c r="E565" s="22" t="s">
        <v>450</v>
      </c>
      <c r="F565" s="19" t="s">
        <v>460</v>
      </c>
      <c r="G565" s="19" t="s">
        <v>451</v>
      </c>
      <c r="H565" s="23">
        <v>0.18090000000000001</v>
      </c>
      <c r="I565" s="23">
        <v>5.8000000000000003E-2</v>
      </c>
      <c r="J565" s="23">
        <v>0.2389</v>
      </c>
      <c r="K565" s="24" t="s">
        <v>32</v>
      </c>
      <c r="L565" s="24">
        <v>5</v>
      </c>
      <c r="M565" s="24"/>
      <c r="N565" s="25">
        <v>4054</v>
      </c>
      <c r="O565" s="26">
        <f t="shared" si="79"/>
        <v>4066.1619999999998</v>
      </c>
      <c r="P565" s="27">
        <f t="shared" si="80"/>
        <v>406.61619999999999</v>
      </c>
      <c r="Q565" s="33"/>
      <c r="R565" s="36"/>
      <c r="S565" s="29"/>
      <c r="T565" s="29"/>
      <c r="U565" s="29"/>
      <c r="V565" s="28">
        <f t="shared" si="73"/>
        <v>0</v>
      </c>
      <c r="W565" s="28">
        <f t="shared" si="82"/>
        <v>0</v>
      </c>
      <c r="X565" s="30">
        <f t="shared" si="74"/>
        <v>406.61619999999999</v>
      </c>
      <c r="Y565" s="31" t="s">
        <v>777</v>
      </c>
      <c r="Z565" s="17"/>
    </row>
    <row r="566" spans="1:26" ht="15.75" x14ac:dyDescent="0.25">
      <c r="A566" s="18" t="s">
        <v>594</v>
      </c>
      <c r="B566" s="19" t="s">
        <v>595</v>
      </c>
      <c r="C566" s="20" t="s">
        <v>1181</v>
      </c>
      <c r="D566" s="21" t="s">
        <v>225</v>
      </c>
      <c r="E566" s="22" t="s">
        <v>450</v>
      </c>
      <c r="F566" s="19" t="s">
        <v>275</v>
      </c>
      <c r="G566" s="19" t="s">
        <v>451</v>
      </c>
      <c r="H566" s="23">
        <v>0.24210000000000001</v>
      </c>
      <c r="I566" s="23">
        <v>3.6700000000000003E-2</v>
      </c>
      <c r="J566" s="23">
        <v>0.2787</v>
      </c>
      <c r="K566" s="24" t="s">
        <v>32</v>
      </c>
      <c r="L566" s="24">
        <v>5</v>
      </c>
      <c r="M566" s="24"/>
      <c r="N566" s="25">
        <v>10698</v>
      </c>
      <c r="O566" s="26">
        <f t="shared" si="79"/>
        <v>10730.093999999999</v>
      </c>
      <c r="P566" s="27">
        <f t="shared" si="80"/>
        <v>1073.0093999999999</v>
      </c>
      <c r="Q566" s="33"/>
      <c r="R566" s="36"/>
      <c r="S566" s="29"/>
      <c r="T566" s="29"/>
      <c r="U566" s="29"/>
      <c r="V566" s="28">
        <f t="shared" si="73"/>
        <v>0</v>
      </c>
      <c r="W566" s="28">
        <f t="shared" si="82"/>
        <v>0</v>
      </c>
      <c r="X566" s="30">
        <f t="shared" si="74"/>
        <v>1073.0093999999999</v>
      </c>
      <c r="Y566" s="31" t="s">
        <v>777</v>
      </c>
      <c r="Z566" s="17"/>
    </row>
    <row r="567" spans="1:26" ht="15.75" x14ac:dyDescent="0.25">
      <c r="A567" s="18" t="s">
        <v>594</v>
      </c>
      <c r="B567" s="19" t="s">
        <v>595</v>
      </c>
      <c r="C567" s="20" t="s">
        <v>1182</v>
      </c>
      <c r="D567" s="21" t="s">
        <v>80</v>
      </c>
      <c r="E567" s="22" t="s">
        <v>450</v>
      </c>
      <c r="F567" s="19" t="s">
        <v>275</v>
      </c>
      <c r="G567" s="19" t="s">
        <v>451</v>
      </c>
      <c r="H567" s="23">
        <v>0.25169999999999998</v>
      </c>
      <c r="I567" s="23">
        <v>3.8199999999999998E-2</v>
      </c>
      <c r="J567" s="23">
        <v>0.28989999999999999</v>
      </c>
      <c r="K567" s="24" t="s">
        <v>32</v>
      </c>
      <c r="L567" s="24">
        <v>5</v>
      </c>
      <c r="M567" s="24"/>
      <c r="N567" s="25">
        <v>12199</v>
      </c>
      <c r="O567" s="26">
        <f t="shared" si="79"/>
        <v>12235.597</v>
      </c>
      <c r="P567" s="27">
        <f t="shared" si="80"/>
        <v>1223.5597</v>
      </c>
      <c r="Q567" s="33"/>
      <c r="R567" s="36"/>
      <c r="S567" s="29"/>
      <c r="T567" s="29"/>
      <c r="U567" s="29"/>
      <c r="V567" s="28">
        <f t="shared" si="73"/>
        <v>0</v>
      </c>
      <c r="W567" s="28">
        <f t="shared" si="82"/>
        <v>0</v>
      </c>
      <c r="X567" s="30">
        <f t="shared" si="74"/>
        <v>1223.5597</v>
      </c>
      <c r="Y567" s="31" t="s">
        <v>777</v>
      </c>
      <c r="Z567" s="17"/>
    </row>
    <row r="568" spans="1:26" ht="15.75" x14ac:dyDescent="0.25">
      <c r="A568" s="18" t="s">
        <v>594</v>
      </c>
      <c r="B568" s="19" t="s">
        <v>595</v>
      </c>
      <c r="C568" s="20" t="s">
        <v>1183</v>
      </c>
      <c r="D568" s="21" t="s">
        <v>518</v>
      </c>
      <c r="E568" s="22" t="s">
        <v>29</v>
      </c>
      <c r="F568" s="19" t="s">
        <v>30</v>
      </c>
      <c r="G568" s="19" t="s">
        <v>31</v>
      </c>
      <c r="H568" s="23">
        <v>0.21940000000000001</v>
      </c>
      <c r="I568" s="23">
        <v>2.3300000000000001E-2</v>
      </c>
      <c r="J568" s="23">
        <v>0.2427</v>
      </c>
      <c r="K568" s="24" t="s">
        <v>32</v>
      </c>
      <c r="L568" s="24">
        <v>5</v>
      </c>
      <c r="M568" s="24"/>
      <c r="N568" s="25">
        <v>6368</v>
      </c>
      <c r="O568" s="26">
        <f t="shared" si="79"/>
        <v>6387.1040000000003</v>
      </c>
      <c r="P568" s="27">
        <f t="shared" si="80"/>
        <v>638.71040000000005</v>
      </c>
      <c r="Q568" s="33"/>
      <c r="R568" s="36"/>
      <c r="S568" s="29"/>
      <c r="T568" s="29"/>
      <c r="U568" s="29"/>
      <c r="V568" s="28">
        <f t="shared" si="73"/>
        <v>0</v>
      </c>
      <c r="W568" s="28">
        <f t="shared" si="82"/>
        <v>0</v>
      </c>
      <c r="X568" s="30">
        <f t="shared" si="74"/>
        <v>638.71040000000005</v>
      </c>
      <c r="Y568" s="31" t="s">
        <v>777</v>
      </c>
      <c r="Z568" s="17"/>
    </row>
    <row r="569" spans="1:26" ht="15.75" x14ac:dyDescent="0.25">
      <c r="A569" s="18" t="s">
        <v>594</v>
      </c>
      <c r="B569" s="19" t="s">
        <v>595</v>
      </c>
      <c r="C569" s="20" t="s">
        <v>1184</v>
      </c>
      <c r="D569" s="21" t="s">
        <v>548</v>
      </c>
      <c r="E569" s="22" t="s">
        <v>29</v>
      </c>
      <c r="F569" s="19" t="s">
        <v>30</v>
      </c>
      <c r="G569" s="19" t="s">
        <v>31</v>
      </c>
      <c r="H569" s="23">
        <v>0.1648</v>
      </c>
      <c r="I569" s="23">
        <v>2.3800000000000002E-2</v>
      </c>
      <c r="J569" s="23">
        <v>0.18859999999999999</v>
      </c>
      <c r="K569" s="24" t="s">
        <v>32</v>
      </c>
      <c r="L569" s="24">
        <v>5</v>
      </c>
      <c r="M569" s="24"/>
      <c r="N569" s="25">
        <v>8353</v>
      </c>
      <c r="O569" s="26">
        <f t="shared" si="79"/>
        <v>8378.0589999999993</v>
      </c>
      <c r="P569" s="27">
        <f t="shared" si="80"/>
        <v>837.80589999999995</v>
      </c>
      <c r="Q569" s="33"/>
      <c r="R569" s="36"/>
      <c r="S569" s="29"/>
      <c r="T569" s="29"/>
      <c r="U569" s="29"/>
      <c r="V569" s="28">
        <f t="shared" si="73"/>
        <v>0</v>
      </c>
      <c r="W569" s="28">
        <f t="shared" si="82"/>
        <v>0</v>
      </c>
      <c r="X569" s="30">
        <f t="shared" si="74"/>
        <v>837.80589999999995</v>
      </c>
      <c r="Y569" s="31" t="s">
        <v>777</v>
      </c>
      <c r="Z569" s="17"/>
    </row>
    <row r="570" spans="1:26" ht="15.75" x14ac:dyDescent="0.25">
      <c r="A570" s="18" t="s">
        <v>594</v>
      </c>
      <c r="B570" s="19" t="s">
        <v>595</v>
      </c>
      <c r="C570" s="20" t="s">
        <v>1185</v>
      </c>
      <c r="D570" s="21" t="s">
        <v>75</v>
      </c>
      <c r="E570" s="22" t="s">
        <v>36</v>
      </c>
      <c r="F570" s="19" t="s">
        <v>37</v>
      </c>
      <c r="G570" s="19" t="s">
        <v>38</v>
      </c>
      <c r="H570" s="23">
        <v>0.1971</v>
      </c>
      <c r="I570" s="23">
        <v>3.9699999999999999E-2</v>
      </c>
      <c r="J570" s="23">
        <v>0.23680000000000001</v>
      </c>
      <c r="K570" s="24" t="s">
        <v>32</v>
      </c>
      <c r="L570" s="24">
        <v>5</v>
      </c>
      <c r="M570" s="24"/>
      <c r="N570" s="25">
        <v>10919</v>
      </c>
      <c r="O570" s="26">
        <f t="shared" si="79"/>
        <v>10951.757</v>
      </c>
      <c r="P570" s="27">
        <f t="shared" si="80"/>
        <v>1095.1757</v>
      </c>
      <c r="Q570" s="33"/>
      <c r="R570" s="36"/>
      <c r="S570" s="29"/>
      <c r="T570" s="29"/>
      <c r="U570" s="29"/>
      <c r="V570" s="28">
        <f t="shared" si="73"/>
        <v>0</v>
      </c>
      <c r="W570" s="28">
        <f t="shared" si="82"/>
        <v>0</v>
      </c>
      <c r="X570" s="30">
        <f t="shared" si="74"/>
        <v>1095.1757</v>
      </c>
      <c r="Y570" s="31" t="s">
        <v>777</v>
      </c>
      <c r="Z570" s="17"/>
    </row>
    <row r="571" spans="1:26" ht="15.75" x14ac:dyDescent="0.25">
      <c r="A571" s="18" t="s">
        <v>594</v>
      </c>
      <c r="B571" s="19" t="s">
        <v>595</v>
      </c>
      <c r="C571" s="20" t="s">
        <v>1186</v>
      </c>
      <c r="D571" s="21" t="s">
        <v>106</v>
      </c>
      <c r="E571" s="22" t="s">
        <v>450</v>
      </c>
      <c r="F571" s="19" t="s">
        <v>275</v>
      </c>
      <c r="G571" s="19" t="s">
        <v>451</v>
      </c>
      <c r="H571" s="23">
        <v>0.253</v>
      </c>
      <c r="I571" s="23">
        <v>3.1600000000000003E-2</v>
      </c>
      <c r="J571" s="23">
        <v>0.28460000000000002</v>
      </c>
      <c r="K571" s="24" t="s">
        <v>32</v>
      </c>
      <c r="L571" s="24">
        <v>5</v>
      </c>
      <c r="M571" s="24"/>
      <c r="N571" s="25">
        <v>8477</v>
      </c>
      <c r="O571" s="26">
        <f t="shared" si="79"/>
        <v>8502.4310000000005</v>
      </c>
      <c r="P571" s="27">
        <f t="shared" si="80"/>
        <v>850.24310000000014</v>
      </c>
      <c r="Q571" s="33"/>
      <c r="R571" s="36"/>
      <c r="S571" s="29"/>
      <c r="T571" s="29"/>
      <c r="U571" s="29"/>
      <c r="V571" s="28">
        <f t="shared" si="73"/>
        <v>0</v>
      </c>
      <c r="W571" s="28">
        <f t="shared" si="82"/>
        <v>0</v>
      </c>
      <c r="X571" s="30">
        <f t="shared" si="74"/>
        <v>850.24310000000014</v>
      </c>
      <c r="Y571" s="31" t="s">
        <v>777</v>
      </c>
      <c r="Z571" s="17"/>
    </row>
    <row r="572" spans="1:26" ht="15.75" x14ac:dyDescent="0.25">
      <c r="A572" s="18" t="s">
        <v>66</v>
      </c>
      <c r="B572" s="19" t="s">
        <v>67</v>
      </c>
      <c r="C572" s="20" t="s">
        <v>806</v>
      </c>
      <c r="D572" s="21" t="s">
        <v>106</v>
      </c>
      <c r="E572" s="22" t="s">
        <v>450</v>
      </c>
      <c r="F572" s="19" t="s">
        <v>464</v>
      </c>
      <c r="G572" s="19" t="s">
        <v>451</v>
      </c>
      <c r="H572" s="23">
        <v>0.77839999999999998</v>
      </c>
      <c r="I572" s="23">
        <v>0</v>
      </c>
      <c r="J572" s="23">
        <v>0.77839999999999998</v>
      </c>
      <c r="K572" s="24"/>
      <c r="L572" s="24">
        <v>3</v>
      </c>
      <c r="M572" s="24"/>
      <c r="N572" s="25">
        <v>12571</v>
      </c>
      <c r="O572" s="26">
        <f t="shared" si="79"/>
        <v>12608.713</v>
      </c>
      <c r="P572" s="27">
        <f t="shared" si="80"/>
        <v>1260.8713</v>
      </c>
      <c r="Q572" s="33">
        <v>0.05</v>
      </c>
      <c r="R572" s="36"/>
      <c r="S572" s="29"/>
      <c r="T572" s="29"/>
      <c r="U572" s="29"/>
      <c r="V572" s="28">
        <f t="shared" si="73"/>
        <v>0</v>
      </c>
      <c r="W572" s="28">
        <f t="shared" ref="W572:W581" si="83">T572*0.05</f>
        <v>0</v>
      </c>
      <c r="X572" s="30">
        <f t="shared" si="74"/>
        <v>1260.8713</v>
      </c>
      <c r="Y572" s="31" t="s">
        <v>777</v>
      </c>
      <c r="Z572" s="17"/>
    </row>
    <row r="573" spans="1:26" ht="15.75" x14ac:dyDescent="0.25">
      <c r="A573" s="18" t="s">
        <v>66</v>
      </c>
      <c r="B573" s="19" t="s">
        <v>67</v>
      </c>
      <c r="C573" s="20" t="s">
        <v>807</v>
      </c>
      <c r="D573" s="21" t="s">
        <v>40</v>
      </c>
      <c r="E573" s="22" t="s">
        <v>450</v>
      </c>
      <c r="F573" s="19" t="s">
        <v>275</v>
      </c>
      <c r="G573" s="19" t="s">
        <v>461</v>
      </c>
      <c r="H573" s="23">
        <v>0.77969999999999995</v>
      </c>
      <c r="I573" s="23">
        <v>0</v>
      </c>
      <c r="J573" s="23">
        <v>0.77969999999999995</v>
      </c>
      <c r="K573" s="24"/>
      <c r="L573" s="24">
        <v>3</v>
      </c>
      <c r="M573" s="24"/>
      <c r="N573" s="25">
        <v>10935</v>
      </c>
      <c r="O573" s="26">
        <f t="shared" si="79"/>
        <v>10967.805</v>
      </c>
      <c r="P573" s="27">
        <f t="shared" si="80"/>
        <v>1096.7805000000001</v>
      </c>
      <c r="Q573" s="33">
        <v>0.05</v>
      </c>
      <c r="R573" s="36"/>
      <c r="S573" s="29"/>
      <c r="T573" s="29"/>
      <c r="U573" s="29"/>
      <c r="V573" s="28">
        <f t="shared" si="73"/>
        <v>0</v>
      </c>
      <c r="W573" s="28">
        <f t="shared" si="83"/>
        <v>0</v>
      </c>
      <c r="X573" s="30">
        <f t="shared" si="74"/>
        <v>1096.7805000000001</v>
      </c>
      <c r="Y573" s="31" t="s">
        <v>777</v>
      </c>
      <c r="Z573" s="17"/>
    </row>
    <row r="574" spans="1:26" ht="15.75" x14ac:dyDescent="0.25">
      <c r="A574" s="18" t="s">
        <v>66</v>
      </c>
      <c r="B574" s="19" t="s">
        <v>67</v>
      </c>
      <c r="C574" s="20" t="s">
        <v>808</v>
      </c>
      <c r="D574" s="21" t="s">
        <v>809</v>
      </c>
      <c r="E574" s="22" t="s">
        <v>450</v>
      </c>
      <c r="F574" s="19" t="s">
        <v>37</v>
      </c>
      <c r="G574" s="19" t="s">
        <v>127</v>
      </c>
      <c r="H574" s="23">
        <v>0.77949999999999997</v>
      </c>
      <c r="I574" s="23">
        <v>0</v>
      </c>
      <c r="J574" s="23">
        <v>0.77949999999999997</v>
      </c>
      <c r="K574" s="24"/>
      <c r="L574" s="24">
        <v>3</v>
      </c>
      <c r="M574" s="24"/>
      <c r="N574" s="25">
        <v>6128</v>
      </c>
      <c r="O574" s="26">
        <f t="shared" si="79"/>
        <v>6146.384</v>
      </c>
      <c r="P574" s="27">
        <f t="shared" si="80"/>
        <v>614.63840000000005</v>
      </c>
      <c r="Q574" s="33">
        <v>0.05</v>
      </c>
      <c r="R574" s="36"/>
      <c r="S574" s="29"/>
      <c r="T574" s="29"/>
      <c r="U574" s="29"/>
      <c r="V574" s="28">
        <f t="shared" si="73"/>
        <v>0</v>
      </c>
      <c r="W574" s="28">
        <f t="shared" si="83"/>
        <v>0</v>
      </c>
      <c r="X574" s="30">
        <f t="shared" si="74"/>
        <v>614.63840000000005</v>
      </c>
      <c r="Y574" s="31" t="s">
        <v>777</v>
      </c>
      <c r="Z574" s="17"/>
    </row>
    <row r="575" spans="1:26" ht="15.75" x14ac:dyDescent="0.25">
      <c r="A575" s="18" t="s">
        <v>387</v>
      </c>
      <c r="B575" s="19" t="s">
        <v>388</v>
      </c>
      <c r="C575" s="38" t="s">
        <v>1001</v>
      </c>
      <c r="D575" s="39" t="s">
        <v>156</v>
      </c>
      <c r="E575" s="38" t="s">
        <v>450</v>
      </c>
      <c r="F575" s="19" t="s">
        <v>275</v>
      </c>
      <c r="G575" s="48">
        <v>6</v>
      </c>
      <c r="H575" s="23" t="s">
        <v>1350</v>
      </c>
      <c r="I575" s="23" t="s">
        <v>1350</v>
      </c>
      <c r="J575" s="23">
        <v>0.68</v>
      </c>
      <c r="K575" s="24"/>
      <c r="L575" s="24">
        <v>3</v>
      </c>
      <c r="M575" s="24" t="s">
        <v>32</v>
      </c>
      <c r="N575" s="34">
        <v>23697</v>
      </c>
      <c r="O575" s="26">
        <f t="shared" si="79"/>
        <v>23768.091</v>
      </c>
      <c r="P575" s="33">
        <f t="shared" si="80"/>
        <v>2376.8090999999999</v>
      </c>
      <c r="Q575" s="33">
        <v>0.05</v>
      </c>
      <c r="R575" s="29"/>
      <c r="S575" s="29"/>
      <c r="T575" s="29"/>
      <c r="U575" s="29"/>
      <c r="V575" s="28">
        <f t="shared" si="73"/>
        <v>0</v>
      </c>
      <c r="W575" s="28">
        <f t="shared" si="83"/>
        <v>0</v>
      </c>
      <c r="X575" s="30">
        <f t="shared" si="74"/>
        <v>2376.8090999999999</v>
      </c>
      <c r="Y575" s="31" t="s">
        <v>777</v>
      </c>
      <c r="Z575" s="17"/>
    </row>
    <row r="576" spans="1:26" ht="15.75" x14ac:dyDescent="0.25">
      <c r="A576" s="18" t="s">
        <v>76</v>
      </c>
      <c r="B576" s="19" t="s">
        <v>77</v>
      </c>
      <c r="C576" s="20" t="s">
        <v>810</v>
      </c>
      <c r="D576" s="21" t="s">
        <v>131</v>
      </c>
      <c r="E576" s="22" t="s">
        <v>450</v>
      </c>
      <c r="F576" s="19" t="s">
        <v>275</v>
      </c>
      <c r="G576" s="19" t="s">
        <v>451</v>
      </c>
      <c r="H576" s="23">
        <v>0.54190000000000005</v>
      </c>
      <c r="I576" s="23">
        <v>7.7399999999999997E-2</v>
      </c>
      <c r="J576" s="23">
        <v>0.61939999999999995</v>
      </c>
      <c r="K576" s="24"/>
      <c r="L576" s="24">
        <v>3</v>
      </c>
      <c r="M576" s="24" t="s">
        <v>32</v>
      </c>
      <c r="N576" s="25">
        <v>17289</v>
      </c>
      <c r="O576" s="26">
        <f t="shared" si="79"/>
        <v>17340.866999999998</v>
      </c>
      <c r="P576" s="27">
        <f t="shared" si="80"/>
        <v>1734.0866999999998</v>
      </c>
      <c r="Q576" s="33">
        <v>0.05</v>
      </c>
      <c r="R576" s="36"/>
      <c r="S576" s="29"/>
      <c r="T576" s="29"/>
      <c r="U576" s="29"/>
      <c r="V576" s="28">
        <f t="shared" si="73"/>
        <v>0</v>
      </c>
      <c r="W576" s="28">
        <f t="shared" si="83"/>
        <v>0</v>
      </c>
      <c r="X576" s="30">
        <f t="shared" si="74"/>
        <v>1734.0866999999998</v>
      </c>
      <c r="Y576" s="31" t="s">
        <v>777</v>
      </c>
      <c r="Z576" s="17"/>
    </row>
    <row r="577" spans="1:26" ht="15.75" x14ac:dyDescent="0.25">
      <c r="A577" s="18" t="s">
        <v>76</v>
      </c>
      <c r="B577" s="19" t="s">
        <v>77</v>
      </c>
      <c r="C577" s="20" t="s">
        <v>811</v>
      </c>
      <c r="D577" s="21" t="s">
        <v>390</v>
      </c>
      <c r="E577" s="22" t="s">
        <v>450</v>
      </c>
      <c r="F577" s="19" t="s">
        <v>275</v>
      </c>
      <c r="G577" s="19" t="s">
        <v>451</v>
      </c>
      <c r="H577" s="23">
        <v>0.54339999999999999</v>
      </c>
      <c r="I577" s="23">
        <v>6.4600000000000005E-2</v>
      </c>
      <c r="J577" s="23">
        <v>0.60799999999999998</v>
      </c>
      <c r="K577" s="24"/>
      <c r="L577" s="24">
        <v>3</v>
      </c>
      <c r="M577" s="24" t="s">
        <v>32</v>
      </c>
      <c r="N577" s="25">
        <v>37984</v>
      </c>
      <c r="O577" s="26">
        <f t="shared" si="79"/>
        <v>38097.951999999997</v>
      </c>
      <c r="P577" s="27">
        <f t="shared" si="80"/>
        <v>3809.7952</v>
      </c>
      <c r="Q577" s="33">
        <v>0.05</v>
      </c>
      <c r="R577" s="36"/>
      <c r="S577" s="29"/>
      <c r="T577" s="29"/>
      <c r="U577" s="29"/>
      <c r="V577" s="28">
        <f t="shared" si="73"/>
        <v>0</v>
      </c>
      <c r="W577" s="28">
        <f t="shared" si="83"/>
        <v>0</v>
      </c>
      <c r="X577" s="30">
        <f t="shared" si="74"/>
        <v>3809.7952</v>
      </c>
      <c r="Y577" s="31" t="s">
        <v>777</v>
      </c>
      <c r="Z577" s="17"/>
    </row>
    <row r="578" spans="1:26" ht="15.75" x14ac:dyDescent="0.25">
      <c r="A578" s="18" t="s">
        <v>76</v>
      </c>
      <c r="B578" s="19" t="s">
        <v>77</v>
      </c>
      <c r="C578" s="20" t="s">
        <v>812</v>
      </c>
      <c r="D578" s="21" t="s">
        <v>75</v>
      </c>
      <c r="E578" s="22" t="s">
        <v>450</v>
      </c>
      <c r="F578" s="19" t="s">
        <v>275</v>
      </c>
      <c r="G578" s="19" t="s">
        <v>451</v>
      </c>
      <c r="H578" s="23">
        <v>0.53749999999999998</v>
      </c>
      <c r="I578" s="23">
        <v>9.1700000000000004E-2</v>
      </c>
      <c r="J578" s="23">
        <v>0.62919999999999998</v>
      </c>
      <c r="K578" s="24"/>
      <c r="L578" s="24">
        <v>3</v>
      </c>
      <c r="M578" s="24" t="s">
        <v>32</v>
      </c>
      <c r="N578" s="25">
        <v>17988</v>
      </c>
      <c r="O578" s="26">
        <f t="shared" si="79"/>
        <v>18041.964</v>
      </c>
      <c r="P578" s="27">
        <f t="shared" si="80"/>
        <v>1804.1964</v>
      </c>
      <c r="Q578" s="33">
        <v>0.05</v>
      </c>
      <c r="R578" s="36"/>
      <c r="S578" s="29"/>
      <c r="T578" s="29"/>
      <c r="U578" s="29"/>
      <c r="V578" s="28">
        <f t="shared" si="73"/>
        <v>0</v>
      </c>
      <c r="W578" s="28">
        <f t="shared" si="83"/>
        <v>0</v>
      </c>
      <c r="X578" s="30">
        <f t="shared" si="74"/>
        <v>1804.1964</v>
      </c>
      <c r="Y578" s="31" t="s">
        <v>777</v>
      </c>
      <c r="Z578" s="17"/>
    </row>
    <row r="579" spans="1:26" ht="15.75" x14ac:dyDescent="0.25">
      <c r="A579" s="18" t="s">
        <v>81</v>
      </c>
      <c r="B579" s="19" t="s">
        <v>82</v>
      </c>
      <c r="C579" s="20" t="s">
        <v>813</v>
      </c>
      <c r="D579" s="21" t="s">
        <v>527</v>
      </c>
      <c r="E579" s="22" t="s">
        <v>450</v>
      </c>
      <c r="F579" s="19" t="s">
        <v>275</v>
      </c>
      <c r="G579" s="19" t="s">
        <v>461</v>
      </c>
      <c r="H579" s="23">
        <v>0.49559999999999998</v>
      </c>
      <c r="I579" s="23">
        <v>8.4699999999999998E-2</v>
      </c>
      <c r="J579" s="23">
        <v>0.58030000000000004</v>
      </c>
      <c r="K579" s="24"/>
      <c r="L579" s="24">
        <v>3</v>
      </c>
      <c r="M579" s="24" t="s">
        <v>32</v>
      </c>
      <c r="N579" s="25">
        <v>90783</v>
      </c>
      <c r="O579" s="26">
        <f t="shared" si="79"/>
        <v>91055.349000000002</v>
      </c>
      <c r="P579" s="27">
        <f t="shared" si="80"/>
        <v>9105.5349000000006</v>
      </c>
      <c r="Q579" s="33">
        <v>0.05</v>
      </c>
      <c r="R579" s="36"/>
      <c r="S579" s="29"/>
      <c r="T579" s="29"/>
      <c r="U579" s="29"/>
      <c r="V579" s="28">
        <f t="shared" si="73"/>
        <v>0</v>
      </c>
      <c r="W579" s="28">
        <f t="shared" si="83"/>
        <v>0</v>
      </c>
      <c r="X579" s="30">
        <f t="shared" si="74"/>
        <v>9105.5349000000006</v>
      </c>
      <c r="Y579" s="31" t="s">
        <v>777</v>
      </c>
      <c r="Z579" s="17"/>
    </row>
    <row r="580" spans="1:26" ht="15.75" x14ac:dyDescent="0.25">
      <c r="A580" s="18" t="s">
        <v>81</v>
      </c>
      <c r="B580" s="19" t="s">
        <v>82</v>
      </c>
      <c r="C580" s="20" t="s">
        <v>817</v>
      </c>
      <c r="D580" s="21" t="s">
        <v>532</v>
      </c>
      <c r="E580" s="22" t="s">
        <v>450</v>
      </c>
      <c r="F580" s="19" t="s">
        <v>275</v>
      </c>
      <c r="G580" s="19" t="s">
        <v>461</v>
      </c>
      <c r="H580" s="23">
        <v>0.54800000000000004</v>
      </c>
      <c r="I580" s="23">
        <v>0.15759999999999999</v>
      </c>
      <c r="J580" s="23">
        <v>0.70569999999999999</v>
      </c>
      <c r="K580" s="24"/>
      <c r="L580" s="24">
        <v>3</v>
      </c>
      <c r="M580" s="24" t="s">
        <v>32</v>
      </c>
      <c r="N580" s="25">
        <v>88332</v>
      </c>
      <c r="O580" s="26">
        <f t="shared" si="79"/>
        <v>88596.995999999999</v>
      </c>
      <c r="P580" s="27">
        <f t="shared" si="80"/>
        <v>8859.6995999999999</v>
      </c>
      <c r="Q580" s="33">
        <v>0.05</v>
      </c>
      <c r="R580" s="36"/>
      <c r="S580" s="29"/>
      <c r="T580" s="29"/>
      <c r="U580" s="29"/>
      <c r="V580" s="28">
        <f t="shared" si="73"/>
        <v>0</v>
      </c>
      <c r="W580" s="28">
        <f t="shared" si="83"/>
        <v>0</v>
      </c>
      <c r="X580" s="30">
        <f t="shared" si="74"/>
        <v>8859.6995999999999</v>
      </c>
      <c r="Y580" s="31" t="s">
        <v>777</v>
      </c>
      <c r="Z580" s="17"/>
    </row>
    <row r="581" spans="1:26" ht="15.75" x14ac:dyDescent="0.25">
      <c r="A581" s="18" t="s">
        <v>81</v>
      </c>
      <c r="B581" s="19" t="s">
        <v>82</v>
      </c>
      <c r="C581" s="20" t="s">
        <v>818</v>
      </c>
      <c r="D581" s="21" t="s">
        <v>715</v>
      </c>
      <c r="E581" s="22" t="s">
        <v>450</v>
      </c>
      <c r="F581" s="19" t="s">
        <v>275</v>
      </c>
      <c r="G581" s="19" t="s">
        <v>461</v>
      </c>
      <c r="H581" s="23">
        <v>0.41639999999999999</v>
      </c>
      <c r="I581" s="23">
        <v>5.3600000000000002E-2</v>
      </c>
      <c r="J581" s="23">
        <v>0.47</v>
      </c>
      <c r="K581" s="24"/>
      <c r="L581" s="24">
        <v>3</v>
      </c>
      <c r="M581" s="24" t="s">
        <v>32</v>
      </c>
      <c r="N581" s="25">
        <v>34251</v>
      </c>
      <c r="O581" s="26">
        <f t="shared" si="79"/>
        <v>34353.752999999997</v>
      </c>
      <c r="P581" s="27">
        <f t="shared" si="80"/>
        <v>3435.3752999999997</v>
      </c>
      <c r="Q581" s="33">
        <v>0.05</v>
      </c>
      <c r="R581" s="36"/>
      <c r="S581" s="29"/>
      <c r="T581" s="29"/>
      <c r="U581" s="29"/>
      <c r="V581" s="28">
        <f t="shared" si="73"/>
        <v>0</v>
      </c>
      <c r="W581" s="28">
        <f t="shared" si="83"/>
        <v>0</v>
      </c>
      <c r="X581" s="30">
        <f t="shared" si="74"/>
        <v>3435.3752999999997</v>
      </c>
      <c r="Y581" s="31" t="s">
        <v>777</v>
      </c>
      <c r="Z581" s="17"/>
    </row>
    <row r="582" spans="1:26" ht="15.75" x14ac:dyDescent="0.25">
      <c r="A582" s="18" t="s">
        <v>81</v>
      </c>
      <c r="B582" s="19" t="s">
        <v>82</v>
      </c>
      <c r="C582" s="20" t="s">
        <v>1042</v>
      </c>
      <c r="D582" s="21" t="s">
        <v>48</v>
      </c>
      <c r="E582" s="22" t="s">
        <v>1350</v>
      </c>
      <c r="F582" s="19" t="s">
        <v>292</v>
      </c>
      <c r="G582" s="19" t="s">
        <v>292</v>
      </c>
      <c r="H582" s="23">
        <v>0.74709999999999999</v>
      </c>
      <c r="I582" s="23">
        <v>3.4500000000000003E-2</v>
      </c>
      <c r="J582" s="23">
        <v>0.78159999999999996</v>
      </c>
      <c r="K582" s="24"/>
      <c r="L582" s="24">
        <v>4</v>
      </c>
      <c r="M582" s="24" t="s">
        <v>32</v>
      </c>
      <c r="N582" s="25">
        <v>5382</v>
      </c>
      <c r="O582" s="26">
        <f t="shared" si="79"/>
        <v>5398.1459999999997</v>
      </c>
      <c r="P582" s="27">
        <f t="shared" si="80"/>
        <v>539.81460000000004</v>
      </c>
      <c r="Q582" s="33"/>
      <c r="R582" s="36"/>
      <c r="S582" s="29"/>
      <c r="T582" s="29"/>
      <c r="U582" s="29"/>
      <c r="V582" s="28">
        <f t="shared" si="73"/>
        <v>0</v>
      </c>
      <c r="W582" s="28">
        <f>T582*0.1</f>
        <v>0</v>
      </c>
      <c r="X582" s="30">
        <f t="shared" si="74"/>
        <v>539.81460000000004</v>
      </c>
      <c r="Y582" s="31" t="s">
        <v>777</v>
      </c>
      <c r="Z582" s="17"/>
    </row>
    <row r="583" spans="1:26" ht="15.75" x14ac:dyDescent="0.25">
      <c r="A583" s="18" t="s">
        <v>81</v>
      </c>
      <c r="B583" s="19" t="s">
        <v>82</v>
      </c>
      <c r="C583" s="20" t="s">
        <v>1043</v>
      </c>
      <c r="D583" s="21" t="s">
        <v>457</v>
      </c>
      <c r="E583" s="22" t="s">
        <v>36</v>
      </c>
      <c r="F583" s="19" t="s">
        <v>37</v>
      </c>
      <c r="G583" s="19" t="s">
        <v>38</v>
      </c>
      <c r="H583" s="23">
        <v>0.1236</v>
      </c>
      <c r="I583" s="23">
        <v>4.2200000000000001E-2</v>
      </c>
      <c r="J583" s="23">
        <v>0.1658</v>
      </c>
      <c r="K583" s="24"/>
      <c r="L583" s="24">
        <v>4</v>
      </c>
      <c r="M583" s="24" t="s">
        <v>32</v>
      </c>
      <c r="N583" s="25">
        <v>5372</v>
      </c>
      <c r="O583" s="26">
        <f t="shared" si="79"/>
        <v>5388.116</v>
      </c>
      <c r="P583" s="27">
        <f t="shared" si="80"/>
        <v>538.8116</v>
      </c>
      <c r="Q583" s="33"/>
      <c r="R583" s="36"/>
      <c r="S583" s="29"/>
      <c r="T583" s="29"/>
      <c r="U583" s="29"/>
      <c r="V583" s="28">
        <f t="shared" si="73"/>
        <v>0</v>
      </c>
      <c r="W583" s="28">
        <f>T583*0.1</f>
        <v>0</v>
      </c>
      <c r="X583" s="30">
        <f t="shared" si="74"/>
        <v>538.8116</v>
      </c>
      <c r="Y583" s="31" t="s">
        <v>777</v>
      </c>
      <c r="Z583" s="17"/>
    </row>
    <row r="584" spans="1:26" ht="15.75" x14ac:dyDescent="0.25">
      <c r="A584" s="18" t="s">
        <v>81</v>
      </c>
      <c r="B584" s="19" t="s">
        <v>82</v>
      </c>
      <c r="C584" s="20" t="s">
        <v>1044</v>
      </c>
      <c r="D584" s="21" t="s">
        <v>945</v>
      </c>
      <c r="E584" s="22" t="s">
        <v>36</v>
      </c>
      <c r="F584" s="19" t="s">
        <v>37</v>
      </c>
      <c r="G584" s="19" t="s">
        <v>38</v>
      </c>
      <c r="H584" s="23">
        <v>0.2351</v>
      </c>
      <c r="I584" s="23">
        <v>2.7099999999999999E-2</v>
      </c>
      <c r="J584" s="23">
        <v>0.26219999999999999</v>
      </c>
      <c r="K584" s="24"/>
      <c r="L584" s="24">
        <v>4</v>
      </c>
      <c r="M584" s="24" t="s">
        <v>32</v>
      </c>
      <c r="N584" s="25">
        <v>23631</v>
      </c>
      <c r="O584" s="26">
        <f t="shared" si="79"/>
        <v>23701.893</v>
      </c>
      <c r="P584" s="27">
        <f t="shared" si="80"/>
        <v>2370.1893</v>
      </c>
      <c r="Q584" s="33"/>
      <c r="R584" s="36"/>
      <c r="S584" s="29"/>
      <c r="T584" s="29"/>
      <c r="U584" s="29"/>
      <c r="V584" s="28">
        <f t="shared" ref="V584:V647" si="84">IF(Q584*(R584+S584)&gt;(P584),P584,Q584*(R584+S584))</f>
        <v>0</v>
      </c>
      <c r="W584" s="28">
        <f>T584*0.1</f>
        <v>0</v>
      </c>
      <c r="X584" s="30">
        <f t="shared" ref="X584:X647" si="85">P584-V584</f>
        <v>2370.1893</v>
      </c>
      <c r="Y584" s="31" t="s">
        <v>777</v>
      </c>
      <c r="Z584" s="17"/>
    </row>
    <row r="585" spans="1:26" ht="15.75" x14ac:dyDescent="0.25">
      <c r="A585" s="18" t="s">
        <v>89</v>
      </c>
      <c r="B585" s="19" t="s">
        <v>90</v>
      </c>
      <c r="C585" s="20" t="s">
        <v>824</v>
      </c>
      <c r="D585" s="21" t="s">
        <v>356</v>
      </c>
      <c r="E585" s="22" t="s">
        <v>450</v>
      </c>
      <c r="F585" s="19" t="s">
        <v>220</v>
      </c>
      <c r="G585" s="19" t="s">
        <v>451</v>
      </c>
      <c r="H585" s="23">
        <v>0.53690000000000004</v>
      </c>
      <c r="I585" s="23">
        <v>7.2499999999999995E-2</v>
      </c>
      <c r="J585" s="23">
        <v>0.60940000000000005</v>
      </c>
      <c r="K585" s="24"/>
      <c r="L585" s="24">
        <v>3</v>
      </c>
      <c r="M585" s="24" t="s">
        <v>32</v>
      </c>
      <c r="N585" s="25">
        <v>61999</v>
      </c>
      <c r="O585" s="26">
        <f t="shared" si="79"/>
        <v>62184.997000000003</v>
      </c>
      <c r="P585" s="27">
        <f t="shared" si="80"/>
        <v>6218.4997000000003</v>
      </c>
      <c r="Q585" s="33">
        <v>0.05</v>
      </c>
      <c r="R585" s="36"/>
      <c r="S585" s="29"/>
      <c r="T585" s="29"/>
      <c r="U585" s="29"/>
      <c r="V585" s="28">
        <f t="shared" si="84"/>
        <v>0</v>
      </c>
      <c r="W585" s="28">
        <f t="shared" ref="W585:W598" si="86">T585*0.05</f>
        <v>0</v>
      </c>
      <c r="X585" s="30">
        <f t="shared" si="85"/>
        <v>6218.4997000000003</v>
      </c>
      <c r="Y585" s="31" t="s">
        <v>777</v>
      </c>
      <c r="Z585" s="17"/>
    </row>
    <row r="586" spans="1:26" ht="15.75" x14ac:dyDescent="0.25">
      <c r="A586" s="18" t="s">
        <v>89</v>
      </c>
      <c r="B586" s="19" t="s">
        <v>90</v>
      </c>
      <c r="C586" s="20" t="s">
        <v>827</v>
      </c>
      <c r="D586" s="21" t="s">
        <v>48</v>
      </c>
      <c r="E586" s="22" t="s">
        <v>450</v>
      </c>
      <c r="F586" s="19" t="s">
        <v>275</v>
      </c>
      <c r="G586" s="19" t="s">
        <v>451</v>
      </c>
      <c r="H586" s="23">
        <v>0.52370000000000005</v>
      </c>
      <c r="I586" s="23">
        <v>7.7399999999999997E-2</v>
      </c>
      <c r="J586" s="23">
        <v>0.60109999999999997</v>
      </c>
      <c r="K586" s="24"/>
      <c r="L586" s="24">
        <v>3</v>
      </c>
      <c r="M586" s="24" t="s">
        <v>32</v>
      </c>
      <c r="N586" s="25">
        <v>36535</v>
      </c>
      <c r="O586" s="26">
        <f t="shared" si="79"/>
        <v>36644.605000000003</v>
      </c>
      <c r="P586" s="27">
        <f t="shared" si="80"/>
        <v>3664.4605000000006</v>
      </c>
      <c r="Q586" s="33">
        <v>0.05</v>
      </c>
      <c r="R586" s="36"/>
      <c r="S586" s="29"/>
      <c r="T586" s="29"/>
      <c r="U586" s="29"/>
      <c r="V586" s="28">
        <f t="shared" si="84"/>
        <v>0</v>
      </c>
      <c r="W586" s="28">
        <f t="shared" si="86"/>
        <v>0</v>
      </c>
      <c r="X586" s="30">
        <f t="shared" si="85"/>
        <v>3664.4605000000006</v>
      </c>
      <c r="Y586" s="31" t="s">
        <v>777</v>
      </c>
      <c r="Z586" s="17"/>
    </row>
    <row r="587" spans="1:26" ht="15.75" x14ac:dyDescent="0.25">
      <c r="A587" s="18" t="s">
        <v>89</v>
      </c>
      <c r="B587" s="19" t="s">
        <v>90</v>
      </c>
      <c r="C587" s="20" t="s">
        <v>828</v>
      </c>
      <c r="D587" s="21" t="s">
        <v>829</v>
      </c>
      <c r="E587" s="22" t="s">
        <v>450</v>
      </c>
      <c r="F587" s="19" t="s">
        <v>460</v>
      </c>
      <c r="G587" s="19" t="s">
        <v>451</v>
      </c>
      <c r="H587" s="23">
        <v>0.42059999999999997</v>
      </c>
      <c r="I587" s="23">
        <v>8.5999999999999993E-2</v>
      </c>
      <c r="J587" s="23">
        <v>0.50660000000000005</v>
      </c>
      <c r="K587" s="24"/>
      <c r="L587" s="24">
        <v>3</v>
      </c>
      <c r="M587" s="24" t="s">
        <v>32</v>
      </c>
      <c r="N587" s="25">
        <v>41657</v>
      </c>
      <c r="O587" s="26">
        <f t="shared" si="79"/>
        <v>41781.970999999998</v>
      </c>
      <c r="P587" s="27">
        <f t="shared" si="80"/>
        <v>4178.1971000000003</v>
      </c>
      <c r="Q587" s="33">
        <v>0.05</v>
      </c>
      <c r="R587" s="36"/>
      <c r="S587" s="29"/>
      <c r="T587" s="29"/>
      <c r="U587" s="29"/>
      <c r="V587" s="28">
        <f t="shared" si="84"/>
        <v>0</v>
      </c>
      <c r="W587" s="28">
        <f t="shared" si="86"/>
        <v>0</v>
      </c>
      <c r="X587" s="30">
        <f t="shared" si="85"/>
        <v>4178.1971000000003</v>
      </c>
      <c r="Y587" s="31" t="s">
        <v>777</v>
      </c>
      <c r="Z587" s="17"/>
    </row>
    <row r="588" spans="1:26" ht="15.75" x14ac:dyDescent="0.25">
      <c r="A588" s="18" t="s">
        <v>89</v>
      </c>
      <c r="B588" s="19" t="s">
        <v>90</v>
      </c>
      <c r="C588" s="20" t="s">
        <v>830</v>
      </c>
      <c r="D588" s="21" t="s">
        <v>84</v>
      </c>
      <c r="E588" s="22" t="s">
        <v>450</v>
      </c>
      <c r="F588" s="19" t="s">
        <v>275</v>
      </c>
      <c r="G588" s="19" t="s">
        <v>451</v>
      </c>
      <c r="H588" s="23">
        <v>0.44159999999999999</v>
      </c>
      <c r="I588" s="23">
        <v>8.7999999999999995E-2</v>
      </c>
      <c r="J588" s="23">
        <v>0.52959999999999996</v>
      </c>
      <c r="K588" s="24"/>
      <c r="L588" s="24">
        <v>3</v>
      </c>
      <c r="M588" s="24" t="s">
        <v>32</v>
      </c>
      <c r="N588" s="25">
        <v>33389</v>
      </c>
      <c r="O588" s="26">
        <f t="shared" ref="O588:O619" si="87">N588+(N588*0.003)</f>
        <v>33489.167000000001</v>
      </c>
      <c r="P588" s="27">
        <f t="shared" ref="P588:P619" si="88">O588*0.1</f>
        <v>3348.9167000000002</v>
      </c>
      <c r="Q588" s="33">
        <v>0.05</v>
      </c>
      <c r="R588" s="36"/>
      <c r="S588" s="29"/>
      <c r="T588" s="29"/>
      <c r="U588" s="29"/>
      <c r="V588" s="28">
        <f t="shared" si="84"/>
        <v>0</v>
      </c>
      <c r="W588" s="28">
        <f t="shared" si="86"/>
        <v>0</v>
      </c>
      <c r="X588" s="30">
        <f t="shared" si="85"/>
        <v>3348.9167000000002</v>
      </c>
      <c r="Y588" s="31" t="s">
        <v>777</v>
      </c>
      <c r="Z588" s="17"/>
    </row>
    <row r="589" spans="1:26" ht="15.75" x14ac:dyDescent="0.25">
      <c r="A589" s="18" t="s">
        <v>89</v>
      </c>
      <c r="B589" s="19" t="s">
        <v>90</v>
      </c>
      <c r="C589" s="20" t="s">
        <v>831</v>
      </c>
      <c r="D589" s="21" t="s">
        <v>262</v>
      </c>
      <c r="E589" s="22" t="s">
        <v>450</v>
      </c>
      <c r="F589" s="19" t="s">
        <v>275</v>
      </c>
      <c r="G589" s="19" t="s">
        <v>451</v>
      </c>
      <c r="H589" s="23">
        <v>0.37240000000000001</v>
      </c>
      <c r="I589" s="23">
        <v>8.2799999999999999E-2</v>
      </c>
      <c r="J589" s="23">
        <v>0.45519999999999999</v>
      </c>
      <c r="K589" s="24"/>
      <c r="L589" s="24">
        <v>3</v>
      </c>
      <c r="M589" s="24" t="s">
        <v>32</v>
      </c>
      <c r="N589" s="25">
        <v>42906</v>
      </c>
      <c r="O589" s="26">
        <f t="shared" si="87"/>
        <v>43034.718000000001</v>
      </c>
      <c r="P589" s="27">
        <f t="shared" si="88"/>
        <v>4303.4718000000003</v>
      </c>
      <c r="Q589" s="33">
        <v>0.05</v>
      </c>
      <c r="R589" s="36"/>
      <c r="S589" s="29"/>
      <c r="T589" s="29"/>
      <c r="U589" s="29"/>
      <c r="V589" s="28">
        <f t="shared" si="84"/>
        <v>0</v>
      </c>
      <c r="W589" s="28">
        <f t="shared" si="86"/>
        <v>0</v>
      </c>
      <c r="X589" s="30">
        <f t="shared" si="85"/>
        <v>4303.4718000000003</v>
      </c>
      <c r="Y589" s="31" t="s">
        <v>777</v>
      </c>
      <c r="Z589" s="17"/>
    </row>
    <row r="590" spans="1:26" ht="15.75" x14ac:dyDescent="0.25">
      <c r="A590" s="18" t="s">
        <v>89</v>
      </c>
      <c r="B590" s="19" t="s">
        <v>90</v>
      </c>
      <c r="C590" s="20" t="s">
        <v>832</v>
      </c>
      <c r="D590" s="21" t="s">
        <v>277</v>
      </c>
      <c r="E590" s="22" t="s">
        <v>450</v>
      </c>
      <c r="F590" s="19" t="s">
        <v>220</v>
      </c>
      <c r="G590" s="19" t="s">
        <v>451</v>
      </c>
      <c r="H590" s="23">
        <v>0.44969999999999999</v>
      </c>
      <c r="I590" s="23">
        <v>5.5899999999999998E-2</v>
      </c>
      <c r="J590" s="23">
        <v>0.50560000000000005</v>
      </c>
      <c r="K590" s="24"/>
      <c r="L590" s="24">
        <v>3</v>
      </c>
      <c r="M590" s="24" t="s">
        <v>32</v>
      </c>
      <c r="N590" s="25">
        <v>70183</v>
      </c>
      <c r="O590" s="26">
        <f t="shared" si="87"/>
        <v>70393.548999999999</v>
      </c>
      <c r="P590" s="27">
        <f t="shared" si="88"/>
        <v>7039.3549000000003</v>
      </c>
      <c r="Q590" s="33">
        <v>0.05</v>
      </c>
      <c r="R590" s="36"/>
      <c r="S590" s="29"/>
      <c r="T590" s="29"/>
      <c r="U590" s="29"/>
      <c r="V590" s="28">
        <f t="shared" si="84"/>
        <v>0</v>
      </c>
      <c r="W590" s="28">
        <f t="shared" si="86"/>
        <v>0</v>
      </c>
      <c r="X590" s="30">
        <f t="shared" si="85"/>
        <v>7039.3549000000003</v>
      </c>
      <c r="Y590" s="31" t="s">
        <v>777</v>
      </c>
      <c r="Z590" s="17"/>
    </row>
    <row r="591" spans="1:26" ht="15.75" x14ac:dyDescent="0.25">
      <c r="A591" s="18" t="s">
        <v>89</v>
      </c>
      <c r="B591" s="19" t="s">
        <v>90</v>
      </c>
      <c r="C591" s="20" t="s">
        <v>836</v>
      </c>
      <c r="D591" s="21" t="s">
        <v>484</v>
      </c>
      <c r="E591" s="22" t="s">
        <v>450</v>
      </c>
      <c r="F591" s="19" t="s">
        <v>220</v>
      </c>
      <c r="G591" s="19" t="s">
        <v>451</v>
      </c>
      <c r="H591" s="23">
        <v>0.59889999999999999</v>
      </c>
      <c r="I591" s="23">
        <v>7.8399999999999997E-2</v>
      </c>
      <c r="J591" s="23">
        <v>0.67730000000000001</v>
      </c>
      <c r="K591" s="24"/>
      <c r="L591" s="24">
        <v>3</v>
      </c>
      <c r="M591" s="24" t="s">
        <v>32</v>
      </c>
      <c r="N591" s="25">
        <v>69086</v>
      </c>
      <c r="O591" s="26">
        <f t="shared" si="87"/>
        <v>69293.258000000002</v>
      </c>
      <c r="P591" s="27">
        <f t="shared" si="88"/>
        <v>6929.3258000000005</v>
      </c>
      <c r="Q591" s="33">
        <v>0.05</v>
      </c>
      <c r="R591" s="36"/>
      <c r="S591" s="29"/>
      <c r="T591" s="29"/>
      <c r="U591" s="29"/>
      <c r="V591" s="28">
        <f t="shared" si="84"/>
        <v>0</v>
      </c>
      <c r="W591" s="28">
        <f t="shared" si="86"/>
        <v>0</v>
      </c>
      <c r="X591" s="30">
        <f t="shared" si="85"/>
        <v>6929.3258000000005</v>
      </c>
      <c r="Y591" s="31" t="s">
        <v>777</v>
      </c>
      <c r="Z591" s="17"/>
    </row>
    <row r="592" spans="1:26" ht="15.75" x14ac:dyDescent="0.25">
      <c r="A592" s="18" t="s">
        <v>89</v>
      </c>
      <c r="B592" s="19" t="s">
        <v>90</v>
      </c>
      <c r="C592" s="20" t="s">
        <v>838</v>
      </c>
      <c r="D592" s="21" t="s">
        <v>534</v>
      </c>
      <c r="E592" s="22" t="s">
        <v>450</v>
      </c>
      <c r="F592" s="19" t="s">
        <v>275</v>
      </c>
      <c r="G592" s="19" t="s">
        <v>451</v>
      </c>
      <c r="H592" s="23">
        <v>0.49730000000000002</v>
      </c>
      <c r="I592" s="23">
        <v>7.5600000000000001E-2</v>
      </c>
      <c r="J592" s="23">
        <v>0.57289999999999996</v>
      </c>
      <c r="K592" s="24"/>
      <c r="L592" s="24">
        <v>3</v>
      </c>
      <c r="M592" s="24" t="s">
        <v>32</v>
      </c>
      <c r="N592" s="25">
        <v>62091</v>
      </c>
      <c r="O592" s="26">
        <f t="shared" si="87"/>
        <v>62277.273000000001</v>
      </c>
      <c r="P592" s="27">
        <f t="shared" si="88"/>
        <v>6227.7273000000005</v>
      </c>
      <c r="Q592" s="33">
        <v>0.05</v>
      </c>
      <c r="R592" s="36"/>
      <c r="S592" s="29"/>
      <c r="T592" s="29"/>
      <c r="U592" s="29"/>
      <c r="V592" s="28">
        <f t="shared" si="84"/>
        <v>0</v>
      </c>
      <c r="W592" s="28">
        <f t="shared" si="86"/>
        <v>0</v>
      </c>
      <c r="X592" s="30">
        <f t="shared" si="85"/>
        <v>6227.7273000000005</v>
      </c>
      <c r="Y592" s="31" t="s">
        <v>777</v>
      </c>
      <c r="Z592" s="17"/>
    </row>
    <row r="593" spans="1:26" ht="15.75" x14ac:dyDescent="0.25">
      <c r="A593" s="18" t="s">
        <v>89</v>
      </c>
      <c r="B593" s="19" t="s">
        <v>90</v>
      </c>
      <c r="C593" s="20" t="s">
        <v>839</v>
      </c>
      <c r="D593" s="21" t="s">
        <v>264</v>
      </c>
      <c r="E593" s="22" t="s">
        <v>450</v>
      </c>
      <c r="F593" s="19" t="s">
        <v>275</v>
      </c>
      <c r="G593" s="19" t="s">
        <v>451</v>
      </c>
      <c r="H593" s="23">
        <v>0.54259999999999997</v>
      </c>
      <c r="I593" s="23">
        <v>5.9700000000000003E-2</v>
      </c>
      <c r="J593" s="23">
        <v>0.60229999999999995</v>
      </c>
      <c r="K593" s="24"/>
      <c r="L593" s="24">
        <v>3</v>
      </c>
      <c r="M593" s="24" t="s">
        <v>32</v>
      </c>
      <c r="N593" s="25">
        <v>70719</v>
      </c>
      <c r="O593" s="26">
        <f t="shared" si="87"/>
        <v>70931.157000000007</v>
      </c>
      <c r="P593" s="27">
        <f t="shared" si="88"/>
        <v>7093.1157000000012</v>
      </c>
      <c r="Q593" s="33">
        <v>0.05</v>
      </c>
      <c r="R593" s="36"/>
      <c r="S593" s="29"/>
      <c r="T593" s="29"/>
      <c r="U593" s="29"/>
      <c r="V593" s="28">
        <f t="shared" si="84"/>
        <v>0</v>
      </c>
      <c r="W593" s="28">
        <f t="shared" si="86"/>
        <v>0</v>
      </c>
      <c r="X593" s="30">
        <f t="shared" si="85"/>
        <v>7093.1157000000012</v>
      </c>
      <c r="Y593" s="31" t="s">
        <v>777</v>
      </c>
      <c r="Z593" s="17"/>
    </row>
    <row r="594" spans="1:26" ht="15.75" x14ac:dyDescent="0.25">
      <c r="A594" s="18" t="s">
        <v>89</v>
      </c>
      <c r="B594" s="19" t="s">
        <v>90</v>
      </c>
      <c r="C594" s="20" t="s">
        <v>840</v>
      </c>
      <c r="D594" s="21" t="s">
        <v>499</v>
      </c>
      <c r="E594" s="22" t="s">
        <v>450</v>
      </c>
      <c r="F594" s="19" t="s">
        <v>275</v>
      </c>
      <c r="G594" s="19" t="s">
        <v>451</v>
      </c>
      <c r="H594" s="23">
        <v>0.437</v>
      </c>
      <c r="I594" s="23">
        <v>8.1500000000000003E-2</v>
      </c>
      <c r="J594" s="23">
        <v>0.51849999999999996</v>
      </c>
      <c r="K594" s="24"/>
      <c r="L594" s="24">
        <v>3</v>
      </c>
      <c r="M594" s="24" t="s">
        <v>32</v>
      </c>
      <c r="N594" s="25">
        <v>23078</v>
      </c>
      <c r="O594" s="26">
        <f t="shared" si="87"/>
        <v>23147.234</v>
      </c>
      <c r="P594" s="27">
        <f t="shared" si="88"/>
        <v>2314.7234000000003</v>
      </c>
      <c r="Q594" s="33">
        <v>0.05</v>
      </c>
      <c r="R594" s="36"/>
      <c r="S594" s="29"/>
      <c r="T594" s="29"/>
      <c r="U594" s="29"/>
      <c r="V594" s="28">
        <f t="shared" si="84"/>
        <v>0</v>
      </c>
      <c r="W594" s="28">
        <f t="shared" si="86"/>
        <v>0</v>
      </c>
      <c r="X594" s="30">
        <f t="shared" si="85"/>
        <v>2314.7234000000003</v>
      </c>
      <c r="Y594" s="31" t="s">
        <v>777</v>
      </c>
      <c r="Z594" s="17"/>
    </row>
    <row r="595" spans="1:26" ht="15.75" x14ac:dyDescent="0.25">
      <c r="A595" s="18" t="s">
        <v>89</v>
      </c>
      <c r="B595" s="19" t="s">
        <v>90</v>
      </c>
      <c r="C595" s="20" t="s">
        <v>841</v>
      </c>
      <c r="D595" s="21" t="s">
        <v>227</v>
      </c>
      <c r="E595" s="22" t="s">
        <v>450</v>
      </c>
      <c r="F595" s="19" t="s">
        <v>275</v>
      </c>
      <c r="G595" s="19" t="s">
        <v>451</v>
      </c>
      <c r="H595" s="23">
        <v>0.46039999999999998</v>
      </c>
      <c r="I595" s="23">
        <v>0.1037</v>
      </c>
      <c r="J595" s="23">
        <v>0.56399999999999995</v>
      </c>
      <c r="K595" s="24"/>
      <c r="L595" s="24">
        <v>3</v>
      </c>
      <c r="M595" s="24" t="s">
        <v>32</v>
      </c>
      <c r="N595" s="25">
        <v>36903</v>
      </c>
      <c r="O595" s="26">
        <f t="shared" si="87"/>
        <v>37013.709000000003</v>
      </c>
      <c r="P595" s="27">
        <f t="shared" si="88"/>
        <v>3701.3709000000003</v>
      </c>
      <c r="Q595" s="33">
        <v>0.05</v>
      </c>
      <c r="R595" s="36"/>
      <c r="S595" s="29"/>
      <c r="T595" s="29"/>
      <c r="U595" s="29"/>
      <c r="V595" s="28">
        <f t="shared" si="84"/>
        <v>0</v>
      </c>
      <c r="W595" s="28">
        <f t="shared" si="86"/>
        <v>0</v>
      </c>
      <c r="X595" s="30">
        <f t="shared" si="85"/>
        <v>3701.3709000000003</v>
      </c>
      <c r="Y595" s="31" t="s">
        <v>777</v>
      </c>
      <c r="Z595" s="17"/>
    </row>
    <row r="596" spans="1:26" ht="15.75" x14ac:dyDescent="0.25">
      <c r="A596" s="18" t="s">
        <v>89</v>
      </c>
      <c r="B596" s="19" t="s">
        <v>90</v>
      </c>
      <c r="C596" s="20" t="s">
        <v>842</v>
      </c>
      <c r="D596" s="21" t="s">
        <v>323</v>
      </c>
      <c r="E596" s="22" t="s">
        <v>450</v>
      </c>
      <c r="F596" s="19" t="s">
        <v>275</v>
      </c>
      <c r="G596" s="19" t="s">
        <v>451</v>
      </c>
      <c r="H596" s="23">
        <v>0.4869</v>
      </c>
      <c r="I596" s="23">
        <v>0.1152</v>
      </c>
      <c r="J596" s="23">
        <v>0.60199999999999998</v>
      </c>
      <c r="K596" s="24"/>
      <c r="L596" s="24">
        <v>3</v>
      </c>
      <c r="M596" s="24" t="s">
        <v>32</v>
      </c>
      <c r="N596" s="25">
        <v>40645</v>
      </c>
      <c r="O596" s="26">
        <f t="shared" si="87"/>
        <v>40766.934999999998</v>
      </c>
      <c r="P596" s="27">
        <f t="shared" si="88"/>
        <v>4076.6934999999999</v>
      </c>
      <c r="Q596" s="33">
        <v>0.05</v>
      </c>
      <c r="R596" s="36"/>
      <c r="S596" s="29"/>
      <c r="T596" s="29"/>
      <c r="U596" s="29"/>
      <c r="V596" s="28">
        <f t="shared" si="84"/>
        <v>0</v>
      </c>
      <c r="W596" s="28">
        <f t="shared" si="86"/>
        <v>0</v>
      </c>
      <c r="X596" s="30">
        <f t="shared" si="85"/>
        <v>4076.6934999999999</v>
      </c>
      <c r="Y596" s="31" t="s">
        <v>777</v>
      </c>
      <c r="Z596" s="17"/>
    </row>
    <row r="597" spans="1:26" ht="15.75" x14ac:dyDescent="0.25">
      <c r="A597" s="18" t="s">
        <v>89</v>
      </c>
      <c r="B597" s="19" t="s">
        <v>90</v>
      </c>
      <c r="C597" s="20" t="s">
        <v>843</v>
      </c>
      <c r="D597" s="21" t="s">
        <v>617</v>
      </c>
      <c r="E597" s="22" t="s">
        <v>450</v>
      </c>
      <c r="F597" s="19" t="s">
        <v>275</v>
      </c>
      <c r="G597" s="19" t="s">
        <v>451</v>
      </c>
      <c r="H597" s="23">
        <v>0.49109999999999998</v>
      </c>
      <c r="I597" s="23">
        <v>9.0800000000000006E-2</v>
      </c>
      <c r="J597" s="23">
        <v>0.58179999999999998</v>
      </c>
      <c r="K597" s="24"/>
      <c r="L597" s="24">
        <v>3</v>
      </c>
      <c r="M597" s="24" t="s">
        <v>32</v>
      </c>
      <c r="N597" s="25">
        <v>36837</v>
      </c>
      <c r="O597" s="26">
        <f t="shared" si="87"/>
        <v>36947.510999999999</v>
      </c>
      <c r="P597" s="27">
        <f t="shared" si="88"/>
        <v>3694.7511</v>
      </c>
      <c r="Q597" s="33">
        <v>0.05</v>
      </c>
      <c r="R597" s="36"/>
      <c r="S597" s="29"/>
      <c r="T597" s="29"/>
      <c r="U597" s="29"/>
      <c r="V597" s="28">
        <f t="shared" si="84"/>
        <v>0</v>
      </c>
      <c r="W597" s="28">
        <f t="shared" si="86"/>
        <v>0</v>
      </c>
      <c r="X597" s="30">
        <f t="shared" si="85"/>
        <v>3694.7511</v>
      </c>
      <c r="Y597" s="31" t="s">
        <v>777</v>
      </c>
      <c r="Z597" s="17"/>
    </row>
    <row r="598" spans="1:26" ht="15.75" x14ac:dyDescent="0.25">
      <c r="A598" s="18" t="s">
        <v>89</v>
      </c>
      <c r="B598" s="19" t="s">
        <v>90</v>
      </c>
      <c r="C598" s="20" t="s">
        <v>844</v>
      </c>
      <c r="D598" s="21" t="s">
        <v>845</v>
      </c>
      <c r="E598" s="22" t="s">
        <v>450</v>
      </c>
      <c r="F598" s="19" t="s">
        <v>275</v>
      </c>
      <c r="G598" s="19" t="s">
        <v>451</v>
      </c>
      <c r="H598" s="23">
        <v>0.38390000000000002</v>
      </c>
      <c r="I598" s="23">
        <v>7.8899999999999998E-2</v>
      </c>
      <c r="J598" s="23">
        <v>0.46279999999999999</v>
      </c>
      <c r="K598" s="24"/>
      <c r="L598" s="24">
        <v>3</v>
      </c>
      <c r="M598" s="24" t="s">
        <v>32</v>
      </c>
      <c r="N598" s="25">
        <v>33265</v>
      </c>
      <c r="O598" s="26">
        <f t="shared" si="87"/>
        <v>33364.794999999998</v>
      </c>
      <c r="P598" s="27">
        <f t="shared" si="88"/>
        <v>3336.4794999999999</v>
      </c>
      <c r="Q598" s="33">
        <v>0.05</v>
      </c>
      <c r="R598" s="36"/>
      <c r="S598" s="29"/>
      <c r="T598" s="29"/>
      <c r="U598" s="29"/>
      <c r="V598" s="28">
        <f t="shared" si="84"/>
        <v>0</v>
      </c>
      <c r="W598" s="28">
        <f t="shared" si="86"/>
        <v>0</v>
      </c>
      <c r="X598" s="30">
        <f t="shared" si="85"/>
        <v>3336.4794999999999</v>
      </c>
      <c r="Y598" s="31" t="s">
        <v>777</v>
      </c>
      <c r="Z598" s="17"/>
    </row>
    <row r="599" spans="1:26" ht="15.75" x14ac:dyDescent="0.25">
      <c r="A599" s="18" t="s">
        <v>89</v>
      </c>
      <c r="B599" s="19" t="s">
        <v>90</v>
      </c>
      <c r="C599" s="20" t="s">
        <v>1045</v>
      </c>
      <c r="D599" s="21" t="s">
        <v>940</v>
      </c>
      <c r="E599" s="22" t="s">
        <v>450</v>
      </c>
      <c r="F599" s="19" t="s">
        <v>460</v>
      </c>
      <c r="G599" s="19" t="s">
        <v>451</v>
      </c>
      <c r="H599" s="23">
        <v>0.18859999999999999</v>
      </c>
      <c r="I599" s="23">
        <v>3.49E-2</v>
      </c>
      <c r="J599" s="23">
        <v>0.2235</v>
      </c>
      <c r="K599" s="24" t="s">
        <v>32</v>
      </c>
      <c r="L599" s="24">
        <v>4</v>
      </c>
      <c r="M599" s="24" t="s">
        <v>32</v>
      </c>
      <c r="N599" s="25">
        <v>9540</v>
      </c>
      <c r="O599" s="26">
        <f t="shared" si="87"/>
        <v>9568.6200000000008</v>
      </c>
      <c r="P599" s="27">
        <f t="shared" si="88"/>
        <v>956.86200000000008</v>
      </c>
      <c r="Q599" s="33"/>
      <c r="R599" s="36"/>
      <c r="S599" s="29"/>
      <c r="T599" s="29"/>
      <c r="U599" s="29"/>
      <c r="V599" s="28">
        <f t="shared" si="84"/>
        <v>0</v>
      </c>
      <c r="W599" s="28">
        <f t="shared" ref="W599:W635" si="89">T599*0.1</f>
        <v>0</v>
      </c>
      <c r="X599" s="30">
        <f t="shared" si="85"/>
        <v>956.86200000000008</v>
      </c>
      <c r="Y599" s="31" t="s">
        <v>777</v>
      </c>
      <c r="Z599" s="17"/>
    </row>
    <row r="600" spans="1:26" ht="15.75" x14ac:dyDescent="0.25">
      <c r="A600" s="18" t="s">
        <v>89</v>
      </c>
      <c r="B600" s="19" t="s">
        <v>90</v>
      </c>
      <c r="C600" s="20" t="s">
        <v>1046</v>
      </c>
      <c r="D600" s="21" t="s">
        <v>1047</v>
      </c>
      <c r="E600" s="22" t="s">
        <v>36</v>
      </c>
      <c r="F600" s="19" t="s">
        <v>37</v>
      </c>
      <c r="G600" s="19" t="s">
        <v>38</v>
      </c>
      <c r="H600" s="23">
        <v>0.21149999999999999</v>
      </c>
      <c r="I600" s="23">
        <v>5.2200000000000003E-2</v>
      </c>
      <c r="J600" s="23">
        <v>0.26369999999999999</v>
      </c>
      <c r="K600" s="24"/>
      <c r="L600" s="24">
        <v>4</v>
      </c>
      <c r="M600" s="24" t="s">
        <v>32</v>
      </c>
      <c r="N600" s="25">
        <v>17319</v>
      </c>
      <c r="O600" s="26">
        <f t="shared" si="87"/>
        <v>17370.956999999999</v>
      </c>
      <c r="P600" s="27">
        <f t="shared" si="88"/>
        <v>1737.0956999999999</v>
      </c>
      <c r="Q600" s="33"/>
      <c r="R600" s="36"/>
      <c r="S600" s="29"/>
      <c r="T600" s="29"/>
      <c r="U600" s="29"/>
      <c r="V600" s="28">
        <f t="shared" si="84"/>
        <v>0</v>
      </c>
      <c r="W600" s="28">
        <f t="shared" si="89"/>
        <v>0</v>
      </c>
      <c r="X600" s="30">
        <f t="shared" si="85"/>
        <v>1737.0956999999999</v>
      </c>
      <c r="Y600" s="31" t="s">
        <v>777</v>
      </c>
      <c r="Z600" s="17"/>
    </row>
    <row r="601" spans="1:26" ht="15.75" x14ac:dyDescent="0.25">
      <c r="A601" s="18" t="s">
        <v>89</v>
      </c>
      <c r="B601" s="19" t="s">
        <v>90</v>
      </c>
      <c r="C601" s="20" t="s">
        <v>1048</v>
      </c>
      <c r="D601" s="21" t="s">
        <v>510</v>
      </c>
      <c r="E601" s="22" t="s">
        <v>450</v>
      </c>
      <c r="F601" s="19" t="s">
        <v>460</v>
      </c>
      <c r="G601" s="19" t="s">
        <v>451</v>
      </c>
      <c r="H601" s="23">
        <v>2.7900000000000001E-2</v>
      </c>
      <c r="I601" s="23">
        <v>4.4000000000000003E-3</v>
      </c>
      <c r="J601" s="23">
        <v>3.2300000000000002E-2</v>
      </c>
      <c r="K601" s="24" t="s">
        <v>32</v>
      </c>
      <c r="L601" s="24">
        <v>4</v>
      </c>
      <c r="M601" s="24" t="s">
        <v>32</v>
      </c>
      <c r="N601" s="25">
        <v>801</v>
      </c>
      <c r="O601" s="26">
        <f t="shared" si="87"/>
        <v>803.40300000000002</v>
      </c>
      <c r="P601" s="27">
        <f t="shared" si="88"/>
        <v>80.340300000000013</v>
      </c>
      <c r="Q601" s="33"/>
      <c r="R601" s="36"/>
      <c r="S601" s="29"/>
      <c r="T601" s="29"/>
      <c r="U601" s="29"/>
      <c r="V601" s="28">
        <f t="shared" si="84"/>
        <v>0</v>
      </c>
      <c r="W601" s="28">
        <f t="shared" si="89"/>
        <v>0</v>
      </c>
      <c r="X601" s="30">
        <f t="shared" si="85"/>
        <v>80.340300000000013</v>
      </c>
      <c r="Y601" s="31" t="s">
        <v>777</v>
      </c>
      <c r="Z601" s="17"/>
    </row>
    <row r="602" spans="1:26" ht="15.75" x14ac:dyDescent="0.25">
      <c r="A602" s="18" t="s">
        <v>89</v>
      </c>
      <c r="B602" s="19" t="s">
        <v>90</v>
      </c>
      <c r="C602" s="20" t="s">
        <v>1049</v>
      </c>
      <c r="D602" s="21" t="s">
        <v>108</v>
      </c>
      <c r="E602" s="22" t="s">
        <v>450</v>
      </c>
      <c r="F602" s="19" t="s">
        <v>460</v>
      </c>
      <c r="G602" s="19" t="s">
        <v>451</v>
      </c>
      <c r="H602" s="23">
        <v>0.32190000000000002</v>
      </c>
      <c r="I602" s="23">
        <v>3.9100000000000003E-2</v>
      </c>
      <c r="J602" s="23">
        <v>0.3609</v>
      </c>
      <c r="K602" s="24"/>
      <c r="L602" s="24">
        <v>4</v>
      </c>
      <c r="M602" s="24" t="s">
        <v>32</v>
      </c>
      <c r="N602" s="25">
        <v>18713</v>
      </c>
      <c r="O602" s="26">
        <f t="shared" si="87"/>
        <v>18769.138999999999</v>
      </c>
      <c r="P602" s="27">
        <f t="shared" si="88"/>
        <v>1876.9139</v>
      </c>
      <c r="Q602" s="33"/>
      <c r="R602" s="36"/>
      <c r="S602" s="29"/>
      <c r="T602" s="29"/>
      <c r="U602" s="29"/>
      <c r="V602" s="28">
        <f t="shared" si="84"/>
        <v>0</v>
      </c>
      <c r="W602" s="28">
        <f t="shared" si="89"/>
        <v>0</v>
      </c>
      <c r="X602" s="30">
        <f t="shared" si="85"/>
        <v>1876.9139</v>
      </c>
      <c r="Y602" s="31" t="s">
        <v>777</v>
      </c>
      <c r="Z602" s="17"/>
    </row>
    <row r="603" spans="1:26" ht="15.75" x14ac:dyDescent="0.25">
      <c r="A603" s="18" t="s">
        <v>89</v>
      </c>
      <c r="B603" s="19" t="s">
        <v>90</v>
      </c>
      <c r="C603" s="20" t="s">
        <v>1050</v>
      </c>
      <c r="D603" s="21" t="s">
        <v>279</v>
      </c>
      <c r="E603" s="22" t="s">
        <v>450</v>
      </c>
      <c r="F603" s="19" t="s">
        <v>460</v>
      </c>
      <c r="G603" s="19" t="s">
        <v>451</v>
      </c>
      <c r="H603" s="23">
        <v>0.2949</v>
      </c>
      <c r="I603" s="23">
        <v>5.6800000000000003E-2</v>
      </c>
      <c r="J603" s="23">
        <v>0.3518</v>
      </c>
      <c r="K603" s="24" t="s">
        <v>32</v>
      </c>
      <c r="L603" s="24">
        <v>4</v>
      </c>
      <c r="M603" s="24" t="s">
        <v>32</v>
      </c>
      <c r="N603" s="25">
        <v>14430</v>
      </c>
      <c r="O603" s="26">
        <f t="shared" si="87"/>
        <v>14473.29</v>
      </c>
      <c r="P603" s="27">
        <f t="shared" si="88"/>
        <v>1447.3290000000002</v>
      </c>
      <c r="Q603" s="33"/>
      <c r="R603" s="36"/>
      <c r="S603" s="29"/>
      <c r="T603" s="29"/>
      <c r="U603" s="29"/>
      <c r="V603" s="28">
        <f t="shared" si="84"/>
        <v>0</v>
      </c>
      <c r="W603" s="28">
        <f t="shared" si="89"/>
        <v>0</v>
      </c>
      <c r="X603" s="30">
        <f t="shared" si="85"/>
        <v>1447.3290000000002</v>
      </c>
      <c r="Y603" s="31" t="s">
        <v>777</v>
      </c>
      <c r="Z603" s="17"/>
    </row>
    <row r="604" spans="1:26" ht="15.75" x14ac:dyDescent="0.25">
      <c r="A604" s="18" t="s">
        <v>89</v>
      </c>
      <c r="B604" s="19" t="s">
        <v>90</v>
      </c>
      <c r="C604" s="20" t="s">
        <v>1051</v>
      </c>
      <c r="D604" s="21" t="s">
        <v>593</v>
      </c>
      <c r="E604" s="22" t="s">
        <v>29</v>
      </c>
      <c r="F604" s="19" t="s">
        <v>30</v>
      </c>
      <c r="G604" s="19" t="s">
        <v>31</v>
      </c>
      <c r="H604" s="23">
        <v>0.2034</v>
      </c>
      <c r="I604" s="23">
        <v>4.5699999999999998E-2</v>
      </c>
      <c r="J604" s="23">
        <v>0.24909999999999999</v>
      </c>
      <c r="K604" s="24" t="s">
        <v>32</v>
      </c>
      <c r="L604" s="24">
        <v>4</v>
      </c>
      <c r="M604" s="24" t="s">
        <v>32</v>
      </c>
      <c r="N604" s="25">
        <v>13888</v>
      </c>
      <c r="O604" s="26">
        <f t="shared" si="87"/>
        <v>13929.664000000001</v>
      </c>
      <c r="P604" s="27">
        <f t="shared" si="88"/>
        <v>1392.9664000000002</v>
      </c>
      <c r="Q604" s="33"/>
      <c r="R604" s="36"/>
      <c r="S604" s="29"/>
      <c r="T604" s="29"/>
      <c r="U604" s="29"/>
      <c r="V604" s="28">
        <f t="shared" si="84"/>
        <v>0</v>
      </c>
      <c r="W604" s="28">
        <f t="shared" si="89"/>
        <v>0</v>
      </c>
      <c r="X604" s="30">
        <f t="shared" si="85"/>
        <v>1392.9664000000002</v>
      </c>
      <c r="Y604" s="31" t="s">
        <v>777</v>
      </c>
      <c r="Z604" s="17"/>
    </row>
    <row r="605" spans="1:26" ht="15.75" x14ac:dyDescent="0.25">
      <c r="A605" s="18" t="s">
        <v>89</v>
      </c>
      <c r="B605" s="19" t="s">
        <v>90</v>
      </c>
      <c r="C605" s="20" t="s">
        <v>1052</v>
      </c>
      <c r="D605" s="21" t="s">
        <v>209</v>
      </c>
      <c r="E605" s="22" t="s">
        <v>29</v>
      </c>
      <c r="F605" s="19" t="s">
        <v>30</v>
      </c>
      <c r="G605" s="19" t="s">
        <v>31</v>
      </c>
      <c r="H605" s="23">
        <v>0.1027</v>
      </c>
      <c r="I605" s="23">
        <v>1.95E-2</v>
      </c>
      <c r="J605" s="23">
        <v>0.1222</v>
      </c>
      <c r="K605" s="24" t="s">
        <v>32</v>
      </c>
      <c r="L605" s="24">
        <v>4</v>
      </c>
      <c r="M605" s="24" t="s">
        <v>32</v>
      </c>
      <c r="N605" s="25">
        <v>6627</v>
      </c>
      <c r="O605" s="26">
        <f t="shared" si="87"/>
        <v>6646.8810000000003</v>
      </c>
      <c r="P605" s="27">
        <f t="shared" si="88"/>
        <v>664.68810000000008</v>
      </c>
      <c r="Q605" s="33"/>
      <c r="R605" s="36"/>
      <c r="S605" s="29"/>
      <c r="T605" s="29"/>
      <c r="U605" s="29"/>
      <c r="V605" s="28">
        <f t="shared" si="84"/>
        <v>0</v>
      </c>
      <c r="W605" s="28">
        <f t="shared" si="89"/>
        <v>0</v>
      </c>
      <c r="X605" s="30">
        <f t="shared" si="85"/>
        <v>664.68810000000008</v>
      </c>
      <c r="Y605" s="31" t="s">
        <v>777</v>
      </c>
      <c r="Z605" s="17"/>
    </row>
    <row r="606" spans="1:26" ht="15.75" x14ac:dyDescent="0.25">
      <c r="A606" s="18" t="s">
        <v>89</v>
      </c>
      <c r="B606" s="19" t="s">
        <v>90</v>
      </c>
      <c r="C606" s="20" t="s">
        <v>1053</v>
      </c>
      <c r="D606" s="21" t="s">
        <v>467</v>
      </c>
      <c r="E606" s="22" t="s">
        <v>36</v>
      </c>
      <c r="F606" s="19" t="s">
        <v>37</v>
      </c>
      <c r="G606" s="19" t="s">
        <v>38</v>
      </c>
      <c r="H606" s="23">
        <v>0.32519999999999999</v>
      </c>
      <c r="I606" s="23">
        <v>5.4600000000000003E-2</v>
      </c>
      <c r="J606" s="23">
        <v>0.37980000000000003</v>
      </c>
      <c r="K606" s="24"/>
      <c r="L606" s="24">
        <v>4</v>
      </c>
      <c r="M606" s="24" t="s">
        <v>32</v>
      </c>
      <c r="N606" s="25">
        <v>42827</v>
      </c>
      <c r="O606" s="26">
        <f t="shared" si="87"/>
        <v>42955.481</v>
      </c>
      <c r="P606" s="27">
        <f t="shared" si="88"/>
        <v>4295.5481</v>
      </c>
      <c r="Q606" s="33"/>
      <c r="R606" s="36"/>
      <c r="S606" s="29"/>
      <c r="T606" s="29"/>
      <c r="U606" s="29"/>
      <c r="V606" s="28">
        <f t="shared" si="84"/>
        <v>0</v>
      </c>
      <c r="W606" s="28">
        <f t="shared" si="89"/>
        <v>0</v>
      </c>
      <c r="X606" s="30">
        <f t="shared" si="85"/>
        <v>4295.5481</v>
      </c>
      <c r="Y606" s="31" t="s">
        <v>777</v>
      </c>
      <c r="Z606" s="17"/>
    </row>
    <row r="607" spans="1:26" ht="15.75" x14ac:dyDescent="0.25">
      <c r="A607" s="18" t="s">
        <v>89</v>
      </c>
      <c r="B607" s="19" t="s">
        <v>90</v>
      </c>
      <c r="C607" s="20" t="s">
        <v>1054</v>
      </c>
      <c r="D607" s="21" t="s">
        <v>207</v>
      </c>
      <c r="E607" s="22" t="s">
        <v>450</v>
      </c>
      <c r="F607" s="19" t="s">
        <v>460</v>
      </c>
      <c r="G607" s="19" t="s">
        <v>451</v>
      </c>
      <c r="H607" s="23">
        <v>0.28549999999999998</v>
      </c>
      <c r="I607" s="23">
        <v>4.82E-2</v>
      </c>
      <c r="J607" s="23">
        <v>0.3337</v>
      </c>
      <c r="K607" s="24"/>
      <c r="L607" s="24">
        <v>4</v>
      </c>
      <c r="M607" s="24" t="s">
        <v>32</v>
      </c>
      <c r="N607" s="25">
        <v>11043</v>
      </c>
      <c r="O607" s="26">
        <f t="shared" si="87"/>
        <v>11076.129000000001</v>
      </c>
      <c r="P607" s="27">
        <f t="shared" si="88"/>
        <v>1107.6129000000001</v>
      </c>
      <c r="Q607" s="33"/>
      <c r="R607" s="36"/>
      <c r="S607" s="29"/>
      <c r="T607" s="29"/>
      <c r="U607" s="29"/>
      <c r="V607" s="28">
        <f t="shared" si="84"/>
        <v>0</v>
      </c>
      <c r="W607" s="28">
        <f t="shared" si="89"/>
        <v>0</v>
      </c>
      <c r="X607" s="30">
        <f t="shared" si="85"/>
        <v>1107.6129000000001</v>
      </c>
      <c r="Y607" s="31" t="s">
        <v>777</v>
      </c>
      <c r="Z607" s="17"/>
    </row>
    <row r="608" spans="1:26" ht="15.75" x14ac:dyDescent="0.25">
      <c r="A608" s="18" t="s">
        <v>89</v>
      </c>
      <c r="B608" s="19" t="s">
        <v>90</v>
      </c>
      <c r="C608" s="20" t="s">
        <v>1055</v>
      </c>
      <c r="D608" s="21" t="s">
        <v>148</v>
      </c>
      <c r="E608" s="22" t="s">
        <v>450</v>
      </c>
      <c r="F608" s="19" t="s">
        <v>460</v>
      </c>
      <c r="G608" s="19" t="s">
        <v>451</v>
      </c>
      <c r="H608" s="23">
        <v>0.1888</v>
      </c>
      <c r="I608" s="23">
        <v>4.5900000000000003E-2</v>
      </c>
      <c r="J608" s="23">
        <v>0.23469999999999999</v>
      </c>
      <c r="K608" s="24"/>
      <c r="L608" s="24">
        <v>4</v>
      </c>
      <c r="M608" s="24" t="s">
        <v>32</v>
      </c>
      <c r="N608" s="25">
        <v>25607</v>
      </c>
      <c r="O608" s="26">
        <f t="shared" si="87"/>
        <v>25683.821</v>
      </c>
      <c r="P608" s="27">
        <f t="shared" si="88"/>
        <v>2568.3821000000003</v>
      </c>
      <c r="Q608" s="33"/>
      <c r="R608" s="36"/>
      <c r="S608" s="29"/>
      <c r="T608" s="29"/>
      <c r="U608" s="29"/>
      <c r="V608" s="28">
        <f t="shared" si="84"/>
        <v>0</v>
      </c>
      <c r="W608" s="28">
        <f t="shared" si="89"/>
        <v>0</v>
      </c>
      <c r="X608" s="30">
        <f t="shared" si="85"/>
        <v>2568.3821000000003</v>
      </c>
      <c r="Y608" s="31" t="s">
        <v>777</v>
      </c>
      <c r="Z608" s="17"/>
    </row>
    <row r="609" spans="1:26" ht="15.75" x14ac:dyDescent="0.25">
      <c r="A609" s="18" t="s">
        <v>89</v>
      </c>
      <c r="B609" s="19" t="s">
        <v>90</v>
      </c>
      <c r="C609" s="20" t="s">
        <v>1056</v>
      </c>
      <c r="D609" s="21" t="s">
        <v>804</v>
      </c>
      <c r="E609" s="22" t="s">
        <v>450</v>
      </c>
      <c r="F609" s="19" t="s">
        <v>460</v>
      </c>
      <c r="G609" s="19" t="s">
        <v>451</v>
      </c>
      <c r="H609" s="23">
        <v>9.4600000000000004E-2</v>
      </c>
      <c r="I609" s="23">
        <v>2.4199999999999999E-2</v>
      </c>
      <c r="J609" s="23">
        <v>0.1188</v>
      </c>
      <c r="K609" s="24" t="s">
        <v>32</v>
      </c>
      <c r="L609" s="24">
        <v>4</v>
      </c>
      <c r="M609" s="24" t="s">
        <v>32</v>
      </c>
      <c r="N609" s="25">
        <v>10279</v>
      </c>
      <c r="O609" s="26">
        <f t="shared" si="87"/>
        <v>10309.837</v>
      </c>
      <c r="P609" s="27">
        <f t="shared" si="88"/>
        <v>1030.9837</v>
      </c>
      <c r="Q609" s="33"/>
      <c r="R609" s="36"/>
      <c r="S609" s="29"/>
      <c r="T609" s="29"/>
      <c r="U609" s="29"/>
      <c r="V609" s="28">
        <f t="shared" si="84"/>
        <v>0</v>
      </c>
      <c r="W609" s="28">
        <f t="shared" si="89"/>
        <v>0</v>
      </c>
      <c r="X609" s="30">
        <f t="shared" si="85"/>
        <v>1030.9837</v>
      </c>
      <c r="Y609" s="31" t="s">
        <v>777</v>
      </c>
      <c r="Z609" s="17"/>
    </row>
    <row r="610" spans="1:26" ht="15.75" x14ac:dyDescent="0.25">
      <c r="A610" s="18" t="s">
        <v>89</v>
      </c>
      <c r="B610" s="19" t="s">
        <v>90</v>
      </c>
      <c r="C610" s="20" t="s">
        <v>1057</v>
      </c>
      <c r="D610" s="21" t="s">
        <v>40</v>
      </c>
      <c r="E610" s="22" t="s">
        <v>450</v>
      </c>
      <c r="F610" s="19" t="s">
        <v>460</v>
      </c>
      <c r="G610" s="19" t="s">
        <v>451</v>
      </c>
      <c r="H610" s="23">
        <v>0.2016</v>
      </c>
      <c r="I610" s="23">
        <v>4.2200000000000001E-2</v>
      </c>
      <c r="J610" s="23">
        <v>0.24379999999999999</v>
      </c>
      <c r="K610" s="24"/>
      <c r="L610" s="24">
        <v>4</v>
      </c>
      <c r="M610" s="24" t="s">
        <v>32</v>
      </c>
      <c r="N610" s="25">
        <v>13400</v>
      </c>
      <c r="O610" s="26">
        <f t="shared" si="87"/>
        <v>13440.2</v>
      </c>
      <c r="P610" s="27">
        <f t="shared" si="88"/>
        <v>1344.0200000000002</v>
      </c>
      <c r="Q610" s="33"/>
      <c r="R610" s="36"/>
      <c r="S610" s="29"/>
      <c r="T610" s="29"/>
      <c r="U610" s="29"/>
      <c r="V610" s="28">
        <f t="shared" si="84"/>
        <v>0</v>
      </c>
      <c r="W610" s="28">
        <f t="shared" si="89"/>
        <v>0</v>
      </c>
      <c r="X610" s="30">
        <f t="shared" si="85"/>
        <v>1344.0200000000002</v>
      </c>
      <c r="Y610" s="31" t="s">
        <v>777</v>
      </c>
      <c r="Z610" s="17"/>
    </row>
    <row r="611" spans="1:26" ht="15.75" x14ac:dyDescent="0.25">
      <c r="A611" s="18" t="s">
        <v>89</v>
      </c>
      <c r="B611" s="19" t="s">
        <v>90</v>
      </c>
      <c r="C611" s="20" t="s">
        <v>1058</v>
      </c>
      <c r="D611" s="21" t="s">
        <v>374</v>
      </c>
      <c r="E611" s="22" t="s">
        <v>450</v>
      </c>
      <c r="F611" s="19" t="s">
        <v>460</v>
      </c>
      <c r="G611" s="19" t="s">
        <v>451</v>
      </c>
      <c r="H611" s="23">
        <v>0.11070000000000001</v>
      </c>
      <c r="I611" s="23">
        <v>1.7000000000000001E-2</v>
      </c>
      <c r="J611" s="23">
        <v>0.12770000000000001</v>
      </c>
      <c r="K611" s="24"/>
      <c r="L611" s="24">
        <v>4</v>
      </c>
      <c r="M611" s="24" t="s">
        <v>32</v>
      </c>
      <c r="N611" s="25">
        <v>5638</v>
      </c>
      <c r="O611" s="26">
        <f t="shared" si="87"/>
        <v>5654.9139999999998</v>
      </c>
      <c r="P611" s="27">
        <f t="shared" si="88"/>
        <v>565.4914</v>
      </c>
      <c r="Q611" s="33"/>
      <c r="R611" s="36"/>
      <c r="S611" s="29"/>
      <c r="T611" s="29"/>
      <c r="U611" s="29"/>
      <c r="V611" s="28">
        <f t="shared" si="84"/>
        <v>0</v>
      </c>
      <c r="W611" s="28">
        <f t="shared" si="89"/>
        <v>0</v>
      </c>
      <c r="X611" s="30">
        <f t="shared" si="85"/>
        <v>565.4914</v>
      </c>
      <c r="Y611" s="31" t="s">
        <v>777</v>
      </c>
      <c r="Z611" s="17"/>
    </row>
    <row r="612" spans="1:26" ht="15.75" x14ac:dyDescent="0.25">
      <c r="A612" s="18" t="s">
        <v>89</v>
      </c>
      <c r="B612" s="19" t="s">
        <v>90</v>
      </c>
      <c r="C612" s="20" t="s">
        <v>1059</v>
      </c>
      <c r="D612" s="21" t="s">
        <v>225</v>
      </c>
      <c r="E612" s="22" t="s">
        <v>450</v>
      </c>
      <c r="F612" s="19" t="s">
        <v>275</v>
      </c>
      <c r="G612" s="19" t="s">
        <v>451</v>
      </c>
      <c r="H612" s="23">
        <v>0.35759999999999997</v>
      </c>
      <c r="I612" s="23">
        <v>6.3299999999999995E-2</v>
      </c>
      <c r="J612" s="23">
        <v>0.4209</v>
      </c>
      <c r="K612" s="24"/>
      <c r="L612" s="24">
        <v>4</v>
      </c>
      <c r="M612" s="24" t="s">
        <v>32</v>
      </c>
      <c r="N612" s="25">
        <v>35983</v>
      </c>
      <c r="O612" s="26">
        <f t="shared" si="87"/>
        <v>36090.949000000001</v>
      </c>
      <c r="P612" s="27">
        <f t="shared" si="88"/>
        <v>3609.0949000000001</v>
      </c>
      <c r="Q612" s="33"/>
      <c r="R612" s="36"/>
      <c r="S612" s="29"/>
      <c r="T612" s="29"/>
      <c r="U612" s="29"/>
      <c r="V612" s="28">
        <f t="shared" si="84"/>
        <v>0</v>
      </c>
      <c r="W612" s="28">
        <f t="shared" si="89"/>
        <v>0</v>
      </c>
      <c r="X612" s="30">
        <f t="shared" si="85"/>
        <v>3609.0949000000001</v>
      </c>
      <c r="Y612" s="31" t="s">
        <v>777</v>
      </c>
      <c r="Z612" s="17"/>
    </row>
    <row r="613" spans="1:26" ht="15.75" x14ac:dyDescent="0.25">
      <c r="A613" s="18" t="s">
        <v>89</v>
      </c>
      <c r="B613" s="19" t="s">
        <v>90</v>
      </c>
      <c r="C613" s="20" t="s">
        <v>1060</v>
      </c>
      <c r="D613" s="21" t="s">
        <v>296</v>
      </c>
      <c r="E613" s="22" t="s">
        <v>29</v>
      </c>
      <c r="F613" s="19" t="s">
        <v>30</v>
      </c>
      <c r="G613" s="19" t="s">
        <v>31</v>
      </c>
      <c r="H613" s="23">
        <v>0.24310000000000001</v>
      </c>
      <c r="I613" s="23">
        <v>3.6700000000000003E-2</v>
      </c>
      <c r="J613" s="23">
        <v>0.2797</v>
      </c>
      <c r="K613" s="24"/>
      <c r="L613" s="24">
        <v>4</v>
      </c>
      <c r="M613" s="24" t="s">
        <v>32</v>
      </c>
      <c r="N613" s="25">
        <v>31236</v>
      </c>
      <c r="O613" s="26">
        <f t="shared" si="87"/>
        <v>31329.707999999999</v>
      </c>
      <c r="P613" s="27">
        <f t="shared" si="88"/>
        <v>3132.9708000000001</v>
      </c>
      <c r="Q613" s="33"/>
      <c r="R613" s="36"/>
      <c r="S613" s="29"/>
      <c r="T613" s="29"/>
      <c r="U613" s="29"/>
      <c r="V613" s="28">
        <f t="shared" si="84"/>
        <v>0</v>
      </c>
      <c r="W613" s="28">
        <f t="shared" si="89"/>
        <v>0</v>
      </c>
      <c r="X613" s="30">
        <f t="shared" si="85"/>
        <v>3132.9708000000001</v>
      </c>
      <c r="Y613" s="31" t="s">
        <v>777</v>
      </c>
      <c r="Z613" s="17"/>
    </row>
    <row r="614" spans="1:26" ht="15.75" x14ac:dyDescent="0.25">
      <c r="A614" s="18" t="s">
        <v>89</v>
      </c>
      <c r="B614" s="19" t="s">
        <v>90</v>
      </c>
      <c r="C614" s="20" t="s">
        <v>1061</v>
      </c>
      <c r="D614" s="21" t="s">
        <v>1062</v>
      </c>
      <c r="E614" s="22" t="s">
        <v>29</v>
      </c>
      <c r="F614" s="19" t="s">
        <v>30</v>
      </c>
      <c r="G614" s="19" t="s">
        <v>31</v>
      </c>
      <c r="H614" s="23">
        <v>0.24179999999999999</v>
      </c>
      <c r="I614" s="23">
        <v>4.4499999999999998E-2</v>
      </c>
      <c r="J614" s="23">
        <v>0.2863</v>
      </c>
      <c r="K614" s="24"/>
      <c r="L614" s="24">
        <v>4</v>
      </c>
      <c r="M614" s="24" t="s">
        <v>32</v>
      </c>
      <c r="N614" s="25">
        <v>28812</v>
      </c>
      <c r="O614" s="26">
        <f t="shared" si="87"/>
        <v>28898.436000000002</v>
      </c>
      <c r="P614" s="27">
        <f t="shared" si="88"/>
        <v>2889.8436000000002</v>
      </c>
      <c r="Q614" s="33"/>
      <c r="R614" s="36"/>
      <c r="S614" s="29"/>
      <c r="T614" s="29"/>
      <c r="U614" s="29"/>
      <c r="V614" s="28">
        <f t="shared" si="84"/>
        <v>0</v>
      </c>
      <c r="W614" s="28">
        <f t="shared" si="89"/>
        <v>0</v>
      </c>
      <c r="X614" s="30">
        <f t="shared" si="85"/>
        <v>2889.8436000000002</v>
      </c>
      <c r="Y614" s="31" t="s">
        <v>777</v>
      </c>
      <c r="Z614" s="17"/>
    </row>
    <row r="615" spans="1:26" ht="15.75" x14ac:dyDescent="0.25">
      <c r="A615" s="18" t="s">
        <v>89</v>
      </c>
      <c r="B615" s="19" t="s">
        <v>90</v>
      </c>
      <c r="C615" s="20" t="s">
        <v>1063</v>
      </c>
      <c r="D615" s="21" t="s">
        <v>331</v>
      </c>
      <c r="E615" s="22" t="s">
        <v>29</v>
      </c>
      <c r="F615" s="19" t="s">
        <v>30</v>
      </c>
      <c r="G615" s="19" t="s">
        <v>31</v>
      </c>
      <c r="H615" s="23">
        <v>0.27989999999999998</v>
      </c>
      <c r="I615" s="23">
        <v>4.87E-2</v>
      </c>
      <c r="J615" s="23">
        <v>0.3286</v>
      </c>
      <c r="K615" s="24"/>
      <c r="L615" s="24">
        <v>4</v>
      </c>
      <c r="M615" s="24" t="s">
        <v>32</v>
      </c>
      <c r="N615" s="25">
        <v>18136</v>
      </c>
      <c r="O615" s="26">
        <f t="shared" si="87"/>
        <v>18190.407999999999</v>
      </c>
      <c r="P615" s="27">
        <f t="shared" si="88"/>
        <v>1819.0408</v>
      </c>
      <c r="Q615" s="33"/>
      <c r="R615" s="36"/>
      <c r="S615" s="29"/>
      <c r="T615" s="29"/>
      <c r="U615" s="29"/>
      <c r="V615" s="28">
        <f t="shared" si="84"/>
        <v>0</v>
      </c>
      <c r="W615" s="28">
        <f t="shared" si="89"/>
        <v>0</v>
      </c>
      <c r="X615" s="30">
        <f t="shared" si="85"/>
        <v>1819.0408</v>
      </c>
      <c r="Y615" s="31" t="s">
        <v>777</v>
      </c>
      <c r="Z615" s="17"/>
    </row>
    <row r="616" spans="1:26" ht="15.75" x14ac:dyDescent="0.25">
      <c r="A616" s="18" t="s">
        <v>89</v>
      </c>
      <c r="B616" s="19" t="s">
        <v>90</v>
      </c>
      <c r="C616" s="20" t="s">
        <v>1064</v>
      </c>
      <c r="D616" s="21" t="s">
        <v>177</v>
      </c>
      <c r="E616" s="22" t="s">
        <v>36</v>
      </c>
      <c r="F616" s="19" t="s">
        <v>37</v>
      </c>
      <c r="G616" s="19" t="s">
        <v>38</v>
      </c>
      <c r="H616" s="23">
        <v>0.29459999999999997</v>
      </c>
      <c r="I616" s="23">
        <v>4.1099999999999998E-2</v>
      </c>
      <c r="J616" s="23">
        <v>0.3357</v>
      </c>
      <c r="K616" s="24"/>
      <c r="L616" s="24">
        <v>4</v>
      </c>
      <c r="M616" s="24" t="s">
        <v>32</v>
      </c>
      <c r="N616" s="25">
        <v>30948</v>
      </c>
      <c r="O616" s="26">
        <f t="shared" si="87"/>
        <v>31040.844000000001</v>
      </c>
      <c r="P616" s="27">
        <f t="shared" si="88"/>
        <v>3104.0844000000002</v>
      </c>
      <c r="Q616" s="33"/>
      <c r="R616" s="36"/>
      <c r="S616" s="29"/>
      <c r="T616" s="29"/>
      <c r="U616" s="29"/>
      <c r="V616" s="28">
        <f t="shared" si="84"/>
        <v>0</v>
      </c>
      <c r="W616" s="28">
        <f t="shared" si="89"/>
        <v>0</v>
      </c>
      <c r="X616" s="30">
        <f t="shared" si="85"/>
        <v>3104.0844000000002</v>
      </c>
      <c r="Y616" s="31" t="s">
        <v>777</v>
      </c>
      <c r="Z616" s="17"/>
    </row>
    <row r="617" spans="1:26" ht="15.75" x14ac:dyDescent="0.25">
      <c r="A617" s="18" t="s">
        <v>89</v>
      </c>
      <c r="B617" s="19" t="s">
        <v>90</v>
      </c>
      <c r="C617" s="20" t="s">
        <v>1065</v>
      </c>
      <c r="D617" s="21" t="s">
        <v>431</v>
      </c>
      <c r="E617" s="22" t="s">
        <v>29</v>
      </c>
      <c r="F617" s="19" t="s">
        <v>30</v>
      </c>
      <c r="G617" s="19" t="s">
        <v>31</v>
      </c>
      <c r="H617" s="23">
        <v>9.3799999999999994E-2</v>
      </c>
      <c r="I617" s="23">
        <v>1.47E-2</v>
      </c>
      <c r="J617" s="23">
        <v>0.1086</v>
      </c>
      <c r="K617" s="24" t="s">
        <v>32</v>
      </c>
      <c r="L617" s="24">
        <v>4</v>
      </c>
      <c r="M617" s="24" t="s">
        <v>32</v>
      </c>
      <c r="N617" s="25">
        <v>3732</v>
      </c>
      <c r="O617" s="26">
        <f t="shared" si="87"/>
        <v>3743.1959999999999</v>
      </c>
      <c r="P617" s="27">
        <f t="shared" si="88"/>
        <v>374.31960000000004</v>
      </c>
      <c r="Q617" s="33"/>
      <c r="R617" s="36"/>
      <c r="S617" s="29"/>
      <c r="T617" s="29"/>
      <c r="U617" s="29"/>
      <c r="V617" s="28">
        <f t="shared" si="84"/>
        <v>0</v>
      </c>
      <c r="W617" s="28">
        <f t="shared" si="89"/>
        <v>0</v>
      </c>
      <c r="X617" s="30">
        <f t="shared" si="85"/>
        <v>374.31960000000004</v>
      </c>
      <c r="Y617" s="31" t="s">
        <v>777</v>
      </c>
      <c r="Z617" s="17"/>
    </row>
    <row r="618" spans="1:26" ht="15.75" x14ac:dyDescent="0.25">
      <c r="A618" s="18" t="s">
        <v>89</v>
      </c>
      <c r="B618" s="19" t="s">
        <v>90</v>
      </c>
      <c r="C618" s="20" t="s">
        <v>1066</v>
      </c>
      <c r="D618" s="21" t="s">
        <v>106</v>
      </c>
      <c r="E618" s="22" t="s">
        <v>36</v>
      </c>
      <c r="F618" s="19" t="s">
        <v>37</v>
      </c>
      <c r="G618" s="19" t="s">
        <v>38</v>
      </c>
      <c r="H618" s="23">
        <v>8.6199999999999999E-2</v>
      </c>
      <c r="I618" s="23">
        <v>5.7999999999999996E-3</v>
      </c>
      <c r="J618" s="23">
        <v>9.1999999999999998E-2</v>
      </c>
      <c r="K618" s="24" t="s">
        <v>32</v>
      </c>
      <c r="L618" s="24">
        <v>4</v>
      </c>
      <c r="M618" s="24" t="s">
        <v>32</v>
      </c>
      <c r="N618" s="25">
        <v>5294</v>
      </c>
      <c r="O618" s="26">
        <f t="shared" si="87"/>
        <v>5309.8819999999996</v>
      </c>
      <c r="P618" s="27">
        <f t="shared" si="88"/>
        <v>530.98820000000001</v>
      </c>
      <c r="Q618" s="33"/>
      <c r="R618" s="36"/>
      <c r="S618" s="29"/>
      <c r="T618" s="29"/>
      <c r="U618" s="29"/>
      <c r="V618" s="28">
        <f t="shared" si="84"/>
        <v>0</v>
      </c>
      <c r="W618" s="28">
        <f t="shared" si="89"/>
        <v>0</v>
      </c>
      <c r="X618" s="30">
        <f t="shared" si="85"/>
        <v>530.98820000000001</v>
      </c>
      <c r="Y618" s="31" t="s">
        <v>777</v>
      </c>
      <c r="Z618" s="17"/>
    </row>
    <row r="619" spans="1:26" ht="15.75" x14ac:dyDescent="0.25">
      <c r="A619" s="18" t="s">
        <v>89</v>
      </c>
      <c r="B619" s="19" t="s">
        <v>90</v>
      </c>
      <c r="C619" s="20" t="s">
        <v>1067</v>
      </c>
      <c r="D619" s="21" t="s">
        <v>114</v>
      </c>
      <c r="E619" s="22" t="s">
        <v>29</v>
      </c>
      <c r="F619" s="19" t="s">
        <v>30</v>
      </c>
      <c r="G619" s="19" t="s">
        <v>31</v>
      </c>
      <c r="H619" s="23">
        <v>0.25019999999999998</v>
      </c>
      <c r="I619" s="23">
        <v>5.0200000000000002E-2</v>
      </c>
      <c r="J619" s="23">
        <v>0.30030000000000001</v>
      </c>
      <c r="K619" s="24"/>
      <c r="L619" s="24">
        <v>4</v>
      </c>
      <c r="M619" s="24" t="s">
        <v>32</v>
      </c>
      <c r="N619" s="25">
        <v>17025</v>
      </c>
      <c r="O619" s="26">
        <f t="shared" si="87"/>
        <v>17076.075000000001</v>
      </c>
      <c r="P619" s="27">
        <f t="shared" si="88"/>
        <v>1707.6075000000001</v>
      </c>
      <c r="Q619" s="33"/>
      <c r="R619" s="36"/>
      <c r="S619" s="29"/>
      <c r="T619" s="29"/>
      <c r="U619" s="29"/>
      <c r="V619" s="28">
        <f t="shared" si="84"/>
        <v>0</v>
      </c>
      <c r="W619" s="28">
        <f t="shared" si="89"/>
        <v>0</v>
      </c>
      <c r="X619" s="30">
        <f t="shared" si="85"/>
        <v>1707.6075000000001</v>
      </c>
      <c r="Y619" s="31" t="s">
        <v>777</v>
      </c>
      <c r="Z619" s="17"/>
    </row>
    <row r="620" spans="1:26" ht="15.75" x14ac:dyDescent="0.25">
      <c r="A620" s="18" t="s">
        <v>89</v>
      </c>
      <c r="B620" s="19" t="s">
        <v>90</v>
      </c>
      <c r="C620" s="20" t="s">
        <v>1068</v>
      </c>
      <c r="D620" s="21" t="s">
        <v>420</v>
      </c>
      <c r="E620" s="22" t="s">
        <v>450</v>
      </c>
      <c r="F620" s="19" t="s">
        <v>460</v>
      </c>
      <c r="G620" s="19" t="s">
        <v>451</v>
      </c>
      <c r="H620" s="23">
        <v>0.26279999999999998</v>
      </c>
      <c r="I620" s="23">
        <v>4.41E-2</v>
      </c>
      <c r="J620" s="23">
        <v>0.30690000000000001</v>
      </c>
      <c r="K620" s="24"/>
      <c r="L620" s="24">
        <v>4</v>
      </c>
      <c r="M620" s="24" t="s">
        <v>32</v>
      </c>
      <c r="N620" s="25">
        <v>22301</v>
      </c>
      <c r="O620" s="26">
        <f t="shared" ref="O620:O637" si="90">N620+(N620*0.003)</f>
        <v>22367.902999999998</v>
      </c>
      <c r="P620" s="27">
        <f t="shared" ref="P620" si="91">O620*0.1</f>
        <v>2236.7903000000001</v>
      </c>
      <c r="Q620" s="33"/>
      <c r="R620" s="36"/>
      <c r="S620" s="29"/>
      <c r="T620" s="29"/>
      <c r="U620" s="29"/>
      <c r="V620" s="28">
        <f t="shared" si="84"/>
        <v>0</v>
      </c>
      <c r="W620" s="28">
        <f t="shared" si="89"/>
        <v>0</v>
      </c>
      <c r="X620" s="30">
        <f t="shared" si="85"/>
        <v>2236.7903000000001</v>
      </c>
      <c r="Y620" s="31" t="s">
        <v>777</v>
      </c>
      <c r="Z620" s="17"/>
    </row>
    <row r="621" spans="1:26" ht="15.75" x14ac:dyDescent="0.25">
      <c r="A621" s="18" t="s">
        <v>89</v>
      </c>
      <c r="B621" s="19" t="s">
        <v>90</v>
      </c>
      <c r="C621" s="20" t="s">
        <v>1069</v>
      </c>
      <c r="D621" s="21" t="s">
        <v>298</v>
      </c>
      <c r="E621" s="22" t="s">
        <v>450</v>
      </c>
      <c r="F621" s="19" t="s">
        <v>460</v>
      </c>
      <c r="G621" s="19" t="s">
        <v>451</v>
      </c>
      <c r="H621" s="23">
        <v>8.7099999999999997E-2</v>
      </c>
      <c r="I621" s="23">
        <v>1.84E-2</v>
      </c>
      <c r="J621" s="23">
        <v>0.1055</v>
      </c>
      <c r="K621" s="24" t="s">
        <v>32</v>
      </c>
      <c r="L621" s="24">
        <v>4</v>
      </c>
      <c r="M621" s="24" t="s">
        <v>32</v>
      </c>
      <c r="N621" s="25">
        <v>0</v>
      </c>
      <c r="O621" s="26">
        <f t="shared" si="90"/>
        <v>0</v>
      </c>
      <c r="P621" s="27">
        <v>4500</v>
      </c>
      <c r="Q621" s="33"/>
      <c r="R621" s="36"/>
      <c r="S621" s="29"/>
      <c r="T621" s="29"/>
      <c r="U621" s="29"/>
      <c r="V621" s="28">
        <f t="shared" si="84"/>
        <v>0</v>
      </c>
      <c r="W621" s="28">
        <f t="shared" si="89"/>
        <v>0</v>
      </c>
      <c r="X621" s="30">
        <f t="shared" si="85"/>
        <v>4500</v>
      </c>
      <c r="Y621" s="31" t="s">
        <v>777</v>
      </c>
      <c r="Z621" s="17"/>
    </row>
    <row r="622" spans="1:26" ht="15.75" x14ac:dyDescent="0.25">
      <c r="A622" s="18" t="s">
        <v>89</v>
      </c>
      <c r="B622" s="19" t="s">
        <v>90</v>
      </c>
      <c r="C622" s="20" t="s">
        <v>1070</v>
      </c>
      <c r="D622" s="21" t="s">
        <v>291</v>
      </c>
      <c r="E622" s="22" t="s">
        <v>450</v>
      </c>
      <c r="F622" s="19" t="s">
        <v>460</v>
      </c>
      <c r="G622" s="19" t="s">
        <v>451</v>
      </c>
      <c r="H622" s="23">
        <v>0.10349999999999999</v>
      </c>
      <c r="I622" s="23">
        <v>2.2800000000000001E-2</v>
      </c>
      <c r="J622" s="23">
        <v>0.1263</v>
      </c>
      <c r="K622" s="24" t="s">
        <v>32</v>
      </c>
      <c r="L622" s="24">
        <v>4</v>
      </c>
      <c r="M622" s="24" t="s">
        <v>32</v>
      </c>
      <c r="N622" s="25">
        <v>4317</v>
      </c>
      <c r="O622" s="26">
        <f t="shared" si="90"/>
        <v>4329.951</v>
      </c>
      <c r="P622" s="27">
        <f t="shared" ref="P622:P637" si="92">O622*0.1</f>
        <v>432.99510000000004</v>
      </c>
      <c r="Q622" s="33"/>
      <c r="R622" s="36"/>
      <c r="S622" s="29"/>
      <c r="T622" s="29"/>
      <c r="U622" s="29"/>
      <c r="V622" s="28">
        <f t="shared" si="84"/>
        <v>0</v>
      </c>
      <c r="W622" s="28">
        <f t="shared" si="89"/>
        <v>0</v>
      </c>
      <c r="X622" s="30">
        <f t="shared" si="85"/>
        <v>432.99510000000004</v>
      </c>
      <c r="Y622" s="31" t="s">
        <v>777</v>
      </c>
      <c r="Z622" s="17"/>
    </row>
    <row r="623" spans="1:26" ht="15.75" x14ac:dyDescent="0.25">
      <c r="A623" s="18" t="s">
        <v>89</v>
      </c>
      <c r="B623" s="19" t="s">
        <v>90</v>
      </c>
      <c r="C623" s="20" t="s">
        <v>1071</v>
      </c>
      <c r="D623" s="21" t="s">
        <v>202</v>
      </c>
      <c r="E623" s="22" t="s">
        <v>36</v>
      </c>
      <c r="F623" s="19" t="s">
        <v>37</v>
      </c>
      <c r="G623" s="19" t="s">
        <v>38</v>
      </c>
      <c r="H623" s="23">
        <v>0.2198</v>
      </c>
      <c r="I623" s="23">
        <v>3.95E-2</v>
      </c>
      <c r="J623" s="23">
        <v>0.25929999999999997</v>
      </c>
      <c r="K623" s="24"/>
      <c r="L623" s="24">
        <v>4</v>
      </c>
      <c r="M623" s="24" t="s">
        <v>32</v>
      </c>
      <c r="N623" s="25">
        <v>22594</v>
      </c>
      <c r="O623" s="26">
        <f t="shared" si="90"/>
        <v>22661.781999999999</v>
      </c>
      <c r="P623" s="27">
        <f t="shared" si="92"/>
        <v>2266.1781999999998</v>
      </c>
      <c r="Q623" s="33"/>
      <c r="R623" s="36"/>
      <c r="S623" s="29"/>
      <c r="T623" s="29"/>
      <c r="U623" s="29"/>
      <c r="V623" s="28">
        <f t="shared" si="84"/>
        <v>0</v>
      </c>
      <c r="W623" s="28">
        <f t="shared" si="89"/>
        <v>0</v>
      </c>
      <c r="X623" s="30">
        <f t="shared" si="85"/>
        <v>2266.1781999999998</v>
      </c>
      <c r="Y623" s="31" t="s">
        <v>777</v>
      </c>
      <c r="Z623" s="17"/>
    </row>
    <row r="624" spans="1:26" ht="15.75" x14ac:dyDescent="0.25">
      <c r="A624" s="18" t="s">
        <v>89</v>
      </c>
      <c r="B624" s="19" t="s">
        <v>90</v>
      </c>
      <c r="C624" s="20" t="s">
        <v>1072</v>
      </c>
      <c r="D624" s="21" t="s">
        <v>682</v>
      </c>
      <c r="E624" s="22" t="s">
        <v>450</v>
      </c>
      <c r="F624" s="19" t="s">
        <v>460</v>
      </c>
      <c r="G624" s="19" t="s">
        <v>451</v>
      </c>
      <c r="H624" s="23">
        <v>0.1479</v>
      </c>
      <c r="I624" s="23">
        <v>2.1299999999999999E-2</v>
      </c>
      <c r="J624" s="23">
        <v>0.1691</v>
      </c>
      <c r="K624" s="24"/>
      <c r="L624" s="24">
        <v>4</v>
      </c>
      <c r="M624" s="24" t="s">
        <v>32</v>
      </c>
      <c r="N624" s="25">
        <v>14514</v>
      </c>
      <c r="O624" s="26">
        <f t="shared" si="90"/>
        <v>14557.541999999999</v>
      </c>
      <c r="P624" s="27">
        <f t="shared" si="92"/>
        <v>1455.7542000000001</v>
      </c>
      <c r="Q624" s="33"/>
      <c r="R624" s="36"/>
      <c r="S624" s="29"/>
      <c r="T624" s="29"/>
      <c r="U624" s="29"/>
      <c r="V624" s="28">
        <f t="shared" si="84"/>
        <v>0</v>
      </c>
      <c r="W624" s="28">
        <f t="shared" si="89"/>
        <v>0</v>
      </c>
      <c r="X624" s="30">
        <f t="shared" si="85"/>
        <v>1455.7542000000001</v>
      </c>
      <c r="Y624" s="31" t="s">
        <v>777</v>
      </c>
      <c r="Z624" s="17"/>
    </row>
    <row r="625" spans="1:26" ht="15.75" x14ac:dyDescent="0.25">
      <c r="A625" s="18" t="s">
        <v>89</v>
      </c>
      <c r="B625" s="19" t="s">
        <v>90</v>
      </c>
      <c r="C625" s="20" t="s">
        <v>1073</v>
      </c>
      <c r="D625" s="21" t="s">
        <v>170</v>
      </c>
      <c r="E625" s="22" t="s">
        <v>450</v>
      </c>
      <c r="F625" s="19" t="s">
        <v>460</v>
      </c>
      <c r="G625" s="19" t="s">
        <v>451</v>
      </c>
      <c r="H625" s="23">
        <v>0.14030000000000001</v>
      </c>
      <c r="I625" s="23">
        <v>3.9899999999999998E-2</v>
      </c>
      <c r="J625" s="23">
        <v>0.1802</v>
      </c>
      <c r="K625" s="24"/>
      <c r="L625" s="24">
        <v>4</v>
      </c>
      <c r="M625" s="24" t="s">
        <v>32</v>
      </c>
      <c r="N625" s="25">
        <v>20448</v>
      </c>
      <c r="O625" s="26">
        <f t="shared" si="90"/>
        <v>20509.344000000001</v>
      </c>
      <c r="P625" s="27">
        <f t="shared" si="92"/>
        <v>2050.9344000000001</v>
      </c>
      <c r="Q625" s="33"/>
      <c r="R625" s="36"/>
      <c r="S625" s="29"/>
      <c r="T625" s="29"/>
      <c r="U625" s="29"/>
      <c r="V625" s="28">
        <f t="shared" si="84"/>
        <v>0</v>
      </c>
      <c r="W625" s="28">
        <f t="shared" si="89"/>
        <v>0</v>
      </c>
      <c r="X625" s="30">
        <f t="shared" si="85"/>
        <v>2050.9344000000001</v>
      </c>
      <c r="Y625" s="31" t="s">
        <v>777</v>
      </c>
      <c r="Z625" s="17"/>
    </row>
    <row r="626" spans="1:26" ht="15.75" x14ac:dyDescent="0.25">
      <c r="A626" s="18" t="s">
        <v>89</v>
      </c>
      <c r="B626" s="19" t="s">
        <v>90</v>
      </c>
      <c r="C626" s="20" t="s">
        <v>1074</v>
      </c>
      <c r="D626" s="21" t="s">
        <v>495</v>
      </c>
      <c r="E626" s="22" t="s">
        <v>36</v>
      </c>
      <c r="F626" s="19" t="s">
        <v>37</v>
      </c>
      <c r="G626" s="19" t="s">
        <v>38</v>
      </c>
      <c r="H626" s="23">
        <v>0.1696</v>
      </c>
      <c r="I626" s="23">
        <v>3.1300000000000001E-2</v>
      </c>
      <c r="J626" s="23">
        <v>0.2009</v>
      </c>
      <c r="K626" s="24"/>
      <c r="L626" s="24">
        <v>4</v>
      </c>
      <c r="M626" s="24" t="s">
        <v>32</v>
      </c>
      <c r="N626" s="25">
        <v>16415</v>
      </c>
      <c r="O626" s="26">
        <f t="shared" si="90"/>
        <v>16464.244999999999</v>
      </c>
      <c r="P626" s="27">
        <f t="shared" si="92"/>
        <v>1646.4245000000001</v>
      </c>
      <c r="Q626" s="33"/>
      <c r="R626" s="36"/>
      <c r="S626" s="29"/>
      <c r="T626" s="29"/>
      <c r="U626" s="29"/>
      <c r="V626" s="28">
        <f t="shared" si="84"/>
        <v>0</v>
      </c>
      <c r="W626" s="28">
        <f t="shared" si="89"/>
        <v>0</v>
      </c>
      <c r="X626" s="30">
        <f t="shared" si="85"/>
        <v>1646.4245000000001</v>
      </c>
      <c r="Y626" s="31" t="s">
        <v>777</v>
      </c>
      <c r="Z626" s="17"/>
    </row>
    <row r="627" spans="1:26" ht="15.75" x14ac:dyDescent="0.25">
      <c r="A627" s="18" t="s">
        <v>89</v>
      </c>
      <c r="B627" s="19" t="s">
        <v>90</v>
      </c>
      <c r="C627" s="20" t="s">
        <v>1075</v>
      </c>
      <c r="D627" s="21" t="s">
        <v>516</v>
      </c>
      <c r="E627" s="22" t="s">
        <v>29</v>
      </c>
      <c r="F627" s="19" t="s">
        <v>30</v>
      </c>
      <c r="G627" s="19" t="s">
        <v>31</v>
      </c>
      <c r="H627" s="23">
        <v>0.29499999999999998</v>
      </c>
      <c r="I627" s="23">
        <v>5.0200000000000002E-2</v>
      </c>
      <c r="J627" s="23">
        <v>0.34520000000000001</v>
      </c>
      <c r="K627" s="24"/>
      <c r="L627" s="24">
        <v>4</v>
      </c>
      <c r="M627" s="24" t="s">
        <v>32</v>
      </c>
      <c r="N627" s="25">
        <v>36617</v>
      </c>
      <c r="O627" s="26">
        <f t="shared" si="90"/>
        <v>36726.851000000002</v>
      </c>
      <c r="P627" s="27">
        <f t="shared" si="92"/>
        <v>3672.6851000000006</v>
      </c>
      <c r="Q627" s="33"/>
      <c r="R627" s="36"/>
      <c r="S627" s="29"/>
      <c r="T627" s="29"/>
      <c r="U627" s="29"/>
      <c r="V627" s="28">
        <f t="shared" si="84"/>
        <v>0</v>
      </c>
      <c r="W627" s="28">
        <f t="shared" si="89"/>
        <v>0</v>
      </c>
      <c r="X627" s="30">
        <f t="shared" si="85"/>
        <v>3672.6851000000006</v>
      </c>
      <c r="Y627" s="31" t="s">
        <v>777</v>
      </c>
      <c r="Z627" s="17"/>
    </row>
    <row r="628" spans="1:26" ht="15.75" x14ac:dyDescent="0.25">
      <c r="A628" s="18" t="s">
        <v>89</v>
      </c>
      <c r="B628" s="19" t="s">
        <v>90</v>
      </c>
      <c r="C628" s="20" t="s">
        <v>1076</v>
      </c>
      <c r="D628" s="21" t="s">
        <v>204</v>
      </c>
      <c r="E628" s="22" t="s">
        <v>36</v>
      </c>
      <c r="F628" s="19" t="s">
        <v>37</v>
      </c>
      <c r="G628" s="19" t="s">
        <v>38</v>
      </c>
      <c r="H628" s="23">
        <v>8.7499999999999994E-2</v>
      </c>
      <c r="I628" s="23">
        <v>2.24E-2</v>
      </c>
      <c r="J628" s="23">
        <v>0.1099</v>
      </c>
      <c r="K628" s="24"/>
      <c r="L628" s="24">
        <v>4</v>
      </c>
      <c r="M628" s="24" t="s">
        <v>32</v>
      </c>
      <c r="N628" s="25">
        <v>8832</v>
      </c>
      <c r="O628" s="26">
        <f t="shared" si="90"/>
        <v>8858.4959999999992</v>
      </c>
      <c r="P628" s="27">
        <f t="shared" si="92"/>
        <v>885.84960000000001</v>
      </c>
      <c r="Q628" s="33"/>
      <c r="R628" s="36"/>
      <c r="S628" s="29"/>
      <c r="T628" s="29"/>
      <c r="U628" s="29"/>
      <c r="V628" s="28">
        <f t="shared" si="84"/>
        <v>0</v>
      </c>
      <c r="W628" s="28">
        <f t="shared" si="89"/>
        <v>0</v>
      </c>
      <c r="X628" s="30">
        <f t="shared" si="85"/>
        <v>885.84960000000001</v>
      </c>
      <c r="Y628" s="31" t="s">
        <v>777</v>
      </c>
      <c r="Z628" s="17"/>
    </row>
    <row r="629" spans="1:26" ht="15.75" x14ac:dyDescent="0.25">
      <c r="A629" s="18" t="s">
        <v>89</v>
      </c>
      <c r="B629" s="19" t="s">
        <v>90</v>
      </c>
      <c r="C629" s="20" t="s">
        <v>1077</v>
      </c>
      <c r="D629" s="21" t="s">
        <v>186</v>
      </c>
      <c r="E629" s="22" t="s">
        <v>450</v>
      </c>
      <c r="F629" s="19" t="s">
        <v>460</v>
      </c>
      <c r="G629" s="19" t="s">
        <v>451</v>
      </c>
      <c r="H629" s="23">
        <v>0.1113</v>
      </c>
      <c r="I629" s="23">
        <v>7.9000000000000008E-3</v>
      </c>
      <c r="J629" s="23">
        <v>0.1192</v>
      </c>
      <c r="K629" s="24" t="s">
        <v>32</v>
      </c>
      <c r="L629" s="24">
        <v>4</v>
      </c>
      <c r="M629" s="24" t="s">
        <v>32</v>
      </c>
      <c r="N629" s="25">
        <v>2023</v>
      </c>
      <c r="O629" s="26">
        <f t="shared" si="90"/>
        <v>2029.069</v>
      </c>
      <c r="P629" s="27">
        <f t="shared" si="92"/>
        <v>202.90690000000001</v>
      </c>
      <c r="Q629" s="33"/>
      <c r="R629" s="36"/>
      <c r="S629" s="29"/>
      <c r="T629" s="29"/>
      <c r="U629" s="29"/>
      <c r="V629" s="28">
        <f t="shared" si="84"/>
        <v>0</v>
      </c>
      <c r="W629" s="28">
        <f t="shared" si="89"/>
        <v>0</v>
      </c>
      <c r="X629" s="30">
        <f t="shared" si="85"/>
        <v>202.90690000000001</v>
      </c>
      <c r="Y629" s="31" t="s">
        <v>777</v>
      </c>
      <c r="Z629" s="17"/>
    </row>
    <row r="630" spans="1:26" ht="15.75" x14ac:dyDescent="0.25">
      <c r="A630" s="18" t="s">
        <v>89</v>
      </c>
      <c r="B630" s="19" t="s">
        <v>90</v>
      </c>
      <c r="C630" s="20" t="s">
        <v>1078</v>
      </c>
      <c r="D630" s="21" t="s">
        <v>684</v>
      </c>
      <c r="E630" s="22" t="s">
        <v>450</v>
      </c>
      <c r="F630" s="19" t="s">
        <v>460</v>
      </c>
      <c r="G630" s="19" t="s">
        <v>451</v>
      </c>
      <c r="H630" s="23">
        <v>4.6300000000000001E-2</v>
      </c>
      <c r="I630" s="23">
        <v>2.1600000000000001E-2</v>
      </c>
      <c r="J630" s="23">
        <v>6.7900000000000002E-2</v>
      </c>
      <c r="K630" s="24" t="s">
        <v>32</v>
      </c>
      <c r="L630" s="24">
        <v>4</v>
      </c>
      <c r="M630" s="24" t="s">
        <v>32</v>
      </c>
      <c r="N630" s="25">
        <v>4142</v>
      </c>
      <c r="O630" s="26">
        <f t="shared" si="90"/>
        <v>4154.4260000000004</v>
      </c>
      <c r="P630" s="27">
        <f t="shared" si="92"/>
        <v>415.44260000000008</v>
      </c>
      <c r="Q630" s="33"/>
      <c r="R630" s="36"/>
      <c r="S630" s="29"/>
      <c r="T630" s="29"/>
      <c r="U630" s="29"/>
      <c r="V630" s="28">
        <f t="shared" si="84"/>
        <v>0</v>
      </c>
      <c r="W630" s="28">
        <f t="shared" si="89"/>
        <v>0</v>
      </c>
      <c r="X630" s="30">
        <f t="shared" si="85"/>
        <v>415.44260000000008</v>
      </c>
      <c r="Y630" s="31" t="s">
        <v>777</v>
      </c>
      <c r="Z630" s="17"/>
    </row>
    <row r="631" spans="1:26" ht="15.75" x14ac:dyDescent="0.25">
      <c r="A631" s="18" t="s">
        <v>89</v>
      </c>
      <c r="B631" s="19" t="s">
        <v>90</v>
      </c>
      <c r="C631" s="20" t="s">
        <v>1079</v>
      </c>
      <c r="D631" s="21" t="s">
        <v>548</v>
      </c>
      <c r="E631" s="22" t="s">
        <v>450</v>
      </c>
      <c r="F631" s="19" t="s">
        <v>460</v>
      </c>
      <c r="G631" s="19" t="s">
        <v>451</v>
      </c>
      <c r="H631" s="23">
        <v>5.8900000000000001E-2</v>
      </c>
      <c r="I631" s="23">
        <v>6.4000000000000003E-3</v>
      </c>
      <c r="J631" s="23">
        <v>6.5299999999999997E-2</v>
      </c>
      <c r="K631" s="24" t="s">
        <v>32</v>
      </c>
      <c r="L631" s="24">
        <v>4</v>
      </c>
      <c r="M631" s="24" t="s">
        <v>32</v>
      </c>
      <c r="N631" s="25">
        <v>5735</v>
      </c>
      <c r="O631" s="26">
        <f t="shared" si="90"/>
        <v>5752.2049999999999</v>
      </c>
      <c r="P631" s="27">
        <f t="shared" si="92"/>
        <v>575.22050000000002</v>
      </c>
      <c r="Q631" s="33"/>
      <c r="R631" s="36"/>
      <c r="S631" s="29"/>
      <c r="T631" s="29"/>
      <c r="U631" s="29"/>
      <c r="V631" s="28">
        <f t="shared" si="84"/>
        <v>0</v>
      </c>
      <c r="W631" s="28">
        <f t="shared" si="89"/>
        <v>0</v>
      </c>
      <c r="X631" s="30">
        <f t="shared" si="85"/>
        <v>575.22050000000002</v>
      </c>
      <c r="Y631" s="31" t="s">
        <v>777</v>
      </c>
      <c r="Z631" s="17"/>
    </row>
    <row r="632" spans="1:26" ht="15.75" x14ac:dyDescent="0.25">
      <c r="A632" s="18" t="s">
        <v>1141</v>
      </c>
      <c r="B632" s="19" t="s">
        <v>1142</v>
      </c>
      <c r="C632" s="38" t="s">
        <v>1143</v>
      </c>
      <c r="D632" s="39" t="s">
        <v>325</v>
      </c>
      <c r="E632" s="38" t="s">
        <v>450</v>
      </c>
      <c r="F632" s="37" t="s">
        <v>275</v>
      </c>
      <c r="G632" s="37">
        <v>5</v>
      </c>
      <c r="H632" s="23" t="s">
        <v>1350</v>
      </c>
      <c r="I632" s="23" t="s">
        <v>1350</v>
      </c>
      <c r="J632" s="23">
        <v>0.32400000000000001</v>
      </c>
      <c r="K632" s="24" t="s">
        <v>32</v>
      </c>
      <c r="L632" s="24">
        <v>4</v>
      </c>
      <c r="M632" s="24" t="s">
        <v>32</v>
      </c>
      <c r="N632" s="34">
        <v>11902</v>
      </c>
      <c r="O632" s="26">
        <f t="shared" si="90"/>
        <v>11937.706</v>
      </c>
      <c r="P632" s="33">
        <f t="shared" si="92"/>
        <v>1193.7706000000001</v>
      </c>
      <c r="Q632" s="33"/>
      <c r="R632" s="29"/>
      <c r="S632" s="29"/>
      <c r="T632" s="29"/>
      <c r="U632" s="29"/>
      <c r="V632" s="28">
        <f t="shared" si="84"/>
        <v>0</v>
      </c>
      <c r="W632" s="28">
        <f t="shared" si="89"/>
        <v>0</v>
      </c>
      <c r="X632" s="30">
        <f t="shared" si="85"/>
        <v>1193.7706000000001</v>
      </c>
      <c r="Y632" s="31" t="s">
        <v>777</v>
      </c>
      <c r="Z632" s="17"/>
    </row>
    <row r="633" spans="1:26" ht="15.75" x14ac:dyDescent="0.25">
      <c r="A633" s="18" t="s">
        <v>1141</v>
      </c>
      <c r="B633" s="19" t="s">
        <v>1142</v>
      </c>
      <c r="C633" s="38" t="s">
        <v>1144</v>
      </c>
      <c r="D633" s="39" t="s">
        <v>88</v>
      </c>
      <c r="E633" s="38" t="s">
        <v>29</v>
      </c>
      <c r="F633" s="37">
        <v>9</v>
      </c>
      <c r="G633" s="37">
        <v>12</v>
      </c>
      <c r="H633" s="23" t="s">
        <v>1350</v>
      </c>
      <c r="I633" s="23" t="s">
        <v>1350</v>
      </c>
      <c r="J633" s="23">
        <v>0.20899999999999999</v>
      </c>
      <c r="K633" s="24" t="s">
        <v>32</v>
      </c>
      <c r="L633" s="24">
        <v>4</v>
      </c>
      <c r="M633" s="24" t="s">
        <v>32</v>
      </c>
      <c r="N633" s="34">
        <v>9322</v>
      </c>
      <c r="O633" s="26">
        <f t="shared" si="90"/>
        <v>9349.9660000000003</v>
      </c>
      <c r="P633" s="33">
        <f t="shared" si="92"/>
        <v>934.99660000000006</v>
      </c>
      <c r="Q633" s="33"/>
      <c r="R633" s="29"/>
      <c r="S633" s="29"/>
      <c r="T633" s="29"/>
      <c r="U633" s="29"/>
      <c r="V633" s="28">
        <f t="shared" si="84"/>
        <v>0</v>
      </c>
      <c r="W633" s="28">
        <f t="shared" si="89"/>
        <v>0</v>
      </c>
      <c r="X633" s="30">
        <f t="shared" si="85"/>
        <v>934.99660000000006</v>
      </c>
      <c r="Y633" s="31" t="s">
        <v>777</v>
      </c>
      <c r="Z633" s="17"/>
    </row>
    <row r="634" spans="1:26" ht="15.75" x14ac:dyDescent="0.25">
      <c r="A634" s="18" t="s">
        <v>1141</v>
      </c>
      <c r="B634" s="19" t="s">
        <v>1142</v>
      </c>
      <c r="C634" s="38" t="s">
        <v>1145</v>
      </c>
      <c r="D634" s="39" t="s">
        <v>186</v>
      </c>
      <c r="E634" s="38" t="s">
        <v>450</v>
      </c>
      <c r="F634" s="37" t="s">
        <v>460</v>
      </c>
      <c r="G634" s="37">
        <v>5</v>
      </c>
      <c r="H634" s="23" t="s">
        <v>1350</v>
      </c>
      <c r="I634" s="23" t="s">
        <v>1350</v>
      </c>
      <c r="J634" s="23">
        <v>0.307</v>
      </c>
      <c r="K634" s="24" t="s">
        <v>32</v>
      </c>
      <c r="L634" s="24">
        <v>4</v>
      </c>
      <c r="M634" s="24" t="s">
        <v>32</v>
      </c>
      <c r="N634" s="34">
        <v>10156</v>
      </c>
      <c r="O634" s="26">
        <f t="shared" si="90"/>
        <v>10186.468000000001</v>
      </c>
      <c r="P634" s="33">
        <f t="shared" si="92"/>
        <v>1018.6468000000001</v>
      </c>
      <c r="Q634" s="33"/>
      <c r="R634" s="29"/>
      <c r="S634" s="29"/>
      <c r="T634" s="29"/>
      <c r="U634" s="29"/>
      <c r="V634" s="28">
        <f t="shared" si="84"/>
        <v>0</v>
      </c>
      <c r="W634" s="28">
        <f t="shared" si="89"/>
        <v>0</v>
      </c>
      <c r="X634" s="30">
        <f t="shared" si="85"/>
        <v>1018.6468000000001</v>
      </c>
      <c r="Y634" s="31" t="s">
        <v>777</v>
      </c>
      <c r="Z634" s="17"/>
    </row>
    <row r="635" spans="1:26" ht="15.75" x14ac:dyDescent="0.25">
      <c r="A635" s="18" t="s">
        <v>1141</v>
      </c>
      <c r="B635" s="19" t="s">
        <v>1142</v>
      </c>
      <c r="C635" s="38" t="s">
        <v>1146</v>
      </c>
      <c r="D635" s="39" t="s">
        <v>114</v>
      </c>
      <c r="E635" s="38" t="s">
        <v>36</v>
      </c>
      <c r="F635" s="37">
        <v>6</v>
      </c>
      <c r="G635" s="37">
        <v>8</v>
      </c>
      <c r="H635" s="23" t="s">
        <v>1350</v>
      </c>
      <c r="I635" s="23" t="s">
        <v>1350</v>
      </c>
      <c r="J635" s="23">
        <v>0.27400000000000002</v>
      </c>
      <c r="K635" s="24" t="s">
        <v>32</v>
      </c>
      <c r="L635" s="24">
        <v>4</v>
      </c>
      <c r="M635" s="24" t="s">
        <v>32</v>
      </c>
      <c r="N635" s="34">
        <v>13118</v>
      </c>
      <c r="O635" s="26">
        <f t="shared" si="90"/>
        <v>13157.353999999999</v>
      </c>
      <c r="P635" s="33">
        <f t="shared" si="92"/>
        <v>1315.7354</v>
      </c>
      <c r="Q635" s="33"/>
      <c r="R635" s="29"/>
      <c r="S635" s="29"/>
      <c r="T635" s="29"/>
      <c r="U635" s="29"/>
      <c r="V635" s="28">
        <f t="shared" si="84"/>
        <v>0</v>
      </c>
      <c r="W635" s="28">
        <f t="shared" si="89"/>
        <v>0</v>
      </c>
      <c r="X635" s="30">
        <f t="shared" si="85"/>
        <v>1315.7354</v>
      </c>
      <c r="Y635" s="31" t="s">
        <v>777</v>
      </c>
      <c r="Z635" s="17"/>
    </row>
    <row r="636" spans="1:26" ht="15.75" x14ac:dyDescent="0.25">
      <c r="A636" s="18" t="s">
        <v>846</v>
      </c>
      <c r="B636" s="19" t="s">
        <v>847</v>
      </c>
      <c r="C636" s="20" t="s">
        <v>848</v>
      </c>
      <c r="D636" s="21" t="s">
        <v>88</v>
      </c>
      <c r="E636" s="22" t="s">
        <v>450</v>
      </c>
      <c r="F636" s="19" t="s">
        <v>275</v>
      </c>
      <c r="G636" s="19" t="s">
        <v>38</v>
      </c>
      <c r="H636" s="23">
        <v>0.51719999999999999</v>
      </c>
      <c r="I636" s="23">
        <v>0.1149</v>
      </c>
      <c r="J636" s="23">
        <v>0.63219999999999998</v>
      </c>
      <c r="K636" s="24"/>
      <c r="L636" s="24">
        <v>3</v>
      </c>
      <c r="M636" s="24"/>
      <c r="N636" s="25">
        <v>13779</v>
      </c>
      <c r="O636" s="26">
        <f t="shared" si="90"/>
        <v>13820.337</v>
      </c>
      <c r="P636" s="27">
        <f t="shared" si="92"/>
        <v>1382.0337</v>
      </c>
      <c r="Q636" s="33">
        <v>0.05</v>
      </c>
      <c r="R636" s="36"/>
      <c r="S636" s="29"/>
      <c r="T636" s="29"/>
      <c r="U636" s="29"/>
      <c r="V636" s="28">
        <f t="shared" si="84"/>
        <v>0</v>
      </c>
      <c r="W636" s="28">
        <f>T636*0.05</f>
        <v>0</v>
      </c>
      <c r="X636" s="30">
        <f t="shared" si="85"/>
        <v>1382.0337</v>
      </c>
      <c r="Y636" s="31" t="s">
        <v>777</v>
      </c>
      <c r="Z636" s="17"/>
    </row>
    <row r="637" spans="1:26" ht="15.75" x14ac:dyDescent="0.25">
      <c r="A637" s="18" t="s">
        <v>846</v>
      </c>
      <c r="B637" s="19" t="s">
        <v>847</v>
      </c>
      <c r="C637" s="20" t="s">
        <v>1187</v>
      </c>
      <c r="D637" s="21" t="s">
        <v>137</v>
      </c>
      <c r="E637" s="22" t="s">
        <v>29</v>
      </c>
      <c r="F637" s="19" t="s">
        <v>30</v>
      </c>
      <c r="G637" s="19" t="s">
        <v>31</v>
      </c>
      <c r="H637" s="23">
        <v>0.4012</v>
      </c>
      <c r="I637" s="23">
        <v>7.4899999999999994E-2</v>
      </c>
      <c r="J637" s="23">
        <v>0.47599999999999998</v>
      </c>
      <c r="K637" s="24"/>
      <c r="L637" s="24">
        <v>5</v>
      </c>
      <c r="M637" s="24"/>
      <c r="N637" s="34">
        <v>22396</v>
      </c>
      <c r="O637" s="26">
        <f t="shared" si="90"/>
        <v>22463.187999999998</v>
      </c>
      <c r="P637" s="27">
        <f t="shared" si="92"/>
        <v>2246.3188</v>
      </c>
      <c r="Q637" s="33"/>
      <c r="R637" s="36"/>
      <c r="S637" s="29"/>
      <c r="T637" s="29"/>
      <c r="U637" s="29"/>
      <c r="V637" s="28">
        <f t="shared" si="84"/>
        <v>0</v>
      </c>
      <c r="W637" s="28">
        <f>T637*0.1</f>
        <v>0</v>
      </c>
      <c r="X637" s="30">
        <f t="shared" si="85"/>
        <v>2246.3188</v>
      </c>
      <c r="Y637" s="31" t="s">
        <v>777</v>
      </c>
      <c r="Z637" s="17"/>
    </row>
    <row r="638" spans="1:26" ht="31.5" x14ac:dyDescent="0.25">
      <c r="A638" s="18" t="s">
        <v>109</v>
      </c>
      <c r="B638" s="19" t="s">
        <v>110</v>
      </c>
      <c r="C638" s="20" t="s">
        <v>849</v>
      </c>
      <c r="D638" s="21" t="s">
        <v>108</v>
      </c>
      <c r="E638" s="22" t="s">
        <v>450</v>
      </c>
      <c r="F638" s="19" t="s">
        <v>275</v>
      </c>
      <c r="G638" s="19" t="s">
        <v>451</v>
      </c>
      <c r="H638" s="23">
        <v>0.82150000000000001</v>
      </c>
      <c r="I638" s="23">
        <v>0</v>
      </c>
      <c r="J638" s="23">
        <v>0.82150000000000001</v>
      </c>
      <c r="K638" s="24"/>
      <c r="L638" s="24">
        <v>3</v>
      </c>
      <c r="M638" s="24" t="s">
        <v>32</v>
      </c>
      <c r="N638" s="25">
        <v>37553</v>
      </c>
      <c r="O638" s="40">
        <f>N638+(N638*0.03)</f>
        <v>38679.589999999997</v>
      </c>
      <c r="P638" s="27">
        <f>O638*0.05</f>
        <v>1933.9794999999999</v>
      </c>
      <c r="Q638" s="33">
        <v>0.05</v>
      </c>
      <c r="R638" s="36"/>
      <c r="S638" s="29"/>
      <c r="T638" s="29"/>
      <c r="U638" s="29"/>
      <c r="V638" s="28">
        <f t="shared" si="84"/>
        <v>0</v>
      </c>
      <c r="W638" s="28">
        <f>T638*0.05</f>
        <v>0</v>
      </c>
      <c r="X638" s="30">
        <f t="shared" si="85"/>
        <v>1933.9794999999999</v>
      </c>
      <c r="Y638" s="31" t="s">
        <v>777</v>
      </c>
      <c r="Z638" s="17"/>
    </row>
    <row r="639" spans="1:26" ht="31.5" x14ac:dyDescent="0.25">
      <c r="A639" s="18" t="s">
        <v>109</v>
      </c>
      <c r="B639" s="19" t="s">
        <v>110</v>
      </c>
      <c r="C639" s="20" t="s">
        <v>850</v>
      </c>
      <c r="D639" s="21" t="s">
        <v>331</v>
      </c>
      <c r="E639" s="22" t="s">
        <v>450</v>
      </c>
      <c r="F639" s="19" t="s">
        <v>275</v>
      </c>
      <c r="G639" s="19" t="s">
        <v>451</v>
      </c>
      <c r="H639" s="23">
        <v>0.82140000000000002</v>
      </c>
      <c r="I639" s="23">
        <v>0</v>
      </c>
      <c r="J639" s="23">
        <v>0.82140000000000002</v>
      </c>
      <c r="K639" s="24"/>
      <c r="L639" s="24">
        <v>3</v>
      </c>
      <c r="M639" s="24" t="s">
        <v>32</v>
      </c>
      <c r="N639" s="25">
        <v>16585</v>
      </c>
      <c r="O639" s="40">
        <f>N639+(N639*0.03)</f>
        <v>17082.55</v>
      </c>
      <c r="P639" s="27">
        <f>O639*0.05</f>
        <v>854.12750000000005</v>
      </c>
      <c r="Q639" s="33">
        <v>0.05</v>
      </c>
      <c r="R639" s="36"/>
      <c r="S639" s="29"/>
      <c r="T639" s="29"/>
      <c r="U639" s="29"/>
      <c r="V639" s="28">
        <f t="shared" si="84"/>
        <v>0</v>
      </c>
      <c r="W639" s="28">
        <f>T639*0.05</f>
        <v>0</v>
      </c>
      <c r="X639" s="30">
        <f t="shared" si="85"/>
        <v>854.12750000000005</v>
      </c>
      <c r="Y639" s="31" t="s">
        <v>777</v>
      </c>
      <c r="Z639" s="17"/>
    </row>
    <row r="640" spans="1:26" ht="31.5" x14ac:dyDescent="0.25">
      <c r="A640" s="18" t="s">
        <v>109</v>
      </c>
      <c r="B640" s="19" t="s">
        <v>110</v>
      </c>
      <c r="C640" s="20" t="s">
        <v>851</v>
      </c>
      <c r="D640" s="21" t="s">
        <v>684</v>
      </c>
      <c r="E640" s="22" t="s">
        <v>450</v>
      </c>
      <c r="F640" s="19" t="s">
        <v>275</v>
      </c>
      <c r="G640" s="19" t="s">
        <v>451</v>
      </c>
      <c r="H640" s="23">
        <v>0.82110000000000005</v>
      </c>
      <c r="I640" s="23">
        <v>0</v>
      </c>
      <c r="J640" s="23">
        <v>0.82110000000000005</v>
      </c>
      <c r="K640" s="24"/>
      <c r="L640" s="24">
        <v>3</v>
      </c>
      <c r="M640" s="24" t="s">
        <v>32</v>
      </c>
      <c r="N640" s="25">
        <v>43105</v>
      </c>
      <c r="O640" s="40">
        <f>N640+(N640*0.03)</f>
        <v>44398.15</v>
      </c>
      <c r="P640" s="27">
        <f>O640*0.05</f>
        <v>2219.9075000000003</v>
      </c>
      <c r="Q640" s="33">
        <v>0.05</v>
      </c>
      <c r="R640" s="36"/>
      <c r="S640" s="29"/>
      <c r="T640" s="29"/>
      <c r="U640" s="29"/>
      <c r="V640" s="28">
        <f t="shared" si="84"/>
        <v>0</v>
      </c>
      <c r="W640" s="28">
        <f>T640*0.05</f>
        <v>0</v>
      </c>
      <c r="X640" s="30">
        <f t="shared" si="85"/>
        <v>2219.9075000000003</v>
      </c>
      <c r="Y640" s="31" t="s">
        <v>777</v>
      </c>
      <c r="Z640" s="17"/>
    </row>
    <row r="641" spans="1:26" ht="15.75" x14ac:dyDescent="0.25">
      <c r="A641" s="18" t="s">
        <v>115</v>
      </c>
      <c r="B641" s="19" t="s">
        <v>116</v>
      </c>
      <c r="C641" s="20" t="s">
        <v>854</v>
      </c>
      <c r="D641" s="21" t="s">
        <v>510</v>
      </c>
      <c r="E641" s="22" t="s">
        <v>450</v>
      </c>
      <c r="F641" s="19" t="s">
        <v>460</v>
      </c>
      <c r="G641" s="19" t="s">
        <v>37</v>
      </c>
      <c r="H641" s="23">
        <v>0.60160000000000002</v>
      </c>
      <c r="I641" s="23">
        <v>0.1135</v>
      </c>
      <c r="J641" s="23">
        <v>0.71499999999999997</v>
      </c>
      <c r="K641" s="24"/>
      <c r="L641" s="24">
        <v>3</v>
      </c>
      <c r="M641" s="24"/>
      <c r="N641" s="25">
        <v>53968</v>
      </c>
      <c r="O641" s="26">
        <f t="shared" ref="O641:O672" si="93">N641+(N641*0.003)</f>
        <v>54129.904000000002</v>
      </c>
      <c r="P641" s="27">
        <f t="shared" ref="P641:P672" si="94">O641*0.1</f>
        <v>5412.9904000000006</v>
      </c>
      <c r="Q641" s="33">
        <v>0.05</v>
      </c>
      <c r="R641" s="36"/>
      <c r="S641" s="29"/>
      <c r="T641" s="29"/>
      <c r="U641" s="29"/>
      <c r="V641" s="28">
        <f t="shared" si="84"/>
        <v>0</v>
      </c>
      <c r="W641" s="28">
        <f>T641*0.05</f>
        <v>0</v>
      </c>
      <c r="X641" s="30">
        <f t="shared" si="85"/>
        <v>5412.9904000000006</v>
      </c>
      <c r="Y641" s="31" t="s">
        <v>777</v>
      </c>
      <c r="Z641" s="17"/>
    </row>
    <row r="642" spans="1:26" ht="15.75" x14ac:dyDescent="0.25">
      <c r="A642" s="18" t="s">
        <v>115</v>
      </c>
      <c r="B642" s="19" t="s">
        <v>116</v>
      </c>
      <c r="C642" s="20" t="s">
        <v>855</v>
      </c>
      <c r="D642" s="21" t="s">
        <v>227</v>
      </c>
      <c r="E642" s="22" t="s">
        <v>450</v>
      </c>
      <c r="F642" s="19" t="s">
        <v>460</v>
      </c>
      <c r="G642" s="19" t="s">
        <v>37</v>
      </c>
      <c r="H642" s="23">
        <v>0.58109999999999995</v>
      </c>
      <c r="I642" s="23">
        <v>0.11409999999999999</v>
      </c>
      <c r="J642" s="23">
        <v>0.69520000000000004</v>
      </c>
      <c r="K642" s="24"/>
      <c r="L642" s="24">
        <v>3</v>
      </c>
      <c r="M642" s="24"/>
      <c r="N642" s="25">
        <v>52617</v>
      </c>
      <c r="O642" s="26">
        <f t="shared" si="93"/>
        <v>52774.851000000002</v>
      </c>
      <c r="P642" s="27">
        <f t="shared" si="94"/>
        <v>5277.4851000000008</v>
      </c>
      <c r="Q642" s="33">
        <v>0.05</v>
      </c>
      <c r="R642" s="36"/>
      <c r="S642" s="29"/>
      <c r="T642" s="29"/>
      <c r="U642" s="29"/>
      <c r="V642" s="28">
        <f t="shared" si="84"/>
        <v>0</v>
      </c>
      <c r="W642" s="28">
        <f>T642*0.05</f>
        <v>0</v>
      </c>
      <c r="X642" s="30">
        <f t="shared" si="85"/>
        <v>5277.4851000000008</v>
      </c>
      <c r="Y642" s="31" t="s">
        <v>777</v>
      </c>
      <c r="Z642" s="17"/>
    </row>
    <row r="643" spans="1:26" ht="15.75" x14ac:dyDescent="0.25">
      <c r="A643" s="18" t="s">
        <v>115</v>
      </c>
      <c r="B643" s="19" t="s">
        <v>116</v>
      </c>
      <c r="C643" s="20" t="s">
        <v>1188</v>
      </c>
      <c r="D643" s="21" t="s">
        <v>555</v>
      </c>
      <c r="E643" s="22" t="s">
        <v>29</v>
      </c>
      <c r="F643" s="19" t="s">
        <v>30</v>
      </c>
      <c r="G643" s="19" t="s">
        <v>31</v>
      </c>
      <c r="H643" s="23">
        <v>0.44030000000000002</v>
      </c>
      <c r="I643" s="23">
        <v>0.1149</v>
      </c>
      <c r="J643" s="23">
        <v>0.55520000000000003</v>
      </c>
      <c r="K643" s="24" t="s">
        <v>32</v>
      </c>
      <c r="L643" s="24">
        <v>5</v>
      </c>
      <c r="M643" s="24"/>
      <c r="N643" s="25">
        <v>40077</v>
      </c>
      <c r="O643" s="26">
        <f t="shared" si="93"/>
        <v>40197.231</v>
      </c>
      <c r="P643" s="27">
        <f t="shared" si="94"/>
        <v>4019.7231000000002</v>
      </c>
      <c r="Q643" s="33"/>
      <c r="R643" s="36"/>
      <c r="S643" s="29"/>
      <c r="T643" s="29"/>
      <c r="U643" s="29"/>
      <c r="V643" s="28">
        <f t="shared" si="84"/>
        <v>0</v>
      </c>
      <c r="W643" s="28">
        <f>T643*0.1</f>
        <v>0</v>
      </c>
      <c r="X643" s="30">
        <f t="shared" si="85"/>
        <v>4019.7231000000002</v>
      </c>
      <c r="Y643" s="31" t="s">
        <v>777</v>
      </c>
      <c r="Z643" s="17"/>
    </row>
    <row r="644" spans="1:26" ht="15.75" x14ac:dyDescent="0.25">
      <c r="A644" s="18" t="s">
        <v>123</v>
      </c>
      <c r="B644" s="19" t="s">
        <v>124</v>
      </c>
      <c r="C644" s="20" t="s">
        <v>856</v>
      </c>
      <c r="D644" s="21" t="s">
        <v>145</v>
      </c>
      <c r="E644" s="22" t="s">
        <v>450</v>
      </c>
      <c r="F644" s="19" t="s">
        <v>275</v>
      </c>
      <c r="G644" s="19" t="s">
        <v>451</v>
      </c>
      <c r="H644" s="23">
        <v>0.48670000000000002</v>
      </c>
      <c r="I644" s="23">
        <v>9.7299999999999998E-2</v>
      </c>
      <c r="J644" s="23">
        <v>0.58409999999999995</v>
      </c>
      <c r="K644" s="24"/>
      <c r="L644" s="24">
        <v>3</v>
      </c>
      <c r="M644" s="24"/>
      <c r="N644" s="25">
        <v>16447</v>
      </c>
      <c r="O644" s="26">
        <f t="shared" si="93"/>
        <v>16496.341</v>
      </c>
      <c r="P644" s="27">
        <f t="shared" si="94"/>
        <v>1649.6341000000002</v>
      </c>
      <c r="Q644" s="33">
        <v>0.05</v>
      </c>
      <c r="R644" s="36"/>
      <c r="S644" s="29"/>
      <c r="T644" s="29"/>
      <c r="U644" s="29"/>
      <c r="V644" s="28">
        <f t="shared" si="84"/>
        <v>0</v>
      </c>
      <c r="W644" s="28">
        <f>T644*0.05</f>
        <v>0</v>
      </c>
      <c r="X644" s="30">
        <f t="shared" si="85"/>
        <v>1649.6341000000002</v>
      </c>
      <c r="Y644" s="31" t="s">
        <v>777</v>
      </c>
      <c r="Z644" s="17"/>
    </row>
    <row r="645" spans="1:26" ht="15.75" x14ac:dyDescent="0.25">
      <c r="A645" s="18" t="s">
        <v>123</v>
      </c>
      <c r="B645" s="19" t="s">
        <v>124</v>
      </c>
      <c r="C645" s="20" t="s">
        <v>1189</v>
      </c>
      <c r="D645" s="21" t="s">
        <v>1190</v>
      </c>
      <c r="E645" s="22" t="s">
        <v>450</v>
      </c>
      <c r="F645" s="19" t="s">
        <v>275</v>
      </c>
      <c r="G645" s="19" t="s">
        <v>451</v>
      </c>
      <c r="H645" s="23">
        <v>0.37759999999999999</v>
      </c>
      <c r="I645" s="23">
        <v>5.7799999999999997E-2</v>
      </c>
      <c r="J645" s="23">
        <v>0.43540000000000001</v>
      </c>
      <c r="K645" s="24" t="s">
        <v>32</v>
      </c>
      <c r="L645" s="24">
        <v>5</v>
      </c>
      <c r="M645" s="24"/>
      <c r="N645" s="25">
        <v>13449</v>
      </c>
      <c r="O645" s="26">
        <f t="shared" si="93"/>
        <v>13489.347</v>
      </c>
      <c r="P645" s="27">
        <f t="shared" si="94"/>
        <v>1348.9347</v>
      </c>
      <c r="Q645" s="33"/>
      <c r="R645" s="36"/>
      <c r="S645" s="29"/>
      <c r="T645" s="29"/>
      <c r="U645" s="29"/>
      <c r="V645" s="28">
        <f t="shared" si="84"/>
        <v>0</v>
      </c>
      <c r="W645" s="28">
        <f t="shared" ref="W645:W656" si="95">T645*0.1</f>
        <v>0</v>
      </c>
      <c r="X645" s="30">
        <f t="shared" si="85"/>
        <v>1348.9347</v>
      </c>
      <c r="Y645" s="31" t="s">
        <v>777</v>
      </c>
      <c r="Z645" s="17"/>
    </row>
    <row r="646" spans="1:26" ht="15.75" x14ac:dyDescent="0.25">
      <c r="A646" s="18" t="s">
        <v>123</v>
      </c>
      <c r="B646" s="19" t="s">
        <v>124</v>
      </c>
      <c r="C646" s="20" t="s">
        <v>1191</v>
      </c>
      <c r="D646" s="21" t="s">
        <v>1192</v>
      </c>
      <c r="E646" s="22" t="s">
        <v>29</v>
      </c>
      <c r="F646" s="19" t="s">
        <v>30</v>
      </c>
      <c r="G646" s="19" t="s">
        <v>31</v>
      </c>
      <c r="H646" s="23">
        <v>0.38100000000000001</v>
      </c>
      <c r="I646" s="23">
        <v>5.28E-2</v>
      </c>
      <c r="J646" s="23">
        <v>0.43380000000000002</v>
      </c>
      <c r="K646" s="24"/>
      <c r="L646" s="24">
        <v>5</v>
      </c>
      <c r="M646" s="24"/>
      <c r="N646" s="25">
        <v>50848</v>
      </c>
      <c r="O646" s="26">
        <f t="shared" si="93"/>
        <v>51000.544000000002</v>
      </c>
      <c r="P646" s="27">
        <f t="shared" si="94"/>
        <v>5100.0544000000009</v>
      </c>
      <c r="Q646" s="33"/>
      <c r="R646" s="36"/>
      <c r="S646" s="29"/>
      <c r="T646" s="29"/>
      <c r="U646" s="29"/>
      <c r="V646" s="28">
        <f t="shared" si="84"/>
        <v>0</v>
      </c>
      <c r="W646" s="28">
        <f t="shared" si="95"/>
        <v>0</v>
      </c>
      <c r="X646" s="30">
        <f t="shared" si="85"/>
        <v>5100.0544000000009</v>
      </c>
      <c r="Y646" s="31" t="s">
        <v>777</v>
      </c>
      <c r="Z646" s="17"/>
    </row>
    <row r="647" spans="1:26" ht="15.75" x14ac:dyDescent="0.25">
      <c r="A647" s="18" t="s">
        <v>128</v>
      </c>
      <c r="B647" s="19" t="s">
        <v>129</v>
      </c>
      <c r="C647" s="20" t="s">
        <v>1080</v>
      </c>
      <c r="D647" s="21" t="s">
        <v>1081</v>
      </c>
      <c r="E647" s="22" t="s">
        <v>29</v>
      </c>
      <c r="F647" s="19" t="s">
        <v>38</v>
      </c>
      <c r="G647" s="19" t="s">
        <v>31</v>
      </c>
      <c r="H647" s="23">
        <v>0.32200000000000001</v>
      </c>
      <c r="I647" s="23">
        <v>4.0500000000000001E-2</v>
      </c>
      <c r="J647" s="23">
        <v>0.36249999999999999</v>
      </c>
      <c r="K647" s="24" t="s">
        <v>32</v>
      </c>
      <c r="L647" s="24">
        <v>4</v>
      </c>
      <c r="M647" s="24" t="s">
        <v>32</v>
      </c>
      <c r="N647" s="34">
        <v>14025</v>
      </c>
      <c r="O647" s="26">
        <f t="shared" si="93"/>
        <v>14067.075000000001</v>
      </c>
      <c r="P647" s="27">
        <f t="shared" si="94"/>
        <v>1406.7075000000002</v>
      </c>
      <c r="Q647" s="33"/>
      <c r="R647" s="36"/>
      <c r="S647" s="29"/>
      <c r="T647" s="29"/>
      <c r="U647" s="29"/>
      <c r="V647" s="28">
        <f t="shared" si="84"/>
        <v>0</v>
      </c>
      <c r="W647" s="28">
        <f t="shared" si="95"/>
        <v>0</v>
      </c>
      <c r="X647" s="30">
        <f t="shared" si="85"/>
        <v>1406.7075000000002</v>
      </c>
      <c r="Y647" s="31" t="s">
        <v>777</v>
      </c>
      <c r="Z647" s="17"/>
    </row>
    <row r="648" spans="1:26" ht="15.75" x14ac:dyDescent="0.25">
      <c r="A648" s="18" t="s">
        <v>1147</v>
      </c>
      <c r="B648" s="19" t="s">
        <v>1148</v>
      </c>
      <c r="C648" s="38" t="s">
        <v>1149</v>
      </c>
      <c r="D648" s="39" t="s">
        <v>327</v>
      </c>
      <c r="E648" s="38" t="s">
        <v>450</v>
      </c>
      <c r="F648" s="37" t="s">
        <v>220</v>
      </c>
      <c r="G648" s="37">
        <v>5</v>
      </c>
      <c r="H648" s="23" t="s">
        <v>1350</v>
      </c>
      <c r="I648" s="23" t="s">
        <v>1350</v>
      </c>
      <c r="J648" s="23">
        <v>0.43</v>
      </c>
      <c r="K648" s="24" t="s">
        <v>32</v>
      </c>
      <c r="L648" s="24">
        <v>4</v>
      </c>
      <c r="M648" s="24" t="s">
        <v>32</v>
      </c>
      <c r="N648" s="34">
        <v>19993</v>
      </c>
      <c r="O648" s="26">
        <f t="shared" si="93"/>
        <v>20052.978999999999</v>
      </c>
      <c r="P648" s="33">
        <f t="shared" si="94"/>
        <v>2005.2979</v>
      </c>
      <c r="Q648" s="33"/>
      <c r="R648" s="29"/>
      <c r="S648" s="29"/>
      <c r="T648" s="29"/>
      <c r="U648" s="29"/>
      <c r="V648" s="28">
        <f t="shared" ref="V648:V711" si="96">IF(Q648*(R648+S648)&gt;(P648),P648,Q648*(R648+S648))</f>
        <v>0</v>
      </c>
      <c r="W648" s="28">
        <f t="shared" si="95"/>
        <v>0</v>
      </c>
      <c r="X648" s="30">
        <f t="shared" ref="X648:X711" si="97">P648-V648</f>
        <v>2005.2979</v>
      </c>
      <c r="Y648" s="31" t="s">
        <v>777</v>
      </c>
      <c r="Z648" s="17"/>
    </row>
    <row r="649" spans="1:26" ht="15.75" x14ac:dyDescent="0.25">
      <c r="A649" s="18" t="s">
        <v>1147</v>
      </c>
      <c r="B649" s="19" t="s">
        <v>1148</v>
      </c>
      <c r="C649" s="38" t="s">
        <v>1150</v>
      </c>
      <c r="D649" s="39" t="s">
        <v>420</v>
      </c>
      <c r="E649" s="38" t="s">
        <v>450</v>
      </c>
      <c r="F649" s="37" t="s">
        <v>220</v>
      </c>
      <c r="G649" s="37">
        <v>5</v>
      </c>
      <c r="H649" s="23" t="s">
        <v>1350</v>
      </c>
      <c r="I649" s="23" t="s">
        <v>1350</v>
      </c>
      <c r="J649" s="23">
        <v>0.28999999999999998</v>
      </c>
      <c r="K649" s="24" t="s">
        <v>32</v>
      </c>
      <c r="L649" s="24">
        <v>4</v>
      </c>
      <c r="M649" s="24" t="s">
        <v>32</v>
      </c>
      <c r="N649" s="34">
        <v>9211</v>
      </c>
      <c r="O649" s="26">
        <f t="shared" si="93"/>
        <v>9238.6329999999998</v>
      </c>
      <c r="P649" s="33">
        <f t="shared" si="94"/>
        <v>923.86329999999998</v>
      </c>
      <c r="Q649" s="33"/>
      <c r="R649" s="29"/>
      <c r="S649" s="29"/>
      <c r="T649" s="29"/>
      <c r="U649" s="29"/>
      <c r="V649" s="28">
        <f t="shared" si="96"/>
        <v>0</v>
      </c>
      <c r="W649" s="28">
        <f t="shared" si="95"/>
        <v>0</v>
      </c>
      <c r="X649" s="30">
        <f t="shared" si="97"/>
        <v>923.86329999999998</v>
      </c>
      <c r="Y649" s="31" t="s">
        <v>777</v>
      </c>
      <c r="Z649" s="17"/>
    </row>
    <row r="650" spans="1:26" ht="15.75" x14ac:dyDescent="0.25">
      <c r="A650" s="18" t="s">
        <v>1147</v>
      </c>
      <c r="B650" s="19" t="s">
        <v>1148</v>
      </c>
      <c r="C650" s="38" t="s">
        <v>1151</v>
      </c>
      <c r="D650" s="39" t="s">
        <v>108</v>
      </c>
      <c r="E650" s="38" t="s">
        <v>29</v>
      </c>
      <c r="F650" s="37">
        <v>9</v>
      </c>
      <c r="G650" s="37">
        <v>12</v>
      </c>
      <c r="H650" s="23" t="s">
        <v>1350</v>
      </c>
      <c r="I650" s="23" t="s">
        <v>1350</v>
      </c>
      <c r="J650" s="23">
        <v>0.24</v>
      </c>
      <c r="K650" s="24" t="s">
        <v>32</v>
      </c>
      <c r="L650" s="24">
        <v>4</v>
      </c>
      <c r="M650" s="24" t="s">
        <v>32</v>
      </c>
      <c r="N650" s="34">
        <v>14590</v>
      </c>
      <c r="O650" s="26">
        <f t="shared" si="93"/>
        <v>14633.77</v>
      </c>
      <c r="P650" s="33">
        <f t="shared" si="94"/>
        <v>1463.3770000000002</v>
      </c>
      <c r="Q650" s="33"/>
      <c r="R650" s="29"/>
      <c r="S650" s="29"/>
      <c r="T650" s="29"/>
      <c r="U650" s="29"/>
      <c r="V650" s="28">
        <f t="shared" si="96"/>
        <v>0</v>
      </c>
      <c r="W650" s="28">
        <f t="shared" si="95"/>
        <v>0</v>
      </c>
      <c r="X650" s="30">
        <f t="shared" si="97"/>
        <v>1463.3770000000002</v>
      </c>
      <c r="Y650" s="31" t="s">
        <v>777</v>
      </c>
      <c r="Z650" s="17"/>
    </row>
    <row r="651" spans="1:26" ht="15.75" x14ac:dyDescent="0.25">
      <c r="A651" s="18" t="s">
        <v>1147</v>
      </c>
      <c r="B651" s="19" t="s">
        <v>1148</v>
      </c>
      <c r="C651" s="38" t="s">
        <v>1152</v>
      </c>
      <c r="D651" s="39" t="s">
        <v>170</v>
      </c>
      <c r="E651" s="38" t="s">
        <v>36</v>
      </c>
      <c r="F651" s="37">
        <v>6</v>
      </c>
      <c r="G651" s="37">
        <v>8</v>
      </c>
      <c r="H651" s="23" t="s">
        <v>1350</v>
      </c>
      <c r="I651" s="23" t="s">
        <v>1350</v>
      </c>
      <c r="J651" s="23">
        <v>0.32</v>
      </c>
      <c r="K651" s="24" t="s">
        <v>32</v>
      </c>
      <c r="L651" s="24">
        <v>4</v>
      </c>
      <c r="M651" s="24" t="s">
        <v>32</v>
      </c>
      <c r="N651" s="34">
        <v>9085</v>
      </c>
      <c r="O651" s="26">
        <f t="shared" si="93"/>
        <v>9112.2549999999992</v>
      </c>
      <c r="P651" s="33">
        <f t="shared" si="94"/>
        <v>911.22550000000001</v>
      </c>
      <c r="Q651" s="33"/>
      <c r="R651" s="29"/>
      <c r="S651" s="29"/>
      <c r="T651" s="29"/>
      <c r="U651" s="29"/>
      <c r="V651" s="28">
        <f t="shared" si="96"/>
        <v>0</v>
      </c>
      <c r="W651" s="28">
        <f t="shared" si="95"/>
        <v>0</v>
      </c>
      <c r="X651" s="30">
        <f t="shared" si="97"/>
        <v>911.22550000000001</v>
      </c>
      <c r="Y651" s="31" t="s">
        <v>777</v>
      </c>
      <c r="Z651" s="17"/>
    </row>
    <row r="652" spans="1:26" ht="15.75" x14ac:dyDescent="0.25">
      <c r="A652" s="18" t="s">
        <v>1147</v>
      </c>
      <c r="B652" s="19" t="s">
        <v>1148</v>
      </c>
      <c r="C652" s="38" t="s">
        <v>1153</v>
      </c>
      <c r="D652" s="39" t="s">
        <v>164</v>
      </c>
      <c r="E652" s="38" t="s">
        <v>450</v>
      </c>
      <c r="F652" s="37" t="s">
        <v>275</v>
      </c>
      <c r="G652" s="37">
        <v>5</v>
      </c>
      <c r="H652" s="23" t="s">
        <v>1350</v>
      </c>
      <c r="I652" s="23" t="s">
        <v>1350</v>
      </c>
      <c r="J652" s="23">
        <v>0.31</v>
      </c>
      <c r="K652" s="24" t="s">
        <v>32</v>
      </c>
      <c r="L652" s="24">
        <v>4</v>
      </c>
      <c r="M652" s="24" t="s">
        <v>32</v>
      </c>
      <c r="N652" s="34">
        <v>12117</v>
      </c>
      <c r="O652" s="26">
        <f t="shared" si="93"/>
        <v>12153.351000000001</v>
      </c>
      <c r="P652" s="33">
        <f t="shared" si="94"/>
        <v>1215.3351</v>
      </c>
      <c r="Q652" s="33"/>
      <c r="R652" s="29"/>
      <c r="S652" s="29"/>
      <c r="T652" s="29"/>
      <c r="U652" s="29"/>
      <c r="V652" s="28">
        <f t="shared" si="96"/>
        <v>0</v>
      </c>
      <c r="W652" s="28">
        <f t="shared" si="95"/>
        <v>0</v>
      </c>
      <c r="X652" s="30">
        <f t="shared" si="97"/>
        <v>1215.3351</v>
      </c>
      <c r="Y652" s="31" t="s">
        <v>777</v>
      </c>
      <c r="Z652" s="17"/>
    </row>
    <row r="653" spans="1:26" ht="15.75" x14ac:dyDescent="0.25">
      <c r="A653" s="18" t="s">
        <v>660</v>
      </c>
      <c r="B653" s="19" t="s">
        <v>661</v>
      </c>
      <c r="C653" s="20" t="s">
        <v>1193</v>
      </c>
      <c r="D653" s="21" t="s">
        <v>57</v>
      </c>
      <c r="E653" s="22" t="s">
        <v>450</v>
      </c>
      <c r="F653" s="19" t="s">
        <v>460</v>
      </c>
      <c r="G653" s="19" t="s">
        <v>451</v>
      </c>
      <c r="H653" s="23">
        <v>0.29930000000000001</v>
      </c>
      <c r="I653" s="23">
        <v>5.1999999999999998E-2</v>
      </c>
      <c r="J653" s="23">
        <v>0.3513</v>
      </c>
      <c r="K653" s="24" t="s">
        <v>32</v>
      </c>
      <c r="L653" s="24">
        <v>5</v>
      </c>
      <c r="M653" s="24"/>
      <c r="N653" s="25">
        <v>27486</v>
      </c>
      <c r="O653" s="26">
        <f t="shared" si="93"/>
        <v>27568.457999999999</v>
      </c>
      <c r="P653" s="27">
        <f t="shared" si="94"/>
        <v>2756.8458000000001</v>
      </c>
      <c r="Q653" s="33"/>
      <c r="R653" s="36"/>
      <c r="S653" s="29"/>
      <c r="T653" s="29"/>
      <c r="U653" s="29"/>
      <c r="V653" s="28">
        <f t="shared" si="96"/>
        <v>0</v>
      </c>
      <c r="W653" s="28">
        <f t="shared" si="95"/>
        <v>0</v>
      </c>
      <c r="X653" s="30">
        <f t="shared" si="97"/>
        <v>2756.8458000000001</v>
      </c>
      <c r="Y653" s="31" t="s">
        <v>777</v>
      </c>
      <c r="Z653" s="17"/>
    </row>
    <row r="654" spans="1:26" ht="15.75" x14ac:dyDescent="0.25">
      <c r="A654" s="18" t="s">
        <v>660</v>
      </c>
      <c r="B654" s="19" t="s">
        <v>661</v>
      </c>
      <c r="C654" s="20" t="s">
        <v>1194</v>
      </c>
      <c r="D654" s="21" t="s">
        <v>1195</v>
      </c>
      <c r="E654" s="22" t="s">
        <v>29</v>
      </c>
      <c r="F654" s="19" t="s">
        <v>30</v>
      </c>
      <c r="G654" s="19" t="s">
        <v>31</v>
      </c>
      <c r="H654" s="23">
        <v>0.29420000000000002</v>
      </c>
      <c r="I654" s="23">
        <v>4.5499999999999999E-2</v>
      </c>
      <c r="J654" s="23">
        <v>0.3397</v>
      </c>
      <c r="K654" s="24" t="s">
        <v>32</v>
      </c>
      <c r="L654" s="24">
        <v>5</v>
      </c>
      <c r="M654" s="24"/>
      <c r="N654" s="25">
        <v>15674</v>
      </c>
      <c r="O654" s="26">
        <f t="shared" si="93"/>
        <v>15721.022000000001</v>
      </c>
      <c r="P654" s="27">
        <f t="shared" si="94"/>
        <v>1572.1022000000003</v>
      </c>
      <c r="Q654" s="33"/>
      <c r="R654" s="36"/>
      <c r="S654" s="29"/>
      <c r="T654" s="29"/>
      <c r="U654" s="29"/>
      <c r="V654" s="28">
        <f t="shared" si="96"/>
        <v>0</v>
      </c>
      <c r="W654" s="28">
        <f t="shared" si="95"/>
        <v>0</v>
      </c>
      <c r="X654" s="30">
        <f t="shared" si="97"/>
        <v>1572.1022000000003</v>
      </c>
      <c r="Y654" s="31" t="s">
        <v>777</v>
      </c>
      <c r="Z654" s="17"/>
    </row>
    <row r="655" spans="1:26" ht="15.75" x14ac:dyDescent="0.25">
      <c r="A655" s="18" t="s">
        <v>660</v>
      </c>
      <c r="B655" s="19" t="s">
        <v>661</v>
      </c>
      <c r="C655" s="20" t="s">
        <v>1196</v>
      </c>
      <c r="D655" s="21" t="s">
        <v>1197</v>
      </c>
      <c r="E655" s="22" t="s">
        <v>36</v>
      </c>
      <c r="F655" s="19" t="s">
        <v>37</v>
      </c>
      <c r="G655" s="19" t="s">
        <v>38</v>
      </c>
      <c r="H655" s="23">
        <v>0.37519999999999998</v>
      </c>
      <c r="I655" s="23">
        <v>4.5900000000000003E-2</v>
      </c>
      <c r="J655" s="23">
        <v>0.42109999999999997</v>
      </c>
      <c r="K655" s="24" t="s">
        <v>32</v>
      </c>
      <c r="L655" s="24">
        <v>5</v>
      </c>
      <c r="M655" s="24"/>
      <c r="N655" s="25">
        <v>23871</v>
      </c>
      <c r="O655" s="26">
        <f t="shared" si="93"/>
        <v>23942.613000000001</v>
      </c>
      <c r="P655" s="27">
        <f t="shared" si="94"/>
        <v>2394.2613000000001</v>
      </c>
      <c r="Q655" s="33"/>
      <c r="R655" s="36"/>
      <c r="S655" s="29"/>
      <c r="T655" s="29"/>
      <c r="U655" s="29"/>
      <c r="V655" s="28">
        <f t="shared" si="96"/>
        <v>0</v>
      </c>
      <c r="W655" s="28">
        <f t="shared" si="95"/>
        <v>0</v>
      </c>
      <c r="X655" s="30">
        <f t="shared" si="97"/>
        <v>2394.2613000000001</v>
      </c>
      <c r="Y655" s="31" t="s">
        <v>777</v>
      </c>
      <c r="Z655" s="17"/>
    </row>
    <row r="656" spans="1:26" ht="15.75" x14ac:dyDescent="0.25">
      <c r="A656" s="18" t="s">
        <v>138</v>
      </c>
      <c r="B656" s="19" t="s">
        <v>139</v>
      </c>
      <c r="C656" s="20" t="s">
        <v>1082</v>
      </c>
      <c r="D656" s="21" t="s">
        <v>497</v>
      </c>
      <c r="E656" s="22" t="s">
        <v>36</v>
      </c>
      <c r="F656" s="19" t="s">
        <v>37</v>
      </c>
      <c r="G656" s="19" t="s">
        <v>38</v>
      </c>
      <c r="H656" s="23">
        <v>0.9889</v>
      </c>
      <c r="I656" s="23">
        <v>0</v>
      </c>
      <c r="J656" s="23">
        <v>0.9889</v>
      </c>
      <c r="K656" s="24"/>
      <c r="L656" s="24">
        <v>4</v>
      </c>
      <c r="M656" s="24" t="s">
        <v>32</v>
      </c>
      <c r="N656" s="25">
        <v>32662</v>
      </c>
      <c r="O656" s="26">
        <f t="shared" si="93"/>
        <v>32759.986000000001</v>
      </c>
      <c r="P656" s="27">
        <f t="shared" si="94"/>
        <v>3275.9986000000004</v>
      </c>
      <c r="Q656" s="33"/>
      <c r="R656" s="36"/>
      <c r="S656" s="29"/>
      <c r="T656" s="29"/>
      <c r="U656" s="29"/>
      <c r="V656" s="28">
        <f t="shared" si="96"/>
        <v>0</v>
      </c>
      <c r="W656" s="28">
        <f t="shared" si="95"/>
        <v>0</v>
      </c>
      <c r="X656" s="30">
        <f t="shared" si="97"/>
        <v>3275.9986000000004</v>
      </c>
      <c r="Y656" s="31" t="s">
        <v>777</v>
      </c>
      <c r="Z656" s="17"/>
    </row>
    <row r="657" spans="1:26" ht="15.75" x14ac:dyDescent="0.25">
      <c r="A657" s="18" t="s">
        <v>142</v>
      </c>
      <c r="B657" s="19" t="s">
        <v>143</v>
      </c>
      <c r="C657" s="20" t="s">
        <v>862</v>
      </c>
      <c r="D657" s="21" t="s">
        <v>164</v>
      </c>
      <c r="E657" s="22" t="s">
        <v>450</v>
      </c>
      <c r="F657" s="19" t="s">
        <v>460</v>
      </c>
      <c r="G657" s="19" t="s">
        <v>451</v>
      </c>
      <c r="H657" s="23">
        <v>0.54500000000000004</v>
      </c>
      <c r="I657" s="23">
        <v>6.3100000000000003E-2</v>
      </c>
      <c r="J657" s="23">
        <v>0.60809999999999997</v>
      </c>
      <c r="K657" s="24"/>
      <c r="L657" s="24">
        <v>3</v>
      </c>
      <c r="M657" s="24" t="s">
        <v>32</v>
      </c>
      <c r="N657" s="25">
        <v>43170</v>
      </c>
      <c r="O657" s="26">
        <f t="shared" si="93"/>
        <v>43299.51</v>
      </c>
      <c r="P657" s="27">
        <f t="shared" si="94"/>
        <v>4329.951</v>
      </c>
      <c r="Q657" s="33">
        <v>0.05</v>
      </c>
      <c r="R657" s="36"/>
      <c r="S657" s="29"/>
      <c r="T657" s="29"/>
      <c r="U657" s="29"/>
      <c r="V657" s="28">
        <f t="shared" si="96"/>
        <v>0</v>
      </c>
      <c r="W657" s="28">
        <f>T657*0.05</f>
        <v>0</v>
      </c>
      <c r="X657" s="30">
        <f t="shared" si="97"/>
        <v>4329.951</v>
      </c>
      <c r="Y657" s="31" t="s">
        <v>777</v>
      </c>
      <c r="Z657" s="17"/>
    </row>
    <row r="658" spans="1:26" ht="15.75" x14ac:dyDescent="0.25">
      <c r="A658" s="18" t="s">
        <v>142</v>
      </c>
      <c r="B658" s="19" t="s">
        <v>143</v>
      </c>
      <c r="C658" s="20" t="s">
        <v>865</v>
      </c>
      <c r="D658" s="21" t="s">
        <v>92</v>
      </c>
      <c r="E658" s="22" t="s">
        <v>450</v>
      </c>
      <c r="F658" s="19" t="s">
        <v>460</v>
      </c>
      <c r="G658" s="19" t="s">
        <v>451</v>
      </c>
      <c r="H658" s="23">
        <v>0.50260000000000005</v>
      </c>
      <c r="I658" s="23">
        <v>7.5899999999999995E-2</v>
      </c>
      <c r="J658" s="23">
        <v>0.57850000000000001</v>
      </c>
      <c r="K658" s="24"/>
      <c r="L658" s="24">
        <v>3</v>
      </c>
      <c r="M658" s="24" t="s">
        <v>32</v>
      </c>
      <c r="N658" s="25">
        <v>27008</v>
      </c>
      <c r="O658" s="26">
        <f t="shared" si="93"/>
        <v>27089.024000000001</v>
      </c>
      <c r="P658" s="27">
        <f t="shared" si="94"/>
        <v>2708.9024000000004</v>
      </c>
      <c r="Q658" s="33">
        <v>0.05</v>
      </c>
      <c r="R658" s="36"/>
      <c r="S658" s="29"/>
      <c r="T658" s="29"/>
      <c r="U658" s="29"/>
      <c r="V658" s="28">
        <f t="shared" si="96"/>
        <v>0</v>
      </c>
      <c r="W658" s="28">
        <f>T658*0.05</f>
        <v>0</v>
      </c>
      <c r="X658" s="30">
        <f t="shared" si="97"/>
        <v>2708.9024000000004</v>
      </c>
      <c r="Y658" s="31" t="s">
        <v>777</v>
      </c>
      <c r="Z658" s="17"/>
    </row>
    <row r="659" spans="1:26" ht="15.75" x14ac:dyDescent="0.25">
      <c r="A659" s="18" t="s">
        <v>142</v>
      </c>
      <c r="B659" s="19" t="s">
        <v>143</v>
      </c>
      <c r="C659" s="20" t="s">
        <v>868</v>
      </c>
      <c r="D659" s="21" t="s">
        <v>845</v>
      </c>
      <c r="E659" s="22" t="s">
        <v>450</v>
      </c>
      <c r="F659" s="19" t="s">
        <v>275</v>
      </c>
      <c r="G659" s="19" t="s">
        <v>451</v>
      </c>
      <c r="H659" s="23">
        <v>0.4919</v>
      </c>
      <c r="I659" s="23">
        <v>5.8000000000000003E-2</v>
      </c>
      <c r="J659" s="23">
        <v>0.54990000000000006</v>
      </c>
      <c r="K659" s="24"/>
      <c r="L659" s="24">
        <v>3</v>
      </c>
      <c r="M659" s="24" t="s">
        <v>32</v>
      </c>
      <c r="N659" s="25">
        <v>37960</v>
      </c>
      <c r="O659" s="26">
        <f t="shared" si="93"/>
        <v>38073.879999999997</v>
      </c>
      <c r="P659" s="27">
        <f t="shared" si="94"/>
        <v>3807.3879999999999</v>
      </c>
      <c r="Q659" s="33">
        <v>0.05</v>
      </c>
      <c r="R659" s="36"/>
      <c r="S659" s="29"/>
      <c r="T659" s="29"/>
      <c r="U659" s="29"/>
      <c r="V659" s="28">
        <f t="shared" si="96"/>
        <v>0</v>
      </c>
      <c r="W659" s="28">
        <f>T659*0.05</f>
        <v>0</v>
      </c>
      <c r="X659" s="30">
        <f t="shared" si="97"/>
        <v>3807.3879999999999</v>
      </c>
      <c r="Y659" s="31" t="s">
        <v>777</v>
      </c>
      <c r="Z659" s="17"/>
    </row>
    <row r="660" spans="1:26" ht="15.75" x14ac:dyDescent="0.25">
      <c r="A660" s="18" t="s">
        <v>142</v>
      </c>
      <c r="B660" s="19" t="s">
        <v>143</v>
      </c>
      <c r="C660" s="20" t="s">
        <v>869</v>
      </c>
      <c r="D660" s="21" t="s">
        <v>499</v>
      </c>
      <c r="E660" s="22" t="s">
        <v>450</v>
      </c>
      <c r="F660" s="19" t="s">
        <v>460</v>
      </c>
      <c r="G660" s="19" t="s">
        <v>451</v>
      </c>
      <c r="H660" s="23">
        <v>0.44169999999999998</v>
      </c>
      <c r="I660" s="23">
        <v>9.4700000000000006E-2</v>
      </c>
      <c r="J660" s="23">
        <v>0.53639999999999999</v>
      </c>
      <c r="K660" s="24"/>
      <c r="L660" s="24">
        <v>3</v>
      </c>
      <c r="M660" s="24" t="s">
        <v>32</v>
      </c>
      <c r="N660" s="25">
        <v>34098</v>
      </c>
      <c r="O660" s="26">
        <f t="shared" si="93"/>
        <v>34200.294000000002</v>
      </c>
      <c r="P660" s="27">
        <f t="shared" si="94"/>
        <v>3420.0294000000004</v>
      </c>
      <c r="Q660" s="33">
        <v>0.05</v>
      </c>
      <c r="R660" s="36"/>
      <c r="S660" s="29"/>
      <c r="T660" s="29"/>
      <c r="U660" s="29"/>
      <c r="V660" s="28">
        <f t="shared" si="96"/>
        <v>0</v>
      </c>
      <c r="W660" s="28">
        <f>T660*0.05</f>
        <v>0</v>
      </c>
      <c r="X660" s="30">
        <f t="shared" si="97"/>
        <v>3420.0294000000004</v>
      </c>
      <c r="Y660" s="31" t="s">
        <v>777</v>
      </c>
      <c r="Z660" s="17"/>
    </row>
    <row r="661" spans="1:26" ht="15.75" x14ac:dyDescent="0.25">
      <c r="A661" s="18" t="s">
        <v>142</v>
      </c>
      <c r="B661" s="19" t="s">
        <v>143</v>
      </c>
      <c r="C661" s="20" t="s">
        <v>870</v>
      </c>
      <c r="D661" s="21" t="s">
        <v>804</v>
      </c>
      <c r="E661" s="22" t="s">
        <v>450</v>
      </c>
      <c r="F661" s="19" t="s">
        <v>275</v>
      </c>
      <c r="G661" s="19" t="s">
        <v>451</v>
      </c>
      <c r="H661" s="23">
        <v>0.45590000000000003</v>
      </c>
      <c r="I661" s="23">
        <v>7.17E-2</v>
      </c>
      <c r="J661" s="23">
        <v>0.52759999999999996</v>
      </c>
      <c r="K661" s="24"/>
      <c r="L661" s="24">
        <v>3</v>
      </c>
      <c r="M661" s="24" t="s">
        <v>32</v>
      </c>
      <c r="N661" s="25">
        <v>43369</v>
      </c>
      <c r="O661" s="26">
        <f t="shared" si="93"/>
        <v>43499.107000000004</v>
      </c>
      <c r="P661" s="27">
        <f t="shared" si="94"/>
        <v>4349.9107000000004</v>
      </c>
      <c r="Q661" s="33">
        <v>0.05</v>
      </c>
      <c r="R661" s="36"/>
      <c r="S661" s="29"/>
      <c r="T661" s="29"/>
      <c r="U661" s="29"/>
      <c r="V661" s="28">
        <f t="shared" si="96"/>
        <v>0</v>
      </c>
      <c r="W661" s="28">
        <f>T661*0.05</f>
        <v>0</v>
      </c>
      <c r="X661" s="30">
        <f t="shared" si="97"/>
        <v>4349.9107000000004</v>
      </c>
      <c r="Y661" s="31" t="s">
        <v>777</v>
      </c>
      <c r="Z661" s="17"/>
    </row>
    <row r="662" spans="1:26" ht="15.75" x14ac:dyDescent="0.25">
      <c r="A662" s="18" t="s">
        <v>142</v>
      </c>
      <c r="B662" s="19" t="s">
        <v>143</v>
      </c>
      <c r="C662" s="20" t="s">
        <v>1083</v>
      </c>
      <c r="D662" s="21" t="s">
        <v>255</v>
      </c>
      <c r="E662" s="22" t="s">
        <v>274</v>
      </c>
      <c r="F662" s="19" t="s">
        <v>275</v>
      </c>
      <c r="G662" s="19" t="s">
        <v>38</v>
      </c>
      <c r="H662" s="23">
        <v>0.91120000000000001</v>
      </c>
      <c r="I662" s="23">
        <v>0</v>
      </c>
      <c r="J662" s="23">
        <v>0.91120000000000001</v>
      </c>
      <c r="K662" s="24"/>
      <c r="L662" s="24">
        <v>4</v>
      </c>
      <c r="M662" s="24" t="s">
        <v>32</v>
      </c>
      <c r="N662" s="25">
        <v>114074</v>
      </c>
      <c r="O662" s="26">
        <f t="shared" si="93"/>
        <v>114416.22199999999</v>
      </c>
      <c r="P662" s="27">
        <f t="shared" si="94"/>
        <v>11441.6222</v>
      </c>
      <c r="Q662" s="33"/>
      <c r="R662" s="36"/>
      <c r="S662" s="29"/>
      <c r="T662" s="29"/>
      <c r="U662" s="29"/>
      <c r="V662" s="28">
        <f t="shared" si="96"/>
        <v>0</v>
      </c>
      <c r="W662" s="28">
        <f>T662*0.1</f>
        <v>0</v>
      </c>
      <c r="X662" s="30">
        <f t="shared" si="97"/>
        <v>11441.6222</v>
      </c>
      <c r="Y662" s="31" t="s">
        <v>777</v>
      </c>
      <c r="Z662" s="17"/>
    </row>
    <row r="663" spans="1:26" ht="15.75" x14ac:dyDescent="0.25">
      <c r="A663" s="18" t="s">
        <v>395</v>
      </c>
      <c r="B663" s="19" t="s">
        <v>396</v>
      </c>
      <c r="C663" s="43" t="s">
        <v>1262</v>
      </c>
      <c r="D663" s="44" t="s">
        <v>118</v>
      </c>
      <c r="E663" s="49" t="s">
        <v>450</v>
      </c>
      <c r="F663" s="19" t="s">
        <v>220</v>
      </c>
      <c r="G663" s="48">
        <v>5</v>
      </c>
      <c r="H663" s="23" t="s">
        <v>1350</v>
      </c>
      <c r="I663" s="23" t="s">
        <v>1350</v>
      </c>
      <c r="J663" s="46">
        <v>0.8226</v>
      </c>
      <c r="K663" s="24"/>
      <c r="L663" s="24">
        <v>3</v>
      </c>
      <c r="M663" s="24" t="s">
        <v>32</v>
      </c>
      <c r="N663" s="34">
        <v>54084</v>
      </c>
      <c r="O663" s="26">
        <f t="shared" si="93"/>
        <v>54246.252</v>
      </c>
      <c r="P663" s="33">
        <f t="shared" si="94"/>
        <v>5424.6252000000004</v>
      </c>
      <c r="Q663" s="33">
        <v>0.05</v>
      </c>
      <c r="R663" s="29"/>
      <c r="S663" s="29"/>
      <c r="T663" s="29"/>
      <c r="U663" s="29"/>
      <c r="V663" s="28">
        <f t="shared" si="96"/>
        <v>0</v>
      </c>
      <c r="W663" s="28">
        <f t="shared" ref="W663:W680" si="98">T663*0.05</f>
        <v>0</v>
      </c>
      <c r="X663" s="30">
        <f t="shared" si="97"/>
        <v>5424.6252000000004</v>
      </c>
      <c r="Y663" s="31" t="s">
        <v>777</v>
      </c>
      <c r="Z663" s="17"/>
    </row>
    <row r="664" spans="1:26" ht="15.75" x14ac:dyDescent="0.25">
      <c r="A664" s="18" t="s">
        <v>395</v>
      </c>
      <c r="B664" s="19" t="s">
        <v>396</v>
      </c>
      <c r="C664" s="43" t="s">
        <v>1263</v>
      </c>
      <c r="D664" s="44" t="s">
        <v>431</v>
      </c>
      <c r="E664" s="49" t="s">
        <v>450</v>
      </c>
      <c r="F664" s="19" t="s">
        <v>220</v>
      </c>
      <c r="G664" s="48">
        <v>5</v>
      </c>
      <c r="H664" s="23" t="s">
        <v>1350</v>
      </c>
      <c r="I664" s="23" t="s">
        <v>1350</v>
      </c>
      <c r="J664" s="46">
        <v>0.81130000000000002</v>
      </c>
      <c r="K664" s="24"/>
      <c r="L664" s="24">
        <v>3</v>
      </c>
      <c r="M664" s="24" t="s">
        <v>32</v>
      </c>
      <c r="N664" s="34">
        <v>46233</v>
      </c>
      <c r="O664" s="26">
        <f t="shared" si="93"/>
        <v>46371.699000000001</v>
      </c>
      <c r="P664" s="33">
        <f t="shared" si="94"/>
        <v>4637.1698999999999</v>
      </c>
      <c r="Q664" s="33">
        <v>0.05</v>
      </c>
      <c r="R664" s="29"/>
      <c r="S664" s="29"/>
      <c r="T664" s="29"/>
      <c r="U664" s="29"/>
      <c r="V664" s="28">
        <f t="shared" si="96"/>
        <v>0</v>
      </c>
      <c r="W664" s="28">
        <f t="shared" si="98"/>
        <v>0</v>
      </c>
      <c r="X664" s="30">
        <f t="shared" si="97"/>
        <v>4637.1698999999999</v>
      </c>
      <c r="Y664" s="31" t="s">
        <v>777</v>
      </c>
      <c r="Z664" s="17"/>
    </row>
    <row r="665" spans="1:26" ht="15.75" x14ac:dyDescent="0.25">
      <c r="A665" s="18" t="s">
        <v>395</v>
      </c>
      <c r="B665" s="19" t="s">
        <v>396</v>
      </c>
      <c r="C665" s="43" t="s">
        <v>1264</v>
      </c>
      <c r="D665" s="44" t="s">
        <v>131</v>
      </c>
      <c r="E665" s="49" t="s">
        <v>450</v>
      </c>
      <c r="F665" s="19" t="s">
        <v>220</v>
      </c>
      <c r="G665" s="48">
        <v>5</v>
      </c>
      <c r="H665" s="23" t="s">
        <v>1350</v>
      </c>
      <c r="I665" s="23" t="s">
        <v>1350</v>
      </c>
      <c r="J665" s="46">
        <v>0.72770000000000001</v>
      </c>
      <c r="K665" s="24"/>
      <c r="L665" s="24">
        <v>3</v>
      </c>
      <c r="M665" s="24" t="s">
        <v>32</v>
      </c>
      <c r="N665" s="34">
        <v>43749</v>
      </c>
      <c r="O665" s="26">
        <f t="shared" si="93"/>
        <v>43880.247000000003</v>
      </c>
      <c r="P665" s="33">
        <f t="shared" si="94"/>
        <v>4388.0247000000008</v>
      </c>
      <c r="Q665" s="33">
        <v>0.05</v>
      </c>
      <c r="R665" s="29"/>
      <c r="S665" s="29"/>
      <c r="T665" s="29"/>
      <c r="U665" s="29"/>
      <c r="V665" s="28">
        <f t="shared" si="96"/>
        <v>0</v>
      </c>
      <c r="W665" s="28">
        <f t="shared" si="98"/>
        <v>0</v>
      </c>
      <c r="X665" s="30">
        <f t="shared" si="97"/>
        <v>4388.0247000000008</v>
      </c>
      <c r="Y665" s="31" t="s">
        <v>777</v>
      </c>
      <c r="Z665" s="17"/>
    </row>
    <row r="666" spans="1:26" ht="15.75" x14ac:dyDescent="0.25">
      <c r="A666" s="18" t="s">
        <v>395</v>
      </c>
      <c r="B666" s="19" t="s">
        <v>396</v>
      </c>
      <c r="C666" s="43" t="s">
        <v>1265</v>
      </c>
      <c r="D666" s="44" t="s">
        <v>457</v>
      </c>
      <c r="E666" s="49" t="s">
        <v>450</v>
      </c>
      <c r="F666" s="48" t="s">
        <v>220</v>
      </c>
      <c r="G666" s="48">
        <v>5</v>
      </c>
      <c r="H666" s="23" t="s">
        <v>1350</v>
      </c>
      <c r="I666" s="23" t="s">
        <v>1350</v>
      </c>
      <c r="J666" s="46">
        <v>0.67510000000000003</v>
      </c>
      <c r="K666" s="24"/>
      <c r="L666" s="24">
        <v>3</v>
      </c>
      <c r="M666" s="24" t="s">
        <v>32</v>
      </c>
      <c r="N666" s="34">
        <v>30667</v>
      </c>
      <c r="O666" s="26">
        <f t="shared" si="93"/>
        <v>30759.001</v>
      </c>
      <c r="P666" s="33">
        <f t="shared" si="94"/>
        <v>3075.9001000000003</v>
      </c>
      <c r="Q666" s="33">
        <v>0.05</v>
      </c>
      <c r="R666" s="29"/>
      <c r="S666" s="29"/>
      <c r="T666" s="29"/>
      <c r="U666" s="29"/>
      <c r="V666" s="28">
        <f t="shared" si="96"/>
        <v>0</v>
      </c>
      <c r="W666" s="28">
        <f t="shared" si="98"/>
        <v>0</v>
      </c>
      <c r="X666" s="30">
        <f t="shared" si="97"/>
        <v>3075.9001000000003</v>
      </c>
      <c r="Y666" s="31" t="s">
        <v>777</v>
      </c>
      <c r="Z666" s="17"/>
    </row>
    <row r="667" spans="1:26" ht="15.75" x14ac:dyDescent="0.25">
      <c r="A667" s="18" t="s">
        <v>395</v>
      </c>
      <c r="B667" s="19" t="s">
        <v>396</v>
      </c>
      <c r="C667" s="43" t="s">
        <v>1266</v>
      </c>
      <c r="D667" s="44" t="s">
        <v>225</v>
      </c>
      <c r="E667" s="49" t="s">
        <v>450</v>
      </c>
      <c r="F667" s="48" t="s">
        <v>220</v>
      </c>
      <c r="G667" s="48">
        <v>5</v>
      </c>
      <c r="H667" s="23" t="s">
        <v>1350</v>
      </c>
      <c r="I667" s="23" t="s">
        <v>1350</v>
      </c>
      <c r="J667" s="46">
        <v>0.53029999999999999</v>
      </c>
      <c r="K667" s="24"/>
      <c r="L667" s="24">
        <v>3</v>
      </c>
      <c r="M667" s="24" t="s">
        <v>32</v>
      </c>
      <c r="N667" s="34">
        <v>17316</v>
      </c>
      <c r="O667" s="26">
        <f t="shared" si="93"/>
        <v>17367.948</v>
      </c>
      <c r="P667" s="33">
        <f t="shared" si="94"/>
        <v>1736.7948000000001</v>
      </c>
      <c r="Q667" s="33">
        <v>0.05</v>
      </c>
      <c r="R667" s="29"/>
      <c r="S667" s="29"/>
      <c r="T667" s="29"/>
      <c r="U667" s="29"/>
      <c r="V667" s="28">
        <f t="shared" si="96"/>
        <v>0</v>
      </c>
      <c r="W667" s="28">
        <f t="shared" si="98"/>
        <v>0</v>
      </c>
      <c r="X667" s="30">
        <f t="shared" si="97"/>
        <v>1736.7948000000001</v>
      </c>
      <c r="Y667" s="31" t="s">
        <v>777</v>
      </c>
      <c r="Z667" s="17"/>
    </row>
    <row r="668" spans="1:26" ht="15.75" x14ac:dyDescent="0.25">
      <c r="A668" s="18" t="s">
        <v>395</v>
      </c>
      <c r="B668" s="19" t="s">
        <v>396</v>
      </c>
      <c r="C668" s="43" t="s">
        <v>1337</v>
      </c>
      <c r="D668" s="44" t="s">
        <v>227</v>
      </c>
      <c r="E668" s="49" t="s">
        <v>450</v>
      </c>
      <c r="F668" s="48" t="s">
        <v>220</v>
      </c>
      <c r="G668" s="48">
        <v>5</v>
      </c>
      <c r="H668" s="23" t="s">
        <v>1350</v>
      </c>
      <c r="I668" s="23" t="s">
        <v>1350</v>
      </c>
      <c r="J668" s="46">
        <v>0.82179999999999997</v>
      </c>
      <c r="K668" s="24"/>
      <c r="L668" s="24">
        <v>3</v>
      </c>
      <c r="M668" s="24" t="s">
        <v>32</v>
      </c>
      <c r="N668" s="34">
        <v>50759</v>
      </c>
      <c r="O668" s="26">
        <f t="shared" si="93"/>
        <v>50911.277000000002</v>
      </c>
      <c r="P668" s="33">
        <f t="shared" si="94"/>
        <v>5091.1277000000009</v>
      </c>
      <c r="Q668" s="33">
        <v>0.05</v>
      </c>
      <c r="R668" s="29"/>
      <c r="S668" s="29"/>
      <c r="T668" s="29"/>
      <c r="U668" s="29"/>
      <c r="V668" s="28">
        <f t="shared" si="96"/>
        <v>0</v>
      </c>
      <c r="W668" s="28">
        <f t="shared" si="98"/>
        <v>0</v>
      </c>
      <c r="X668" s="30">
        <f t="shared" si="97"/>
        <v>5091.1277000000009</v>
      </c>
      <c r="Y668" s="31" t="s">
        <v>777</v>
      </c>
      <c r="Z668" s="17"/>
    </row>
    <row r="669" spans="1:26" ht="15.75" x14ac:dyDescent="0.25">
      <c r="A669" s="18" t="s">
        <v>395</v>
      </c>
      <c r="B669" s="19" t="s">
        <v>396</v>
      </c>
      <c r="C669" s="38" t="s">
        <v>1338</v>
      </c>
      <c r="D669" s="50">
        <v>94</v>
      </c>
      <c r="E669" s="38" t="s">
        <v>450</v>
      </c>
      <c r="F669" s="48" t="s">
        <v>220</v>
      </c>
      <c r="G669" s="48">
        <v>5</v>
      </c>
      <c r="H669" s="23" t="s">
        <v>1350</v>
      </c>
      <c r="I669" s="23" t="s">
        <v>1350</v>
      </c>
      <c r="J669" s="23">
        <v>0.82199999999999995</v>
      </c>
      <c r="K669" s="24"/>
      <c r="L669" s="24">
        <v>3</v>
      </c>
      <c r="M669" s="24" t="s">
        <v>32</v>
      </c>
      <c r="N669" s="34">
        <v>40558</v>
      </c>
      <c r="O669" s="26">
        <f t="shared" si="93"/>
        <v>40679.673999999999</v>
      </c>
      <c r="P669" s="33">
        <f t="shared" si="94"/>
        <v>4067.9674</v>
      </c>
      <c r="Q669" s="33">
        <v>0.05</v>
      </c>
      <c r="R669" s="29"/>
      <c r="S669" s="29"/>
      <c r="T669" s="29"/>
      <c r="U669" s="29"/>
      <c r="V669" s="28">
        <f t="shared" si="96"/>
        <v>0</v>
      </c>
      <c r="W669" s="28">
        <f t="shared" si="98"/>
        <v>0</v>
      </c>
      <c r="X669" s="30">
        <f t="shared" si="97"/>
        <v>4067.9674</v>
      </c>
      <c r="Y669" s="31" t="s">
        <v>777</v>
      </c>
      <c r="Z669" s="17"/>
    </row>
    <row r="670" spans="1:26" ht="15.75" x14ac:dyDescent="0.25">
      <c r="A670" s="18" t="s">
        <v>395</v>
      </c>
      <c r="B670" s="19" t="s">
        <v>396</v>
      </c>
      <c r="C670" s="43" t="s">
        <v>1339</v>
      </c>
      <c r="D670" s="44" t="s">
        <v>255</v>
      </c>
      <c r="E670" s="49" t="s">
        <v>450</v>
      </c>
      <c r="F670" s="48" t="s">
        <v>220</v>
      </c>
      <c r="G670" s="48">
        <v>5</v>
      </c>
      <c r="H670" s="23" t="s">
        <v>1350</v>
      </c>
      <c r="I670" s="23" t="s">
        <v>1350</v>
      </c>
      <c r="J670" s="46">
        <v>0.82189999999999996</v>
      </c>
      <c r="K670" s="24"/>
      <c r="L670" s="24">
        <v>3</v>
      </c>
      <c r="M670" s="24" t="s">
        <v>32</v>
      </c>
      <c r="N670" s="34">
        <v>78178</v>
      </c>
      <c r="O670" s="26">
        <f t="shared" si="93"/>
        <v>78412.534</v>
      </c>
      <c r="P670" s="33">
        <f t="shared" si="94"/>
        <v>7841.2534000000005</v>
      </c>
      <c r="Q670" s="33">
        <v>0.05</v>
      </c>
      <c r="R670" s="29"/>
      <c r="S670" s="29"/>
      <c r="T670" s="29"/>
      <c r="U670" s="29"/>
      <c r="V670" s="28">
        <f t="shared" si="96"/>
        <v>0</v>
      </c>
      <c r="W670" s="28">
        <f t="shared" si="98"/>
        <v>0</v>
      </c>
      <c r="X670" s="30">
        <f t="shared" si="97"/>
        <v>7841.2534000000005</v>
      </c>
      <c r="Y670" s="31" t="s">
        <v>777</v>
      </c>
      <c r="Z670" s="17"/>
    </row>
    <row r="671" spans="1:26" ht="15.75" x14ac:dyDescent="0.25">
      <c r="A671" s="18" t="s">
        <v>395</v>
      </c>
      <c r="B671" s="19" t="s">
        <v>396</v>
      </c>
      <c r="C671" s="43" t="s">
        <v>1340</v>
      </c>
      <c r="D671" s="44" t="s">
        <v>260</v>
      </c>
      <c r="E671" s="49" t="s">
        <v>450</v>
      </c>
      <c r="F671" s="48" t="s">
        <v>220</v>
      </c>
      <c r="G671" s="48">
        <v>5</v>
      </c>
      <c r="H671" s="23" t="s">
        <v>1350</v>
      </c>
      <c r="I671" s="23" t="s">
        <v>1350</v>
      </c>
      <c r="J671" s="46">
        <v>0.82240000000000002</v>
      </c>
      <c r="K671" s="24"/>
      <c r="L671" s="24">
        <v>3</v>
      </c>
      <c r="M671" s="24" t="s">
        <v>32</v>
      </c>
      <c r="N671" s="34">
        <v>52477</v>
      </c>
      <c r="O671" s="26">
        <f t="shared" si="93"/>
        <v>52634.430999999997</v>
      </c>
      <c r="P671" s="33">
        <f t="shared" si="94"/>
        <v>5263.4431000000004</v>
      </c>
      <c r="Q671" s="33">
        <v>0.05</v>
      </c>
      <c r="R671" s="29"/>
      <c r="S671" s="29"/>
      <c r="T671" s="29"/>
      <c r="U671" s="29"/>
      <c r="V671" s="28">
        <f t="shared" si="96"/>
        <v>0</v>
      </c>
      <c r="W671" s="28">
        <f t="shared" si="98"/>
        <v>0</v>
      </c>
      <c r="X671" s="30">
        <f t="shared" si="97"/>
        <v>5263.4431000000004</v>
      </c>
      <c r="Y671" s="31" t="s">
        <v>777</v>
      </c>
      <c r="Z671" s="17"/>
    </row>
    <row r="672" spans="1:26" ht="15.75" x14ac:dyDescent="0.25">
      <c r="A672" s="18" t="s">
        <v>395</v>
      </c>
      <c r="B672" s="19" t="s">
        <v>396</v>
      </c>
      <c r="C672" s="43" t="s">
        <v>1341</v>
      </c>
      <c r="D672" s="44" t="s">
        <v>331</v>
      </c>
      <c r="E672" s="49" t="s">
        <v>450</v>
      </c>
      <c r="F672" s="48" t="s">
        <v>220</v>
      </c>
      <c r="G672" s="48">
        <v>5</v>
      </c>
      <c r="H672" s="23" t="s">
        <v>1350</v>
      </c>
      <c r="I672" s="23" t="s">
        <v>1350</v>
      </c>
      <c r="J672" s="46">
        <v>0.82299999999999995</v>
      </c>
      <c r="K672" s="24"/>
      <c r="L672" s="24">
        <v>3</v>
      </c>
      <c r="M672" s="24" t="s">
        <v>32</v>
      </c>
      <c r="N672" s="34">
        <v>46036</v>
      </c>
      <c r="O672" s="26">
        <f t="shared" si="93"/>
        <v>46174.108</v>
      </c>
      <c r="P672" s="33">
        <f t="shared" si="94"/>
        <v>4617.4108000000006</v>
      </c>
      <c r="Q672" s="33">
        <v>0.05</v>
      </c>
      <c r="R672" s="29"/>
      <c r="S672" s="29"/>
      <c r="T672" s="29"/>
      <c r="U672" s="29"/>
      <c r="V672" s="28">
        <f t="shared" si="96"/>
        <v>0</v>
      </c>
      <c r="W672" s="28">
        <f t="shared" si="98"/>
        <v>0</v>
      </c>
      <c r="X672" s="30">
        <f t="shared" si="97"/>
        <v>4617.4108000000006</v>
      </c>
      <c r="Y672" s="31" t="s">
        <v>777</v>
      </c>
      <c r="Z672" s="17"/>
    </row>
    <row r="673" spans="1:26" ht="15.75" x14ac:dyDescent="0.25">
      <c r="A673" s="18" t="s">
        <v>395</v>
      </c>
      <c r="B673" s="19" t="s">
        <v>396</v>
      </c>
      <c r="C673" s="43" t="s">
        <v>1267</v>
      </c>
      <c r="D673" s="44" t="s">
        <v>527</v>
      </c>
      <c r="E673" s="49" t="s">
        <v>450</v>
      </c>
      <c r="F673" s="48" t="s">
        <v>460</v>
      </c>
      <c r="G673" s="48">
        <v>5</v>
      </c>
      <c r="H673" s="23" t="s">
        <v>1350</v>
      </c>
      <c r="I673" s="23" t="s">
        <v>1350</v>
      </c>
      <c r="J673" s="46">
        <v>0.60719999999999996</v>
      </c>
      <c r="K673" s="24"/>
      <c r="L673" s="24">
        <v>3</v>
      </c>
      <c r="M673" s="24" t="s">
        <v>32</v>
      </c>
      <c r="N673" s="34">
        <v>24748</v>
      </c>
      <c r="O673" s="26">
        <f t="shared" ref="O673:O704" si="99">N673+(N673*0.003)</f>
        <v>24822.243999999999</v>
      </c>
      <c r="P673" s="33">
        <f t="shared" ref="P673:P704" si="100">O673*0.1</f>
        <v>2482.2244000000001</v>
      </c>
      <c r="Q673" s="33">
        <v>0.05</v>
      </c>
      <c r="R673" s="29"/>
      <c r="S673" s="29"/>
      <c r="T673" s="29"/>
      <c r="U673" s="29"/>
      <c r="V673" s="28">
        <f t="shared" si="96"/>
        <v>0</v>
      </c>
      <c r="W673" s="28">
        <f t="shared" si="98"/>
        <v>0</v>
      </c>
      <c r="X673" s="30">
        <f t="shared" si="97"/>
        <v>2482.2244000000001</v>
      </c>
      <c r="Y673" s="31" t="s">
        <v>777</v>
      </c>
      <c r="Z673" s="17"/>
    </row>
    <row r="674" spans="1:26" ht="15.75" x14ac:dyDescent="0.25">
      <c r="A674" s="18" t="s">
        <v>395</v>
      </c>
      <c r="B674" s="19" t="s">
        <v>396</v>
      </c>
      <c r="C674" s="43" t="s">
        <v>1268</v>
      </c>
      <c r="D674" s="44" t="s">
        <v>75</v>
      </c>
      <c r="E674" s="49" t="s">
        <v>450</v>
      </c>
      <c r="F674" s="48" t="s">
        <v>275</v>
      </c>
      <c r="G674" s="48">
        <v>2</v>
      </c>
      <c r="H674" s="23" t="s">
        <v>1350</v>
      </c>
      <c r="I674" s="23" t="s">
        <v>1350</v>
      </c>
      <c r="J674" s="46">
        <v>0.58389999999999997</v>
      </c>
      <c r="K674" s="24"/>
      <c r="L674" s="24">
        <v>3</v>
      </c>
      <c r="M674" s="24" t="s">
        <v>32</v>
      </c>
      <c r="N674" s="34">
        <v>17077</v>
      </c>
      <c r="O674" s="26">
        <f t="shared" si="99"/>
        <v>17128.231</v>
      </c>
      <c r="P674" s="33">
        <f t="shared" si="100"/>
        <v>1712.8231000000001</v>
      </c>
      <c r="Q674" s="33">
        <v>0.05</v>
      </c>
      <c r="R674" s="29"/>
      <c r="S674" s="29"/>
      <c r="T674" s="29"/>
      <c r="U674" s="29"/>
      <c r="V674" s="28">
        <f t="shared" si="96"/>
        <v>0</v>
      </c>
      <c r="W674" s="28">
        <f t="shared" si="98"/>
        <v>0</v>
      </c>
      <c r="X674" s="30">
        <f t="shared" si="97"/>
        <v>1712.8231000000001</v>
      </c>
      <c r="Y674" s="31" t="s">
        <v>777</v>
      </c>
      <c r="Z674" s="17"/>
    </row>
    <row r="675" spans="1:26" ht="15.75" x14ac:dyDescent="0.25">
      <c r="A675" s="18" t="s">
        <v>395</v>
      </c>
      <c r="B675" s="19" t="s">
        <v>396</v>
      </c>
      <c r="C675" s="43" t="s">
        <v>1342</v>
      </c>
      <c r="D675" s="44" t="s">
        <v>50</v>
      </c>
      <c r="E675" s="49" t="s">
        <v>450</v>
      </c>
      <c r="F675" s="48" t="s">
        <v>220</v>
      </c>
      <c r="G675" s="48">
        <v>5</v>
      </c>
      <c r="H675" s="23" t="s">
        <v>1350</v>
      </c>
      <c r="I675" s="23" t="s">
        <v>1350</v>
      </c>
      <c r="J675" s="46">
        <v>0.82220000000000004</v>
      </c>
      <c r="K675" s="24"/>
      <c r="L675" s="24">
        <v>3</v>
      </c>
      <c r="M675" s="24" t="s">
        <v>32</v>
      </c>
      <c r="N675" s="34">
        <v>51155</v>
      </c>
      <c r="O675" s="26">
        <f t="shared" si="99"/>
        <v>51308.464999999997</v>
      </c>
      <c r="P675" s="33">
        <f t="shared" si="100"/>
        <v>5130.8464999999997</v>
      </c>
      <c r="Q675" s="33">
        <v>0.05</v>
      </c>
      <c r="R675" s="29"/>
      <c r="S675" s="29"/>
      <c r="T675" s="29"/>
      <c r="U675" s="29"/>
      <c r="V675" s="28">
        <f t="shared" si="96"/>
        <v>0</v>
      </c>
      <c r="W675" s="28">
        <f t="shared" si="98"/>
        <v>0</v>
      </c>
      <c r="X675" s="30">
        <f t="shared" si="97"/>
        <v>5130.8464999999997</v>
      </c>
      <c r="Y675" s="31" t="s">
        <v>777</v>
      </c>
      <c r="Z675" s="17"/>
    </row>
    <row r="676" spans="1:26" ht="15.75" x14ac:dyDescent="0.25">
      <c r="A676" s="18" t="s">
        <v>395</v>
      </c>
      <c r="B676" s="19" t="s">
        <v>396</v>
      </c>
      <c r="C676" s="43" t="s">
        <v>1343</v>
      </c>
      <c r="D676" s="44" t="s">
        <v>92</v>
      </c>
      <c r="E676" s="49" t="s">
        <v>450</v>
      </c>
      <c r="F676" s="48" t="s">
        <v>220</v>
      </c>
      <c r="G676" s="48">
        <v>5</v>
      </c>
      <c r="H676" s="23" t="s">
        <v>1350</v>
      </c>
      <c r="I676" s="23" t="s">
        <v>1350</v>
      </c>
      <c r="J676" s="46">
        <v>0.82230000000000003</v>
      </c>
      <c r="K676" s="24"/>
      <c r="L676" s="24">
        <v>3</v>
      </c>
      <c r="M676" s="24" t="s">
        <v>32</v>
      </c>
      <c r="N676" s="34">
        <v>52600</v>
      </c>
      <c r="O676" s="26">
        <f t="shared" si="99"/>
        <v>52757.8</v>
      </c>
      <c r="P676" s="33">
        <f t="shared" si="100"/>
        <v>5275.7800000000007</v>
      </c>
      <c r="Q676" s="33">
        <v>0.05</v>
      </c>
      <c r="R676" s="29"/>
      <c r="S676" s="29"/>
      <c r="T676" s="29"/>
      <c r="U676" s="29"/>
      <c r="V676" s="28">
        <f t="shared" si="96"/>
        <v>0</v>
      </c>
      <c r="W676" s="28">
        <f t="shared" si="98"/>
        <v>0</v>
      </c>
      <c r="X676" s="30">
        <f t="shared" si="97"/>
        <v>5275.7800000000007</v>
      </c>
      <c r="Y676" s="31" t="s">
        <v>777</v>
      </c>
      <c r="Z676" s="17"/>
    </row>
    <row r="677" spans="1:26" ht="15.75" x14ac:dyDescent="0.25">
      <c r="A677" s="18" t="s">
        <v>395</v>
      </c>
      <c r="B677" s="19" t="s">
        <v>396</v>
      </c>
      <c r="C677" s="43" t="s">
        <v>1344</v>
      </c>
      <c r="D677" s="44" t="s">
        <v>403</v>
      </c>
      <c r="E677" s="49" t="s">
        <v>450</v>
      </c>
      <c r="F677" s="48" t="s">
        <v>220</v>
      </c>
      <c r="G677" s="48">
        <v>5</v>
      </c>
      <c r="H677" s="23" t="s">
        <v>1350</v>
      </c>
      <c r="I677" s="23" t="s">
        <v>1350</v>
      </c>
      <c r="J677" s="46">
        <v>0.82240000000000002</v>
      </c>
      <c r="K677" s="24"/>
      <c r="L677" s="24">
        <v>3</v>
      </c>
      <c r="M677" s="24" t="s">
        <v>32</v>
      </c>
      <c r="N677" s="34">
        <v>19554</v>
      </c>
      <c r="O677" s="26">
        <f t="shared" si="99"/>
        <v>19612.662</v>
      </c>
      <c r="P677" s="33">
        <f t="shared" si="100"/>
        <v>1961.2662</v>
      </c>
      <c r="Q677" s="33">
        <v>0.05</v>
      </c>
      <c r="R677" s="29"/>
      <c r="S677" s="29"/>
      <c r="T677" s="29"/>
      <c r="U677" s="29"/>
      <c r="V677" s="28">
        <f t="shared" si="96"/>
        <v>0</v>
      </c>
      <c r="W677" s="28">
        <f t="shared" si="98"/>
        <v>0</v>
      </c>
      <c r="X677" s="30">
        <f t="shared" si="97"/>
        <v>1961.2662</v>
      </c>
      <c r="Y677" s="31" t="s">
        <v>777</v>
      </c>
      <c r="Z677" s="17"/>
    </row>
    <row r="678" spans="1:26" ht="15.75" x14ac:dyDescent="0.25">
      <c r="A678" s="18" t="s">
        <v>395</v>
      </c>
      <c r="B678" s="19" t="s">
        <v>396</v>
      </c>
      <c r="C678" s="43" t="s">
        <v>1269</v>
      </c>
      <c r="D678" s="44" t="s">
        <v>262</v>
      </c>
      <c r="E678" s="49" t="s">
        <v>450</v>
      </c>
      <c r="F678" s="48" t="s">
        <v>220</v>
      </c>
      <c r="G678" s="48">
        <v>5</v>
      </c>
      <c r="H678" s="23" t="s">
        <v>1350</v>
      </c>
      <c r="I678" s="23" t="s">
        <v>1350</v>
      </c>
      <c r="J678" s="46">
        <v>0.63170000000000004</v>
      </c>
      <c r="K678" s="24"/>
      <c r="L678" s="24">
        <v>3</v>
      </c>
      <c r="M678" s="24" t="s">
        <v>32</v>
      </c>
      <c r="N678" s="34">
        <v>26532</v>
      </c>
      <c r="O678" s="26">
        <f t="shared" si="99"/>
        <v>26611.596000000001</v>
      </c>
      <c r="P678" s="33">
        <f t="shared" si="100"/>
        <v>2661.1596000000004</v>
      </c>
      <c r="Q678" s="33">
        <v>0.05</v>
      </c>
      <c r="R678" s="29"/>
      <c r="S678" s="29"/>
      <c r="T678" s="29"/>
      <c r="U678" s="29"/>
      <c r="V678" s="28">
        <f t="shared" si="96"/>
        <v>0</v>
      </c>
      <c r="W678" s="28">
        <f t="shared" si="98"/>
        <v>0</v>
      </c>
      <c r="X678" s="30">
        <f t="shared" si="97"/>
        <v>2661.1596000000004</v>
      </c>
      <c r="Y678" s="31" t="s">
        <v>777</v>
      </c>
      <c r="Z678" s="17"/>
    </row>
    <row r="679" spans="1:26" ht="15.75" x14ac:dyDescent="0.25">
      <c r="A679" s="18" t="s">
        <v>395</v>
      </c>
      <c r="B679" s="19" t="s">
        <v>396</v>
      </c>
      <c r="C679" s="43" t="s">
        <v>1002</v>
      </c>
      <c r="D679" s="44" t="s">
        <v>63</v>
      </c>
      <c r="E679" s="49" t="s">
        <v>450</v>
      </c>
      <c r="F679" s="48" t="s">
        <v>460</v>
      </c>
      <c r="G679" s="48">
        <v>5</v>
      </c>
      <c r="H679" s="23" t="s">
        <v>1350</v>
      </c>
      <c r="I679" s="23" t="s">
        <v>1350</v>
      </c>
      <c r="J679" s="46">
        <v>0.58399999999999996</v>
      </c>
      <c r="K679" s="24"/>
      <c r="L679" s="24">
        <v>3</v>
      </c>
      <c r="M679" s="24" t="s">
        <v>32</v>
      </c>
      <c r="N679" s="34">
        <v>33060</v>
      </c>
      <c r="O679" s="26">
        <f t="shared" si="99"/>
        <v>33159.18</v>
      </c>
      <c r="P679" s="33">
        <f t="shared" si="100"/>
        <v>3315.9180000000001</v>
      </c>
      <c r="Q679" s="33">
        <v>0.05</v>
      </c>
      <c r="R679" s="29"/>
      <c r="S679" s="29"/>
      <c r="T679" s="29"/>
      <c r="U679" s="29"/>
      <c r="V679" s="28">
        <f t="shared" si="96"/>
        <v>0</v>
      </c>
      <c r="W679" s="28">
        <f t="shared" si="98"/>
        <v>0</v>
      </c>
      <c r="X679" s="30">
        <f t="shared" si="97"/>
        <v>3315.9180000000001</v>
      </c>
      <c r="Y679" s="31" t="s">
        <v>777</v>
      </c>
      <c r="Z679" s="17"/>
    </row>
    <row r="680" spans="1:26" ht="15.75" x14ac:dyDescent="0.25">
      <c r="A680" s="18" t="s">
        <v>395</v>
      </c>
      <c r="B680" s="19" t="s">
        <v>396</v>
      </c>
      <c r="C680" s="43" t="s">
        <v>1345</v>
      </c>
      <c r="D680" s="44" t="s">
        <v>493</v>
      </c>
      <c r="E680" s="49" t="s">
        <v>450</v>
      </c>
      <c r="F680" s="48" t="s">
        <v>220</v>
      </c>
      <c r="G680" s="48">
        <v>5</v>
      </c>
      <c r="H680" s="23" t="s">
        <v>1350</v>
      </c>
      <c r="I680" s="23" t="s">
        <v>1350</v>
      </c>
      <c r="J680" s="46">
        <v>0.82250000000000001</v>
      </c>
      <c r="K680" s="24"/>
      <c r="L680" s="24">
        <v>3</v>
      </c>
      <c r="M680" s="24" t="s">
        <v>32</v>
      </c>
      <c r="N680" s="34">
        <v>50379</v>
      </c>
      <c r="O680" s="26">
        <f t="shared" si="99"/>
        <v>50530.137000000002</v>
      </c>
      <c r="P680" s="33">
        <f t="shared" si="100"/>
        <v>5053.0137000000004</v>
      </c>
      <c r="Q680" s="33">
        <v>0.05</v>
      </c>
      <c r="R680" s="29"/>
      <c r="S680" s="29"/>
      <c r="T680" s="29"/>
      <c r="U680" s="29"/>
      <c r="V680" s="28">
        <f t="shared" si="96"/>
        <v>0</v>
      </c>
      <c r="W680" s="28">
        <f t="shared" si="98"/>
        <v>0</v>
      </c>
      <c r="X680" s="30">
        <f t="shared" si="97"/>
        <v>5053.0137000000004</v>
      </c>
      <c r="Y680" s="31" t="s">
        <v>777</v>
      </c>
      <c r="Z680" s="17"/>
    </row>
    <row r="681" spans="1:26" ht="15.75" x14ac:dyDescent="0.25">
      <c r="A681" s="18" t="s">
        <v>395</v>
      </c>
      <c r="B681" s="19" t="s">
        <v>396</v>
      </c>
      <c r="C681" s="38" t="s">
        <v>1154</v>
      </c>
      <c r="D681" s="39" t="s">
        <v>1155</v>
      </c>
      <c r="E681" s="38" t="s">
        <v>450</v>
      </c>
      <c r="F681" s="48" t="s">
        <v>460</v>
      </c>
      <c r="G681" s="48">
        <v>5</v>
      </c>
      <c r="H681" s="23" t="s">
        <v>1350</v>
      </c>
      <c r="I681" s="23" t="s">
        <v>1350</v>
      </c>
      <c r="J681" s="23">
        <v>0.1195</v>
      </c>
      <c r="K681" s="24" t="s">
        <v>32</v>
      </c>
      <c r="L681" s="24">
        <v>4</v>
      </c>
      <c r="M681" s="24" t="s">
        <v>32</v>
      </c>
      <c r="N681" s="34">
        <v>3567</v>
      </c>
      <c r="O681" s="26">
        <f t="shared" si="99"/>
        <v>3577.701</v>
      </c>
      <c r="P681" s="33">
        <f t="shared" si="100"/>
        <v>357.77010000000001</v>
      </c>
      <c r="Q681" s="33"/>
      <c r="R681" s="29"/>
      <c r="S681" s="29"/>
      <c r="T681" s="29"/>
      <c r="U681" s="29"/>
      <c r="V681" s="28">
        <f t="shared" si="96"/>
        <v>0</v>
      </c>
      <c r="W681" s="28">
        <f t="shared" ref="W681:W708" si="101">T681*0.1</f>
        <v>0</v>
      </c>
      <c r="X681" s="30">
        <f t="shared" si="97"/>
        <v>357.77010000000001</v>
      </c>
      <c r="Y681" s="31" t="s">
        <v>777</v>
      </c>
      <c r="Z681" s="17"/>
    </row>
    <row r="682" spans="1:26" ht="15.75" x14ac:dyDescent="0.25">
      <c r="A682" s="18" t="s">
        <v>395</v>
      </c>
      <c r="B682" s="19" t="s">
        <v>396</v>
      </c>
      <c r="C682" s="38" t="s">
        <v>1156</v>
      </c>
      <c r="D682" s="39" t="s">
        <v>137</v>
      </c>
      <c r="E682" s="38" t="s">
        <v>1350</v>
      </c>
      <c r="F682" s="48">
        <v>9</v>
      </c>
      <c r="G682" s="48">
        <v>12</v>
      </c>
      <c r="H682" s="23" t="s">
        <v>1350</v>
      </c>
      <c r="I682" s="23" t="s">
        <v>1350</v>
      </c>
      <c r="J682" s="23">
        <v>0.30830000000000002</v>
      </c>
      <c r="K682" s="24" t="s">
        <v>32</v>
      </c>
      <c r="L682" s="24">
        <v>4</v>
      </c>
      <c r="M682" s="24" t="s">
        <v>32</v>
      </c>
      <c r="N682" s="34">
        <v>5653</v>
      </c>
      <c r="O682" s="26">
        <f t="shared" si="99"/>
        <v>5669.9589999999998</v>
      </c>
      <c r="P682" s="33">
        <f t="shared" si="100"/>
        <v>566.99590000000001</v>
      </c>
      <c r="Q682" s="33"/>
      <c r="R682" s="29"/>
      <c r="S682" s="29"/>
      <c r="T682" s="29"/>
      <c r="U682" s="29"/>
      <c r="V682" s="28">
        <f t="shared" si="96"/>
        <v>0</v>
      </c>
      <c r="W682" s="28">
        <f t="shared" si="101"/>
        <v>0</v>
      </c>
      <c r="X682" s="30">
        <f t="shared" si="97"/>
        <v>566.99590000000001</v>
      </c>
      <c r="Y682" s="31" t="s">
        <v>777</v>
      </c>
      <c r="Z682" s="17"/>
    </row>
    <row r="683" spans="1:26" ht="15.75" x14ac:dyDescent="0.25">
      <c r="A683" s="18" t="s">
        <v>395</v>
      </c>
      <c r="B683" s="19" t="s">
        <v>396</v>
      </c>
      <c r="C683" s="43" t="s">
        <v>1270</v>
      </c>
      <c r="D683" s="44" t="s">
        <v>356</v>
      </c>
      <c r="E683" s="49" t="s">
        <v>450</v>
      </c>
      <c r="F683" s="48" t="s">
        <v>460</v>
      </c>
      <c r="G683" s="48">
        <v>5</v>
      </c>
      <c r="H683" s="23" t="s">
        <v>1350</v>
      </c>
      <c r="I683" s="23" t="s">
        <v>1350</v>
      </c>
      <c r="J683" s="46">
        <v>0.38179999999999997</v>
      </c>
      <c r="K683" s="24" t="s">
        <v>32</v>
      </c>
      <c r="L683" s="24">
        <v>4</v>
      </c>
      <c r="M683" s="24" t="s">
        <v>32</v>
      </c>
      <c r="N683" s="34">
        <v>14134</v>
      </c>
      <c r="O683" s="26">
        <f t="shared" si="99"/>
        <v>14176.402</v>
      </c>
      <c r="P683" s="33">
        <f t="shared" si="100"/>
        <v>1417.6402</v>
      </c>
      <c r="Q683" s="33"/>
      <c r="R683" s="29"/>
      <c r="S683" s="29"/>
      <c r="T683" s="29"/>
      <c r="U683" s="29"/>
      <c r="V683" s="28">
        <f t="shared" si="96"/>
        <v>0</v>
      </c>
      <c r="W683" s="28">
        <f t="shared" si="101"/>
        <v>0</v>
      </c>
      <c r="X683" s="30">
        <f t="shared" si="97"/>
        <v>1417.6402</v>
      </c>
      <c r="Y683" s="31" t="s">
        <v>777</v>
      </c>
      <c r="Z683" s="17"/>
    </row>
    <row r="684" spans="1:26" ht="15.75" x14ac:dyDescent="0.25">
      <c r="A684" s="18" t="s">
        <v>395</v>
      </c>
      <c r="B684" s="19" t="s">
        <v>396</v>
      </c>
      <c r="C684" s="43" t="s">
        <v>1271</v>
      </c>
      <c r="D684" s="44" t="s">
        <v>715</v>
      </c>
      <c r="E684" s="49" t="s">
        <v>29</v>
      </c>
      <c r="F684" s="48">
        <v>9</v>
      </c>
      <c r="G684" s="48">
        <v>12</v>
      </c>
      <c r="H684" s="23" t="s">
        <v>1350</v>
      </c>
      <c r="I684" s="23" t="s">
        <v>1350</v>
      </c>
      <c r="J684" s="46">
        <v>8.8900000000000007E-2</v>
      </c>
      <c r="K684" s="24" t="s">
        <v>32</v>
      </c>
      <c r="L684" s="24">
        <v>4</v>
      </c>
      <c r="M684" s="24" t="s">
        <v>32</v>
      </c>
      <c r="N684" s="34">
        <v>4825</v>
      </c>
      <c r="O684" s="26">
        <f t="shared" si="99"/>
        <v>4839.4750000000004</v>
      </c>
      <c r="P684" s="33">
        <f t="shared" si="100"/>
        <v>483.94750000000005</v>
      </c>
      <c r="Q684" s="33"/>
      <c r="R684" s="29"/>
      <c r="S684" s="29"/>
      <c r="T684" s="29"/>
      <c r="U684" s="29"/>
      <c r="V684" s="28">
        <f t="shared" si="96"/>
        <v>0</v>
      </c>
      <c r="W684" s="28">
        <f t="shared" si="101"/>
        <v>0</v>
      </c>
      <c r="X684" s="30">
        <f t="shared" si="97"/>
        <v>483.94750000000005</v>
      </c>
      <c r="Y684" s="31" t="s">
        <v>777</v>
      </c>
      <c r="Z684" s="17"/>
    </row>
    <row r="685" spans="1:26" ht="15.75" x14ac:dyDescent="0.25">
      <c r="A685" s="18" t="s">
        <v>395</v>
      </c>
      <c r="B685" s="19" t="s">
        <v>396</v>
      </c>
      <c r="C685" s="43" t="s">
        <v>1272</v>
      </c>
      <c r="D685" s="44" t="s">
        <v>148</v>
      </c>
      <c r="E685" s="49" t="s">
        <v>450</v>
      </c>
      <c r="F685" s="48">
        <v>9</v>
      </c>
      <c r="G685" s="48">
        <v>12</v>
      </c>
      <c r="H685" s="23" t="s">
        <v>1350</v>
      </c>
      <c r="I685" s="23" t="s">
        <v>1350</v>
      </c>
      <c r="J685" s="46">
        <v>0.2707</v>
      </c>
      <c r="K685" s="24" t="s">
        <v>32</v>
      </c>
      <c r="L685" s="24">
        <v>4</v>
      </c>
      <c r="M685" s="24" t="s">
        <v>32</v>
      </c>
      <c r="N685" s="34">
        <v>10432</v>
      </c>
      <c r="O685" s="26">
        <f t="shared" si="99"/>
        <v>10463.296</v>
      </c>
      <c r="P685" s="33">
        <f t="shared" si="100"/>
        <v>1046.3296</v>
      </c>
      <c r="Q685" s="33"/>
      <c r="R685" s="29"/>
      <c r="S685" s="29"/>
      <c r="T685" s="29"/>
      <c r="U685" s="29"/>
      <c r="V685" s="28">
        <f t="shared" si="96"/>
        <v>0</v>
      </c>
      <c r="W685" s="28">
        <f t="shared" si="101"/>
        <v>0</v>
      </c>
      <c r="X685" s="30">
        <f t="shared" si="97"/>
        <v>1046.3296</v>
      </c>
      <c r="Y685" s="31" t="s">
        <v>777</v>
      </c>
      <c r="Z685" s="17"/>
    </row>
    <row r="686" spans="1:26" ht="15.75" x14ac:dyDescent="0.25">
      <c r="A686" s="18" t="s">
        <v>395</v>
      </c>
      <c r="B686" s="19" t="s">
        <v>396</v>
      </c>
      <c r="C686" s="43" t="s">
        <v>1273</v>
      </c>
      <c r="D686" s="44" t="s">
        <v>845</v>
      </c>
      <c r="E686" s="49" t="s">
        <v>29</v>
      </c>
      <c r="F686" s="48">
        <v>9</v>
      </c>
      <c r="G686" s="48">
        <v>12</v>
      </c>
      <c r="H686" s="23" t="s">
        <v>1350</v>
      </c>
      <c r="I686" s="23" t="s">
        <v>1350</v>
      </c>
      <c r="J686" s="46">
        <v>0.34029999999999999</v>
      </c>
      <c r="K686" s="24" t="s">
        <v>32</v>
      </c>
      <c r="L686" s="24">
        <v>4</v>
      </c>
      <c r="M686" s="24" t="s">
        <v>32</v>
      </c>
      <c r="N686" s="34">
        <v>20317</v>
      </c>
      <c r="O686" s="26">
        <f t="shared" si="99"/>
        <v>20377.951000000001</v>
      </c>
      <c r="P686" s="33">
        <f t="shared" si="100"/>
        <v>2037.7951000000003</v>
      </c>
      <c r="Q686" s="33"/>
      <c r="R686" s="29"/>
      <c r="S686" s="29"/>
      <c r="T686" s="29"/>
      <c r="U686" s="29"/>
      <c r="V686" s="28">
        <f t="shared" si="96"/>
        <v>0</v>
      </c>
      <c r="W686" s="28">
        <f t="shared" si="101"/>
        <v>0</v>
      </c>
      <c r="X686" s="30">
        <f t="shared" si="97"/>
        <v>2037.7951000000003</v>
      </c>
      <c r="Y686" s="31" t="s">
        <v>777</v>
      </c>
      <c r="Z686" s="17"/>
    </row>
    <row r="687" spans="1:26" ht="15.75" x14ac:dyDescent="0.25">
      <c r="A687" s="18" t="s">
        <v>395</v>
      </c>
      <c r="B687" s="19" t="s">
        <v>396</v>
      </c>
      <c r="C687" s="43" t="s">
        <v>1274</v>
      </c>
      <c r="D687" s="44" t="s">
        <v>315</v>
      </c>
      <c r="E687" s="49" t="s">
        <v>450</v>
      </c>
      <c r="F687" s="48" t="s">
        <v>460</v>
      </c>
      <c r="G687" s="48">
        <v>5</v>
      </c>
      <c r="H687" s="23" t="s">
        <v>1350</v>
      </c>
      <c r="I687" s="23" t="s">
        <v>1350</v>
      </c>
      <c r="J687" s="46">
        <v>0.1389</v>
      </c>
      <c r="K687" s="24" t="s">
        <v>32</v>
      </c>
      <c r="L687" s="24">
        <v>4</v>
      </c>
      <c r="M687" s="24" t="s">
        <v>32</v>
      </c>
      <c r="N687" s="34">
        <v>1444</v>
      </c>
      <c r="O687" s="26">
        <f t="shared" si="99"/>
        <v>1448.3320000000001</v>
      </c>
      <c r="P687" s="33">
        <f t="shared" si="100"/>
        <v>144.83320000000001</v>
      </c>
      <c r="Q687" s="33"/>
      <c r="R687" s="29"/>
      <c r="S687" s="29"/>
      <c r="T687" s="29"/>
      <c r="U687" s="29"/>
      <c r="V687" s="28">
        <f t="shared" si="96"/>
        <v>0</v>
      </c>
      <c r="W687" s="28">
        <f t="shared" si="101"/>
        <v>0</v>
      </c>
      <c r="X687" s="30">
        <f t="shared" si="97"/>
        <v>144.83320000000001</v>
      </c>
      <c r="Y687" s="31" t="s">
        <v>777</v>
      </c>
      <c r="Z687" s="17"/>
    </row>
    <row r="688" spans="1:26" ht="15.75" x14ac:dyDescent="0.25">
      <c r="A688" s="18" t="s">
        <v>395</v>
      </c>
      <c r="B688" s="19" t="s">
        <v>396</v>
      </c>
      <c r="C688" s="38" t="s">
        <v>1157</v>
      </c>
      <c r="D688" s="39" t="s">
        <v>108</v>
      </c>
      <c r="E688" s="38" t="s">
        <v>450</v>
      </c>
      <c r="F688" s="48" t="s">
        <v>460</v>
      </c>
      <c r="G688" s="48">
        <v>5</v>
      </c>
      <c r="H688" s="23" t="s">
        <v>1350</v>
      </c>
      <c r="I688" s="23" t="s">
        <v>1350</v>
      </c>
      <c r="J688" s="23">
        <v>0.17979999999999999</v>
      </c>
      <c r="K688" s="24" t="s">
        <v>32</v>
      </c>
      <c r="L688" s="24">
        <v>4</v>
      </c>
      <c r="M688" s="24" t="s">
        <v>32</v>
      </c>
      <c r="N688" s="34">
        <v>5304</v>
      </c>
      <c r="O688" s="26">
        <f t="shared" si="99"/>
        <v>5319.9120000000003</v>
      </c>
      <c r="P688" s="33">
        <f t="shared" si="100"/>
        <v>531.99120000000005</v>
      </c>
      <c r="Q688" s="33"/>
      <c r="R688" s="29"/>
      <c r="S688" s="29"/>
      <c r="T688" s="29"/>
      <c r="U688" s="29"/>
      <c r="V688" s="28">
        <f t="shared" si="96"/>
        <v>0</v>
      </c>
      <c r="W688" s="28">
        <f t="shared" si="101"/>
        <v>0</v>
      </c>
      <c r="X688" s="30">
        <f t="shared" si="97"/>
        <v>531.99120000000005</v>
      </c>
      <c r="Y688" s="31" t="s">
        <v>777</v>
      </c>
      <c r="Z688" s="17"/>
    </row>
    <row r="689" spans="1:26" ht="15.75" x14ac:dyDescent="0.25">
      <c r="A689" s="18" t="s">
        <v>395</v>
      </c>
      <c r="B689" s="19" t="s">
        <v>396</v>
      </c>
      <c r="C689" s="38" t="s">
        <v>1158</v>
      </c>
      <c r="D689" s="39" t="s">
        <v>1159</v>
      </c>
      <c r="E689" s="38" t="s">
        <v>29</v>
      </c>
      <c r="F689" s="48">
        <v>9</v>
      </c>
      <c r="G689" s="48">
        <v>12</v>
      </c>
      <c r="H689" s="23" t="s">
        <v>1350</v>
      </c>
      <c r="I689" s="23" t="s">
        <v>1350</v>
      </c>
      <c r="J689" s="23">
        <v>0.2082</v>
      </c>
      <c r="K689" s="24" t="s">
        <v>32</v>
      </c>
      <c r="L689" s="24">
        <v>4</v>
      </c>
      <c r="M689" s="24" t="s">
        <v>32</v>
      </c>
      <c r="N689" s="34">
        <v>9727</v>
      </c>
      <c r="O689" s="26">
        <f t="shared" si="99"/>
        <v>9756.1810000000005</v>
      </c>
      <c r="P689" s="33">
        <f t="shared" si="100"/>
        <v>975.61810000000014</v>
      </c>
      <c r="Q689" s="33"/>
      <c r="R689" s="29"/>
      <c r="S689" s="29"/>
      <c r="T689" s="29"/>
      <c r="U689" s="29"/>
      <c r="V689" s="28">
        <f t="shared" si="96"/>
        <v>0</v>
      </c>
      <c r="W689" s="28">
        <f t="shared" si="101"/>
        <v>0</v>
      </c>
      <c r="X689" s="30">
        <f t="shared" si="97"/>
        <v>975.61810000000014</v>
      </c>
      <c r="Y689" s="31" t="s">
        <v>777</v>
      </c>
      <c r="Z689" s="17"/>
    </row>
    <row r="690" spans="1:26" ht="15.75" x14ac:dyDescent="0.25">
      <c r="A690" s="18" t="s">
        <v>395</v>
      </c>
      <c r="B690" s="19" t="s">
        <v>396</v>
      </c>
      <c r="C690" s="43" t="s">
        <v>1275</v>
      </c>
      <c r="D690" s="44" t="s">
        <v>46</v>
      </c>
      <c r="E690" s="49" t="s">
        <v>29</v>
      </c>
      <c r="F690" s="48">
        <v>9</v>
      </c>
      <c r="G690" s="48">
        <v>12</v>
      </c>
      <c r="H690" s="23" t="s">
        <v>1350</v>
      </c>
      <c r="I690" s="23" t="s">
        <v>1350</v>
      </c>
      <c r="J690" s="46">
        <v>0.17369999999999999</v>
      </c>
      <c r="K690" s="24" t="s">
        <v>32</v>
      </c>
      <c r="L690" s="24">
        <v>4</v>
      </c>
      <c r="M690" s="24" t="s">
        <v>32</v>
      </c>
      <c r="N690" s="34">
        <v>6697</v>
      </c>
      <c r="O690" s="26">
        <f t="shared" si="99"/>
        <v>6717.0910000000003</v>
      </c>
      <c r="P690" s="33">
        <f t="shared" si="100"/>
        <v>671.70910000000003</v>
      </c>
      <c r="Q690" s="33"/>
      <c r="R690" s="29"/>
      <c r="S690" s="29"/>
      <c r="T690" s="29"/>
      <c r="U690" s="29"/>
      <c r="V690" s="28">
        <f t="shared" si="96"/>
        <v>0</v>
      </c>
      <c r="W690" s="28">
        <f t="shared" si="101"/>
        <v>0</v>
      </c>
      <c r="X690" s="30">
        <f t="shared" si="97"/>
        <v>671.70910000000003</v>
      </c>
      <c r="Y690" s="31" t="s">
        <v>777</v>
      </c>
      <c r="Z690" s="17"/>
    </row>
    <row r="691" spans="1:26" ht="15.75" x14ac:dyDescent="0.25">
      <c r="A691" s="18" t="s">
        <v>395</v>
      </c>
      <c r="B691" s="19" t="s">
        <v>396</v>
      </c>
      <c r="C691" s="43" t="s">
        <v>1276</v>
      </c>
      <c r="D691" s="44" t="s">
        <v>164</v>
      </c>
      <c r="E691" s="49" t="s">
        <v>450</v>
      </c>
      <c r="F691" s="48" t="s">
        <v>275</v>
      </c>
      <c r="G691" s="48">
        <v>5</v>
      </c>
      <c r="H691" s="23" t="s">
        <v>1350</v>
      </c>
      <c r="I691" s="23" t="s">
        <v>1350</v>
      </c>
      <c r="J691" s="46">
        <v>0.44900000000000001</v>
      </c>
      <c r="K691" s="24" t="s">
        <v>32</v>
      </c>
      <c r="L691" s="24">
        <v>4</v>
      </c>
      <c r="M691" s="24" t="s">
        <v>32</v>
      </c>
      <c r="N691" s="34">
        <v>21833</v>
      </c>
      <c r="O691" s="26">
        <f t="shared" si="99"/>
        <v>21898.499</v>
      </c>
      <c r="P691" s="33">
        <f t="shared" si="100"/>
        <v>2189.8499000000002</v>
      </c>
      <c r="Q691" s="33"/>
      <c r="R691" s="29"/>
      <c r="S691" s="29"/>
      <c r="T691" s="29"/>
      <c r="U691" s="29"/>
      <c r="V691" s="28">
        <f t="shared" si="96"/>
        <v>0</v>
      </c>
      <c r="W691" s="28">
        <f t="shared" si="101"/>
        <v>0</v>
      </c>
      <c r="X691" s="30">
        <f t="shared" si="97"/>
        <v>2189.8499000000002</v>
      </c>
      <c r="Y691" s="31" t="s">
        <v>777</v>
      </c>
      <c r="Z691" s="17"/>
    </row>
    <row r="692" spans="1:26" ht="15.75" x14ac:dyDescent="0.25">
      <c r="A692" s="18" t="s">
        <v>395</v>
      </c>
      <c r="B692" s="19" t="s">
        <v>396</v>
      </c>
      <c r="C692" s="38" t="s">
        <v>1160</v>
      </c>
      <c r="D692" s="39" t="s">
        <v>1161</v>
      </c>
      <c r="E692" s="38" t="s">
        <v>36</v>
      </c>
      <c r="F692" s="48">
        <v>6</v>
      </c>
      <c r="G692" s="48">
        <v>8</v>
      </c>
      <c r="H692" s="23" t="s">
        <v>1350</v>
      </c>
      <c r="I692" s="23" t="s">
        <v>1350</v>
      </c>
      <c r="J692" s="23">
        <v>0.26590000000000003</v>
      </c>
      <c r="K692" s="24" t="s">
        <v>32</v>
      </c>
      <c r="L692" s="24">
        <v>4</v>
      </c>
      <c r="M692" s="24" t="s">
        <v>32</v>
      </c>
      <c r="N692" s="34">
        <v>10796</v>
      </c>
      <c r="O692" s="26">
        <f t="shared" si="99"/>
        <v>10828.388000000001</v>
      </c>
      <c r="P692" s="33">
        <f t="shared" si="100"/>
        <v>1082.8388000000002</v>
      </c>
      <c r="Q692" s="33"/>
      <c r="R692" s="29"/>
      <c r="S692" s="29"/>
      <c r="T692" s="29"/>
      <c r="U692" s="29"/>
      <c r="V692" s="28">
        <f t="shared" si="96"/>
        <v>0</v>
      </c>
      <c r="W692" s="28">
        <f t="shared" si="101"/>
        <v>0</v>
      </c>
      <c r="X692" s="30">
        <f t="shared" si="97"/>
        <v>1082.8388000000002</v>
      </c>
      <c r="Y692" s="31" t="s">
        <v>777</v>
      </c>
      <c r="Z692" s="17"/>
    </row>
    <row r="693" spans="1:26" ht="15.75" x14ac:dyDescent="0.25">
      <c r="A693" s="18" t="s">
        <v>395</v>
      </c>
      <c r="B693" s="19" t="s">
        <v>396</v>
      </c>
      <c r="C693" s="38" t="s">
        <v>1162</v>
      </c>
      <c r="D693" s="39" t="s">
        <v>390</v>
      </c>
      <c r="E693" s="38" t="s">
        <v>36</v>
      </c>
      <c r="F693" s="48">
        <v>6</v>
      </c>
      <c r="G693" s="48">
        <v>8</v>
      </c>
      <c r="H693" s="23" t="s">
        <v>1350</v>
      </c>
      <c r="I693" s="23" t="s">
        <v>1350</v>
      </c>
      <c r="J693" s="23">
        <v>0.32319999999999999</v>
      </c>
      <c r="K693" s="24" t="s">
        <v>32</v>
      </c>
      <c r="L693" s="24">
        <v>4</v>
      </c>
      <c r="M693" s="24" t="s">
        <v>32</v>
      </c>
      <c r="N693" s="34">
        <v>19286</v>
      </c>
      <c r="O693" s="26">
        <f t="shared" si="99"/>
        <v>19343.858</v>
      </c>
      <c r="P693" s="33">
        <f t="shared" si="100"/>
        <v>1934.3858</v>
      </c>
      <c r="Q693" s="33"/>
      <c r="R693" s="29"/>
      <c r="S693" s="29"/>
      <c r="T693" s="29"/>
      <c r="U693" s="29"/>
      <c r="V693" s="28">
        <f t="shared" si="96"/>
        <v>0</v>
      </c>
      <c r="W693" s="28">
        <f t="shared" si="101"/>
        <v>0</v>
      </c>
      <c r="X693" s="30">
        <f t="shared" si="97"/>
        <v>1934.3858</v>
      </c>
      <c r="Y693" s="31" t="s">
        <v>777</v>
      </c>
      <c r="Z693" s="17"/>
    </row>
    <row r="694" spans="1:26" ht="15.75" x14ac:dyDescent="0.25">
      <c r="A694" s="18" t="s">
        <v>395</v>
      </c>
      <c r="B694" s="19" t="s">
        <v>396</v>
      </c>
      <c r="C694" s="38" t="s">
        <v>1163</v>
      </c>
      <c r="D694" s="39" t="s">
        <v>298</v>
      </c>
      <c r="E694" s="38" t="s">
        <v>450</v>
      </c>
      <c r="F694" s="48" t="s">
        <v>460</v>
      </c>
      <c r="G694" s="48">
        <v>5</v>
      </c>
      <c r="H694" s="23" t="s">
        <v>1350</v>
      </c>
      <c r="I694" s="23" t="s">
        <v>1350</v>
      </c>
      <c r="J694" s="23">
        <v>4.3400000000000001E-2</v>
      </c>
      <c r="K694" s="24" t="s">
        <v>32</v>
      </c>
      <c r="L694" s="24">
        <v>4</v>
      </c>
      <c r="M694" s="24" t="s">
        <v>32</v>
      </c>
      <c r="N694" s="34">
        <v>565</v>
      </c>
      <c r="O694" s="26">
        <f t="shared" si="99"/>
        <v>566.69500000000005</v>
      </c>
      <c r="P694" s="33">
        <f t="shared" si="100"/>
        <v>56.669500000000006</v>
      </c>
      <c r="Q694" s="33"/>
      <c r="R694" s="29"/>
      <c r="S694" s="29"/>
      <c r="T694" s="29"/>
      <c r="U694" s="29"/>
      <c r="V694" s="28">
        <f t="shared" si="96"/>
        <v>0</v>
      </c>
      <c r="W694" s="28">
        <f t="shared" si="101"/>
        <v>0</v>
      </c>
      <c r="X694" s="30">
        <f t="shared" si="97"/>
        <v>56.669500000000006</v>
      </c>
      <c r="Y694" s="31" t="s">
        <v>777</v>
      </c>
      <c r="Z694" s="17"/>
    </row>
    <row r="695" spans="1:26" ht="15.75" x14ac:dyDescent="0.25">
      <c r="A695" s="18" t="s">
        <v>395</v>
      </c>
      <c r="B695" s="19" t="s">
        <v>396</v>
      </c>
      <c r="C695" s="43" t="s">
        <v>1277</v>
      </c>
      <c r="D695" s="44" t="s">
        <v>28</v>
      </c>
      <c r="E695" s="49" t="s">
        <v>450</v>
      </c>
      <c r="F695" s="48" t="s">
        <v>460</v>
      </c>
      <c r="G695" s="48">
        <v>5</v>
      </c>
      <c r="H695" s="23" t="s">
        <v>1350</v>
      </c>
      <c r="I695" s="23" t="s">
        <v>1350</v>
      </c>
      <c r="J695" s="46">
        <v>0.36759999999999998</v>
      </c>
      <c r="K695" s="24" t="s">
        <v>32</v>
      </c>
      <c r="L695" s="24">
        <v>4</v>
      </c>
      <c r="M695" s="24" t="s">
        <v>32</v>
      </c>
      <c r="N695" s="34">
        <v>19754</v>
      </c>
      <c r="O695" s="26">
        <f t="shared" si="99"/>
        <v>19813.261999999999</v>
      </c>
      <c r="P695" s="33">
        <f t="shared" si="100"/>
        <v>1981.3262</v>
      </c>
      <c r="Q695" s="33"/>
      <c r="R695" s="29"/>
      <c r="S695" s="29"/>
      <c r="T695" s="29"/>
      <c r="U695" s="29"/>
      <c r="V695" s="28">
        <f t="shared" si="96"/>
        <v>0</v>
      </c>
      <c r="W695" s="28">
        <f t="shared" si="101"/>
        <v>0</v>
      </c>
      <c r="X695" s="30">
        <f t="shared" si="97"/>
        <v>1981.3262</v>
      </c>
      <c r="Y695" s="31" t="s">
        <v>777</v>
      </c>
      <c r="Z695" s="17"/>
    </row>
    <row r="696" spans="1:26" ht="15.75" x14ac:dyDescent="0.25">
      <c r="A696" s="18" t="s">
        <v>395</v>
      </c>
      <c r="B696" s="19" t="s">
        <v>396</v>
      </c>
      <c r="C696" s="43" t="s">
        <v>1278</v>
      </c>
      <c r="D696" s="44" t="s">
        <v>207</v>
      </c>
      <c r="E696" s="49" t="s">
        <v>36</v>
      </c>
      <c r="F696" s="48">
        <v>6</v>
      </c>
      <c r="G696" s="48">
        <v>8</v>
      </c>
      <c r="H696" s="23" t="s">
        <v>1350</v>
      </c>
      <c r="I696" s="23" t="s">
        <v>1350</v>
      </c>
      <c r="J696" s="46">
        <v>0.31859999999999999</v>
      </c>
      <c r="K696" s="24" t="s">
        <v>32</v>
      </c>
      <c r="L696" s="24">
        <v>4</v>
      </c>
      <c r="M696" s="24" t="s">
        <v>32</v>
      </c>
      <c r="N696" s="34">
        <v>20754</v>
      </c>
      <c r="O696" s="26">
        <f t="shared" si="99"/>
        <v>20816.261999999999</v>
      </c>
      <c r="P696" s="33">
        <f t="shared" si="100"/>
        <v>2081.6262000000002</v>
      </c>
      <c r="Q696" s="33"/>
      <c r="R696" s="29"/>
      <c r="S696" s="29"/>
      <c r="T696" s="29"/>
      <c r="U696" s="29"/>
      <c r="V696" s="28">
        <f t="shared" si="96"/>
        <v>0</v>
      </c>
      <c r="W696" s="28">
        <f t="shared" si="101"/>
        <v>0</v>
      </c>
      <c r="X696" s="30">
        <f t="shared" si="97"/>
        <v>2081.6262000000002</v>
      </c>
      <c r="Y696" s="31" t="s">
        <v>777</v>
      </c>
      <c r="Z696" s="17"/>
    </row>
    <row r="697" spans="1:26" ht="15.75" x14ac:dyDescent="0.25">
      <c r="A697" s="18" t="s">
        <v>395</v>
      </c>
      <c r="B697" s="19" t="s">
        <v>396</v>
      </c>
      <c r="C697" s="43" t="s">
        <v>1279</v>
      </c>
      <c r="D697" s="44" t="s">
        <v>495</v>
      </c>
      <c r="E697" s="49" t="s">
        <v>450</v>
      </c>
      <c r="F697" s="48" t="s">
        <v>460</v>
      </c>
      <c r="G697" s="48">
        <v>5</v>
      </c>
      <c r="H697" s="23" t="s">
        <v>1350</v>
      </c>
      <c r="I697" s="23" t="s">
        <v>1350</v>
      </c>
      <c r="J697" s="46">
        <v>9.6100000000000005E-2</v>
      </c>
      <c r="K697" s="24" t="s">
        <v>32</v>
      </c>
      <c r="L697" s="24">
        <v>4</v>
      </c>
      <c r="M697" s="24" t="s">
        <v>32</v>
      </c>
      <c r="N697" s="34">
        <v>1647</v>
      </c>
      <c r="O697" s="26">
        <f t="shared" si="99"/>
        <v>1651.941</v>
      </c>
      <c r="P697" s="33">
        <f t="shared" si="100"/>
        <v>165.19410000000002</v>
      </c>
      <c r="Q697" s="33"/>
      <c r="R697" s="29"/>
      <c r="S697" s="29"/>
      <c r="T697" s="29"/>
      <c r="U697" s="29"/>
      <c r="V697" s="28">
        <f t="shared" si="96"/>
        <v>0</v>
      </c>
      <c r="W697" s="28">
        <f t="shared" si="101"/>
        <v>0</v>
      </c>
      <c r="X697" s="30">
        <f t="shared" si="97"/>
        <v>165.19410000000002</v>
      </c>
      <c r="Y697" s="31" t="s">
        <v>777</v>
      </c>
      <c r="Z697" s="17"/>
    </row>
    <row r="698" spans="1:26" ht="15.75" x14ac:dyDescent="0.25">
      <c r="A698" s="18" t="s">
        <v>395</v>
      </c>
      <c r="B698" s="19" t="s">
        <v>396</v>
      </c>
      <c r="C698" s="43" t="s">
        <v>1280</v>
      </c>
      <c r="D698" s="44" t="s">
        <v>548</v>
      </c>
      <c r="E698" s="49" t="s">
        <v>450</v>
      </c>
      <c r="F698" s="48" t="s">
        <v>460</v>
      </c>
      <c r="G698" s="48">
        <v>5</v>
      </c>
      <c r="H698" s="23" t="s">
        <v>1350</v>
      </c>
      <c r="I698" s="23" t="s">
        <v>1350</v>
      </c>
      <c r="J698" s="46">
        <v>0.189</v>
      </c>
      <c r="K698" s="24" t="s">
        <v>32</v>
      </c>
      <c r="L698" s="24">
        <v>4</v>
      </c>
      <c r="M698" s="24" t="s">
        <v>32</v>
      </c>
      <c r="N698" s="34">
        <v>3912</v>
      </c>
      <c r="O698" s="26">
        <f t="shared" si="99"/>
        <v>3923.7359999999999</v>
      </c>
      <c r="P698" s="33">
        <f t="shared" si="100"/>
        <v>392.37360000000001</v>
      </c>
      <c r="Q698" s="33"/>
      <c r="R698" s="29"/>
      <c r="S698" s="29"/>
      <c r="T698" s="29"/>
      <c r="U698" s="29"/>
      <c r="V698" s="28">
        <f t="shared" si="96"/>
        <v>0</v>
      </c>
      <c r="W698" s="28">
        <f t="shared" si="101"/>
        <v>0</v>
      </c>
      <c r="X698" s="30">
        <f t="shared" si="97"/>
        <v>392.37360000000001</v>
      </c>
      <c r="Y698" s="31" t="s">
        <v>777</v>
      </c>
      <c r="Z698" s="17"/>
    </row>
    <row r="699" spans="1:26" ht="15.75" x14ac:dyDescent="0.25">
      <c r="A699" s="18" t="s">
        <v>395</v>
      </c>
      <c r="B699" s="19" t="s">
        <v>396</v>
      </c>
      <c r="C699" s="43" t="s">
        <v>1281</v>
      </c>
      <c r="D699" s="44" t="s">
        <v>114</v>
      </c>
      <c r="E699" s="49" t="s">
        <v>36</v>
      </c>
      <c r="F699" s="38">
        <v>6</v>
      </c>
      <c r="G699" s="38">
        <v>8</v>
      </c>
      <c r="H699" s="23" t="s">
        <v>1350</v>
      </c>
      <c r="I699" s="23" t="s">
        <v>1350</v>
      </c>
      <c r="J699" s="46">
        <v>0.23130000000000001</v>
      </c>
      <c r="K699" s="24" t="s">
        <v>32</v>
      </c>
      <c r="L699" s="24">
        <v>4</v>
      </c>
      <c r="M699" s="24" t="s">
        <v>32</v>
      </c>
      <c r="N699" s="34">
        <v>8772</v>
      </c>
      <c r="O699" s="26">
        <f t="shared" si="99"/>
        <v>8798.3160000000007</v>
      </c>
      <c r="P699" s="33">
        <f t="shared" si="100"/>
        <v>879.83160000000009</v>
      </c>
      <c r="Q699" s="33"/>
      <c r="R699" s="29"/>
      <c r="S699" s="29"/>
      <c r="T699" s="29"/>
      <c r="U699" s="29"/>
      <c r="V699" s="28">
        <f t="shared" si="96"/>
        <v>0</v>
      </c>
      <c r="W699" s="28">
        <f t="shared" si="101"/>
        <v>0</v>
      </c>
      <c r="X699" s="30">
        <f t="shared" si="97"/>
        <v>879.83160000000009</v>
      </c>
      <c r="Y699" s="31" t="s">
        <v>777</v>
      </c>
      <c r="Z699" s="17"/>
    </row>
    <row r="700" spans="1:26" ht="15.75" x14ac:dyDescent="0.25">
      <c r="A700" s="18" t="s">
        <v>395</v>
      </c>
      <c r="B700" s="19" t="s">
        <v>396</v>
      </c>
      <c r="C700" s="43" t="s">
        <v>1282</v>
      </c>
      <c r="D700" s="44" t="s">
        <v>744</v>
      </c>
      <c r="E700" s="49" t="s">
        <v>450</v>
      </c>
      <c r="F700" s="48" t="s">
        <v>460</v>
      </c>
      <c r="G700" s="48">
        <v>5</v>
      </c>
      <c r="H700" s="23" t="s">
        <v>1350</v>
      </c>
      <c r="I700" s="23" t="s">
        <v>1350</v>
      </c>
      <c r="J700" s="46">
        <v>5.2999999999999999E-2</v>
      </c>
      <c r="K700" s="24" t="s">
        <v>32</v>
      </c>
      <c r="L700" s="24">
        <v>4</v>
      </c>
      <c r="M700" s="24" t="s">
        <v>32</v>
      </c>
      <c r="N700" s="34">
        <v>2811</v>
      </c>
      <c r="O700" s="26">
        <f t="shared" si="99"/>
        <v>2819.433</v>
      </c>
      <c r="P700" s="33">
        <f t="shared" si="100"/>
        <v>281.94330000000002</v>
      </c>
      <c r="Q700" s="33"/>
      <c r="R700" s="29"/>
      <c r="S700" s="29"/>
      <c r="T700" s="29"/>
      <c r="U700" s="29"/>
      <c r="V700" s="28">
        <f t="shared" si="96"/>
        <v>0</v>
      </c>
      <c r="W700" s="28">
        <f t="shared" si="101"/>
        <v>0</v>
      </c>
      <c r="X700" s="30">
        <f t="shared" si="97"/>
        <v>281.94330000000002</v>
      </c>
      <c r="Y700" s="31" t="s">
        <v>777</v>
      </c>
      <c r="Z700" s="17"/>
    </row>
    <row r="701" spans="1:26" ht="15.75" x14ac:dyDescent="0.25">
      <c r="A701" s="18" t="s">
        <v>395</v>
      </c>
      <c r="B701" s="19" t="s">
        <v>396</v>
      </c>
      <c r="C701" s="43" t="s">
        <v>1283</v>
      </c>
      <c r="D701" s="44" t="s">
        <v>86</v>
      </c>
      <c r="E701" s="49" t="s">
        <v>450</v>
      </c>
      <c r="F701" s="48" t="s">
        <v>460</v>
      </c>
      <c r="G701" s="48">
        <v>5</v>
      </c>
      <c r="H701" s="23" t="s">
        <v>1350</v>
      </c>
      <c r="I701" s="23" t="s">
        <v>1350</v>
      </c>
      <c r="J701" s="46">
        <v>4.7E-2</v>
      </c>
      <c r="K701" s="24" t="s">
        <v>32</v>
      </c>
      <c r="L701" s="24">
        <v>4</v>
      </c>
      <c r="M701" s="24" t="s">
        <v>32</v>
      </c>
      <c r="N701" s="34">
        <v>1290</v>
      </c>
      <c r="O701" s="26">
        <f t="shared" si="99"/>
        <v>1293.8699999999999</v>
      </c>
      <c r="P701" s="33">
        <f t="shared" si="100"/>
        <v>129.387</v>
      </c>
      <c r="Q701" s="33"/>
      <c r="R701" s="29"/>
      <c r="S701" s="29"/>
      <c r="T701" s="29"/>
      <c r="U701" s="29"/>
      <c r="V701" s="28">
        <f t="shared" si="96"/>
        <v>0</v>
      </c>
      <c r="W701" s="28">
        <f t="shared" si="101"/>
        <v>0</v>
      </c>
      <c r="X701" s="30">
        <f t="shared" si="97"/>
        <v>129.387</v>
      </c>
      <c r="Y701" s="31" t="s">
        <v>777</v>
      </c>
      <c r="Z701" s="17"/>
    </row>
    <row r="702" spans="1:26" ht="15.75" x14ac:dyDescent="0.25">
      <c r="A702" s="18" t="s">
        <v>395</v>
      </c>
      <c r="B702" s="19" t="s">
        <v>396</v>
      </c>
      <c r="C702" s="38" t="s">
        <v>1164</v>
      </c>
      <c r="D702" s="39" t="s">
        <v>484</v>
      </c>
      <c r="E702" s="38" t="s">
        <v>450</v>
      </c>
      <c r="F702" s="48" t="s">
        <v>460</v>
      </c>
      <c r="G702" s="48">
        <v>5</v>
      </c>
      <c r="H702" s="23" t="s">
        <v>1350</v>
      </c>
      <c r="I702" s="23" t="s">
        <v>1350</v>
      </c>
      <c r="J702" s="23">
        <v>0.13500000000000001</v>
      </c>
      <c r="K702" s="24" t="s">
        <v>32</v>
      </c>
      <c r="L702" s="24">
        <v>4</v>
      </c>
      <c r="M702" s="24" t="s">
        <v>32</v>
      </c>
      <c r="N702" s="34">
        <v>2122</v>
      </c>
      <c r="O702" s="26">
        <f t="shared" si="99"/>
        <v>2128.366</v>
      </c>
      <c r="P702" s="33">
        <f t="shared" si="100"/>
        <v>212.8366</v>
      </c>
      <c r="Q702" s="33"/>
      <c r="R702" s="29"/>
      <c r="S702" s="29"/>
      <c r="T702" s="29"/>
      <c r="U702" s="29"/>
      <c r="V702" s="28">
        <f t="shared" si="96"/>
        <v>0</v>
      </c>
      <c r="W702" s="28">
        <f t="shared" si="101"/>
        <v>0</v>
      </c>
      <c r="X702" s="30">
        <f t="shared" si="97"/>
        <v>212.8366</v>
      </c>
      <c r="Y702" s="31" t="s">
        <v>777</v>
      </c>
      <c r="Z702" s="17"/>
    </row>
    <row r="703" spans="1:26" ht="15.75" x14ac:dyDescent="0.25">
      <c r="A703" s="18" t="s">
        <v>395</v>
      </c>
      <c r="B703" s="19" t="s">
        <v>396</v>
      </c>
      <c r="C703" s="38" t="s">
        <v>1165</v>
      </c>
      <c r="D703" s="39" t="s">
        <v>156</v>
      </c>
      <c r="E703" s="38" t="s">
        <v>36</v>
      </c>
      <c r="F703" s="48">
        <v>6</v>
      </c>
      <c r="G703" s="48">
        <v>8</v>
      </c>
      <c r="H703" s="23" t="s">
        <v>1350</v>
      </c>
      <c r="I703" s="23" t="s">
        <v>1350</v>
      </c>
      <c r="J703" s="23">
        <v>0.1061</v>
      </c>
      <c r="K703" s="24" t="s">
        <v>32</v>
      </c>
      <c r="L703" s="24">
        <v>4</v>
      </c>
      <c r="M703" s="24" t="s">
        <v>32</v>
      </c>
      <c r="N703" s="34">
        <v>1833</v>
      </c>
      <c r="O703" s="26">
        <f t="shared" si="99"/>
        <v>1838.499</v>
      </c>
      <c r="P703" s="33">
        <f t="shared" si="100"/>
        <v>183.84990000000002</v>
      </c>
      <c r="Q703" s="33"/>
      <c r="R703" s="29"/>
      <c r="S703" s="29"/>
      <c r="T703" s="29"/>
      <c r="U703" s="29"/>
      <c r="V703" s="28">
        <f t="shared" si="96"/>
        <v>0</v>
      </c>
      <c r="W703" s="28">
        <f t="shared" si="101"/>
        <v>0</v>
      </c>
      <c r="X703" s="30">
        <f t="shared" si="97"/>
        <v>183.84990000000002</v>
      </c>
      <c r="Y703" s="31" t="s">
        <v>777</v>
      </c>
      <c r="Z703" s="17"/>
    </row>
    <row r="704" spans="1:26" ht="15.75" x14ac:dyDescent="0.25">
      <c r="A704" s="18" t="s">
        <v>395</v>
      </c>
      <c r="B704" s="19" t="s">
        <v>396</v>
      </c>
      <c r="C704" s="43" t="s">
        <v>1284</v>
      </c>
      <c r="D704" s="44" t="s">
        <v>310</v>
      </c>
      <c r="E704" s="49" t="s">
        <v>450</v>
      </c>
      <c r="F704" s="48" t="s">
        <v>460</v>
      </c>
      <c r="G704" s="48">
        <v>5</v>
      </c>
      <c r="H704" s="23" t="s">
        <v>1350</v>
      </c>
      <c r="I704" s="23" t="s">
        <v>1350</v>
      </c>
      <c r="J704" s="46">
        <v>0.29780000000000001</v>
      </c>
      <c r="K704" s="24" t="s">
        <v>32</v>
      </c>
      <c r="L704" s="24">
        <v>4</v>
      </c>
      <c r="M704" s="24" t="s">
        <v>32</v>
      </c>
      <c r="N704" s="34">
        <v>9971</v>
      </c>
      <c r="O704" s="26">
        <f t="shared" si="99"/>
        <v>10000.913</v>
      </c>
      <c r="P704" s="33">
        <f t="shared" si="100"/>
        <v>1000.0913</v>
      </c>
      <c r="Q704" s="33"/>
      <c r="R704" s="29"/>
      <c r="S704" s="29"/>
      <c r="T704" s="29"/>
      <c r="U704" s="29"/>
      <c r="V704" s="28">
        <f t="shared" si="96"/>
        <v>0</v>
      </c>
      <c r="W704" s="28">
        <f t="shared" si="101"/>
        <v>0</v>
      </c>
      <c r="X704" s="30">
        <f t="shared" si="97"/>
        <v>1000.0913</v>
      </c>
      <c r="Y704" s="31" t="s">
        <v>777</v>
      </c>
      <c r="Z704" s="17"/>
    </row>
    <row r="705" spans="1:26" ht="15.75" x14ac:dyDescent="0.25">
      <c r="A705" s="18" t="s">
        <v>395</v>
      </c>
      <c r="B705" s="19" t="s">
        <v>396</v>
      </c>
      <c r="C705" s="38" t="s">
        <v>1166</v>
      </c>
      <c r="D705" s="39" t="s">
        <v>88</v>
      </c>
      <c r="E705" s="38" t="s">
        <v>450</v>
      </c>
      <c r="F705" s="48" t="s">
        <v>460</v>
      </c>
      <c r="G705" s="48">
        <v>5</v>
      </c>
      <c r="H705" s="23" t="s">
        <v>1350</v>
      </c>
      <c r="I705" s="23" t="s">
        <v>1350</v>
      </c>
      <c r="J705" s="23">
        <v>0.44790000000000002</v>
      </c>
      <c r="K705" s="24" t="s">
        <v>32</v>
      </c>
      <c r="L705" s="24">
        <v>4</v>
      </c>
      <c r="M705" s="24" t="s">
        <v>32</v>
      </c>
      <c r="N705" s="34">
        <v>13361</v>
      </c>
      <c r="O705" s="26">
        <f t="shared" ref="O705:O736" si="102">N705+(N705*0.003)</f>
        <v>13401.083000000001</v>
      </c>
      <c r="P705" s="33">
        <f t="shared" ref="P705:P736" si="103">O705*0.1</f>
        <v>1340.1083000000001</v>
      </c>
      <c r="Q705" s="33"/>
      <c r="R705" s="29"/>
      <c r="S705" s="29"/>
      <c r="T705" s="29"/>
      <c r="U705" s="29"/>
      <c r="V705" s="28">
        <f t="shared" si="96"/>
        <v>0</v>
      </c>
      <c r="W705" s="28">
        <f t="shared" si="101"/>
        <v>0</v>
      </c>
      <c r="X705" s="30">
        <f t="shared" si="97"/>
        <v>1340.1083000000001</v>
      </c>
      <c r="Y705" s="31" t="s">
        <v>777</v>
      </c>
      <c r="Z705" s="17"/>
    </row>
    <row r="706" spans="1:26" ht="15.75" x14ac:dyDescent="0.25">
      <c r="A706" s="18" t="s">
        <v>395</v>
      </c>
      <c r="B706" s="19" t="s">
        <v>396</v>
      </c>
      <c r="C706" s="43" t="s">
        <v>1285</v>
      </c>
      <c r="D706" s="44" t="s">
        <v>420</v>
      </c>
      <c r="E706" s="49" t="s">
        <v>450</v>
      </c>
      <c r="F706" s="48" t="s">
        <v>460</v>
      </c>
      <c r="G706" s="48">
        <v>5</v>
      </c>
      <c r="H706" s="23" t="s">
        <v>1350</v>
      </c>
      <c r="I706" s="23" t="s">
        <v>1350</v>
      </c>
      <c r="J706" s="46">
        <v>6.2600000000000003E-2</v>
      </c>
      <c r="K706" s="24" t="s">
        <v>32</v>
      </c>
      <c r="L706" s="24">
        <v>4</v>
      </c>
      <c r="M706" s="24" t="s">
        <v>32</v>
      </c>
      <c r="N706" s="34">
        <v>987</v>
      </c>
      <c r="O706" s="26">
        <f t="shared" si="102"/>
        <v>989.96100000000001</v>
      </c>
      <c r="P706" s="33">
        <f t="shared" si="103"/>
        <v>98.996100000000013</v>
      </c>
      <c r="Q706" s="33"/>
      <c r="R706" s="29"/>
      <c r="S706" s="29"/>
      <c r="T706" s="29"/>
      <c r="U706" s="29"/>
      <c r="V706" s="28">
        <f t="shared" si="96"/>
        <v>0</v>
      </c>
      <c r="W706" s="28">
        <f t="shared" si="101"/>
        <v>0</v>
      </c>
      <c r="X706" s="30">
        <f t="shared" si="97"/>
        <v>98.996100000000013</v>
      </c>
      <c r="Y706" s="31" t="s">
        <v>777</v>
      </c>
      <c r="Z706" s="17"/>
    </row>
    <row r="707" spans="1:26" ht="15.75" x14ac:dyDescent="0.25">
      <c r="A707" s="18" t="s">
        <v>395</v>
      </c>
      <c r="B707" s="19" t="s">
        <v>396</v>
      </c>
      <c r="C707" s="43" t="s">
        <v>1286</v>
      </c>
      <c r="D707" s="44" t="s">
        <v>251</v>
      </c>
      <c r="E707" s="49" t="s">
        <v>36</v>
      </c>
      <c r="F707" s="48">
        <v>6</v>
      </c>
      <c r="G707" s="48">
        <v>8</v>
      </c>
      <c r="H707" s="23" t="s">
        <v>1350</v>
      </c>
      <c r="I707" s="23" t="s">
        <v>1350</v>
      </c>
      <c r="J707" s="46">
        <v>0.31900000000000001</v>
      </c>
      <c r="K707" s="24" t="s">
        <v>32</v>
      </c>
      <c r="L707" s="24">
        <v>4</v>
      </c>
      <c r="M707" s="24" t="s">
        <v>32</v>
      </c>
      <c r="N707" s="34">
        <v>13740</v>
      </c>
      <c r="O707" s="26">
        <f t="shared" si="102"/>
        <v>13781.22</v>
      </c>
      <c r="P707" s="33">
        <f t="shared" si="103"/>
        <v>1378.1220000000001</v>
      </c>
      <c r="Q707" s="33"/>
      <c r="R707" s="29"/>
      <c r="S707" s="29"/>
      <c r="T707" s="29"/>
      <c r="U707" s="29"/>
      <c r="V707" s="28">
        <f t="shared" si="96"/>
        <v>0</v>
      </c>
      <c r="W707" s="28">
        <f t="shared" si="101"/>
        <v>0</v>
      </c>
      <c r="X707" s="30">
        <f t="shared" si="97"/>
        <v>1378.1220000000001</v>
      </c>
      <c r="Y707" s="31" t="s">
        <v>777</v>
      </c>
      <c r="Z707" s="17"/>
    </row>
    <row r="708" spans="1:26" ht="15.75" x14ac:dyDescent="0.25">
      <c r="A708" s="18" t="s">
        <v>395</v>
      </c>
      <c r="B708" s="19" t="s">
        <v>396</v>
      </c>
      <c r="C708" s="43" t="s">
        <v>1287</v>
      </c>
      <c r="D708" s="44" t="s">
        <v>762</v>
      </c>
      <c r="E708" s="49" t="s">
        <v>450</v>
      </c>
      <c r="F708" s="48" t="s">
        <v>460</v>
      </c>
      <c r="G708" s="48">
        <v>5</v>
      </c>
      <c r="H708" s="23" t="s">
        <v>1350</v>
      </c>
      <c r="I708" s="23" t="s">
        <v>1350</v>
      </c>
      <c r="J708" s="46">
        <v>0.12640000000000001</v>
      </c>
      <c r="K708" s="24" t="s">
        <v>32</v>
      </c>
      <c r="L708" s="24">
        <v>4</v>
      </c>
      <c r="M708" s="24" t="s">
        <v>32</v>
      </c>
      <c r="N708" s="34">
        <v>1730</v>
      </c>
      <c r="O708" s="26">
        <f t="shared" si="102"/>
        <v>1735.19</v>
      </c>
      <c r="P708" s="33">
        <f t="shared" si="103"/>
        <v>173.51900000000001</v>
      </c>
      <c r="Q708" s="33"/>
      <c r="R708" s="29"/>
      <c r="S708" s="29"/>
      <c r="T708" s="29"/>
      <c r="U708" s="29"/>
      <c r="V708" s="28">
        <f t="shared" si="96"/>
        <v>0</v>
      </c>
      <c r="W708" s="28">
        <f t="shared" si="101"/>
        <v>0</v>
      </c>
      <c r="X708" s="30">
        <f t="shared" si="97"/>
        <v>173.51900000000001</v>
      </c>
      <c r="Y708" s="31" t="s">
        <v>777</v>
      </c>
      <c r="Z708" s="17"/>
    </row>
    <row r="709" spans="1:26" ht="15.75" x14ac:dyDescent="0.25">
      <c r="A709" s="18" t="s">
        <v>400</v>
      </c>
      <c r="B709" s="19" t="s">
        <v>401</v>
      </c>
      <c r="C709" s="38" t="s">
        <v>1003</v>
      </c>
      <c r="D709" s="39" t="s">
        <v>177</v>
      </c>
      <c r="E709" s="38" t="s">
        <v>450</v>
      </c>
      <c r="F709" s="48" t="s">
        <v>220</v>
      </c>
      <c r="G709" s="48">
        <v>5</v>
      </c>
      <c r="H709" s="23" t="s">
        <v>1350</v>
      </c>
      <c r="I709" s="23" t="s">
        <v>1350</v>
      </c>
      <c r="J709" s="23">
        <v>0.56000000000000005</v>
      </c>
      <c r="K709" s="24"/>
      <c r="L709" s="24">
        <v>3</v>
      </c>
      <c r="M709" s="24" t="s">
        <v>32</v>
      </c>
      <c r="N709" s="34">
        <v>12255</v>
      </c>
      <c r="O709" s="26">
        <f t="shared" si="102"/>
        <v>12291.764999999999</v>
      </c>
      <c r="P709" s="33">
        <f t="shared" si="103"/>
        <v>1229.1765</v>
      </c>
      <c r="Q709" s="33">
        <v>0.05</v>
      </c>
      <c r="R709" s="29"/>
      <c r="S709" s="29"/>
      <c r="T709" s="29"/>
      <c r="U709" s="29"/>
      <c r="V709" s="28">
        <f t="shared" si="96"/>
        <v>0</v>
      </c>
      <c r="W709" s="28">
        <f>T709*0.05</f>
        <v>0</v>
      </c>
      <c r="X709" s="30">
        <f t="shared" si="97"/>
        <v>1229.1765</v>
      </c>
      <c r="Y709" s="31" t="s">
        <v>777</v>
      </c>
      <c r="Z709" s="17"/>
    </row>
    <row r="710" spans="1:26" ht="15.75" x14ac:dyDescent="0.25">
      <c r="A710" s="18" t="s">
        <v>871</v>
      </c>
      <c r="B710" s="19" t="s">
        <v>872</v>
      </c>
      <c r="C710" s="20" t="s">
        <v>873</v>
      </c>
      <c r="D710" s="21" t="s">
        <v>431</v>
      </c>
      <c r="E710" s="22" t="s">
        <v>450</v>
      </c>
      <c r="F710" s="19" t="s">
        <v>275</v>
      </c>
      <c r="G710" s="19" t="s">
        <v>859</v>
      </c>
      <c r="H710" s="23">
        <v>0.4113</v>
      </c>
      <c r="I710" s="23">
        <v>4.1500000000000002E-2</v>
      </c>
      <c r="J710" s="23">
        <v>0.45279999999999998</v>
      </c>
      <c r="K710" s="24"/>
      <c r="L710" s="24">
        <v>3</v>
      </c>
      <c r="M710" s="24" t="s">
        <v>32</v>
      </c>
      <c r="N710" s="25">
        <v>36889</v>
      </c>
      <c r="O710" s="26">
        <f t="shared" si="102"/>
        <v>36999.667000000001</v>
      </c>
      <c r="P710" s="27">
        <f t="shared" si="103"/>
        <v>3699.9667000000004</v>
      </c>
      <c r="Q710" s="33">
        <v>0.05</v>
      </c>
      <c r="R710" s="36"/>
      <c r="S710" s="29"/>
      <c r="T710" s="29"/>
      <c r="U710" s="29"/>
      <c r="V710" s="28">
        <f t="shared" si="96"/>
        <v>0</v>
      </c>
      <c r="W710" s="28">
        <f>T710*0.05</f>
        <v>0</v>
      </c>
      <c r="X710" s="30">
        <f t="shared" si="97"/>
        <v>3699.9667000000004</v>
      </c>
      <c r="Y710" s="31" t="s">
        <v>777</v>
      </c>
      <c r="Z710" s="17"/>
    </row>
    <row r="711" spans="1:26" ht="15.75" x14ac:dyDescent="0.25">
      <c r="A711" s="18" t="s">
        <v>871</v>
      </c>
      <c r="B711" s="19" t="s">
        <v>872</v>
      </c>
      <c r="C711" s="20" t="s">
        <v>1084</v>
      </c>
      <c r="D711" s="21" t="s">
        <v>114</v>
      </c>
      <c r="E711" s="22" t="s">
        <v>450</v>
      </c>
      <c r="F711" s="19" t="s">
        <v>275</v>
      </c>
      <c r="G711" s="19" t="s">
        <v>451</v>
      </c>
      <c r="H711" s="23">
        <v>0.34939999999999999</v>
      </c>
      <c r="I711" s="23">
        <v>8.8400000000000006E-2</v>
      </c>
      <c r="J711" s="23">
        <v>0.43780000000000002</v>
      </c>
      <c r="K711" s="24"/>
      <c r="L711" s="24">
        <v>4</v>
      </c>
      <c r="M711" s="24" t="s">
        <v>32</v>
      </c>
      <c r="N711" s="25">
        <v>11559</v>
      </c>
      <c r="O711" s="26">
        <f t="shared" si="102"/>
        <v>11593.677</v>
      </c>
      <c r="P711" s="27">
        <f t="shared" si="103"/>
        <v>1159.3677</v>
      </c>
      <c r="Q711" s="33"/>
      <c r="R711" s="36"/>
      <c r="S711" s="29"/>
      <c r="T711" s="29"/>
      <c r="U711" s="29"/>
      <c r="V711" s="28">
        <f t="shared" si="96"/>
        <v>0</v>
      </c>
      <c r="W711" s="28">
        <f>T711*0.1</f>
        <v>0</v>
      </c>
      <c r="X711" s="30">
        <f t="shared" si="97"/>
        <v>1159.3677</v>
      </c>
      <c r="Y711" s="31" t="s">
        <v>777</v>
      </c>
      <c r="Z711" s="17"/>
    </row>
    <row r="712" spans="1:26" ht="15.75" x14ac:dyDescent="0.25">
      <c r="A712" s="18" t="s">
        <v>871</v>
      </c>
      <c r="B712" s="19" t="s">
        <v>872</v>
      </c>
      <c r="C712" s="20" t="s">
        <v>1085</v>
      </c>
      <c r="D712" s="21" t="s">
        <v>659</v>
      </c>
      <c r="E712" s="22" t="s">
        <v>36</v>
      </c>
      <c r="F712" s="19" t="s">
        <v>37</v>
      </c>
      <c r="G712" s="19" t="s">
        <v>38</v>
      </c>
      <c r="H712" s="23">
        <v>0.39489999999999997</v>
      </c>
      <c r="I712" s="23">
        <v>2.7699999999999999E-2</v>
      </c>
      <c r="J712" s="23">
        <v>0.42259999999999998</v>
      </c>
      <c r="K712" s="24"/>
      <c r="L712" s="24">
        <v>4</v>
      </c>
      <c r="M712" s="24" t="s">
        <v>32</v>
      </c>
      <c r="N712" s="25">
        <v>9045</v>
      </c>
      <c r="O712" s="26">
        <f t="shared" si="102"/>
        <v>9072.1350000000002</v>
      </c>
      <c r="P712" s="27">
        <f t="shared" si="103"/>
        <v>907.21350000000007</v>
      </c>
      <c r="Q712" s="33"/>
      <c r="R712" s="36"/>
      <c r="S712" s="29"/>
      <c r="T712" s="29"/>
      <c r="U712" s="29"/>
      <c r="V712" s="28">
        <f t="shared" ref="V712:V775" si="104">IF(Q712*(R712+S712)&gt;(P712),P712,Q712*(R712+S712))</f>
        <v>0</v>
      </c>
      <c r="W712" s="28">
        <f>T712*0.1</f>
        <v>0</v>
      </c>
      <c r="X712" s="30">
        <f t="shared" ref="X712:X775" si="105">P712-V712</f>
        <v>907.21350000000007</v>
      </c>
      <c r="Y712" s="31" t="s">
        <v>777</v>
      </c>
      <c r="Z712" s="17"/>
    </row>
    <row r="713" spans="1:26" ht="15.75" x14ac:dyDescent="0.25">
      <c r="A713" s="18" t="s">
        <v>871</v>
      </c>
      <c r="B713" s="19" t="s">
        <v>872</v>
      </c>
      <c r="C713" s="20" t="s">
        <v>1086</v>
      </c>
      <c r="D713" s="21" t="s">
        <v>744</v>
      </c>
      <c r="E713" s="22" t="s">
        <v>450</v>
      </c>
      <c r="F713" s="19" t="s">
        <v>220</v>
      </c>
      <c r="G713" s="19" t="s">
        <v>451</v>
      </c>
      <c r="H713" s="23">
        <v>0.38800000000000001</v>
      </c>
      <c r="I713" s="23">
        <v>3.8800000000000001E-2</v>
      </c>
      <c r="J713" s="23">
        <v>0.42680000000000001</v>
      </c>
      <c r="K713" s="24"/>
      <c r="L713" s="24">
        <v>4</v>
      </c>
      <c r="M713" s="24" t="s">
        <v>32</v>
      </c>
      <c r="N713" s="25">
        <v>31818</v>
      </c>
      <c r="O713" s="26">
        <f t="shared" si="102"/>
        <v>31913.454000000002</v>
      </c>
      <c r="P713" s="27">
        <f t="shared" si="103"/>
        <v>3191.3454000000002</v>
      </c>
      <c r="Q713" s="33"/>
      <c r="R713" s="36"/>
      <c r="S713" s="29"/>
      <c r="T713" s="29"/>
      <c r="U713" s="29"/>
      <c r="V713" s="28">
        <f t="shared" si="104"/>
        <v>0</v>
      </c>
      <c r="W713" s="28">
        <f>T713*0.1</f>
        <v>0</v>
      </c>
      <c r="X713" s="30">
        <f t="shared" si="105"/>
        <v>3191.3454000000002</v>
      </c>
      <c r="Y713" s="31" t="s">
        <v>777</v>
      </c>
      <c r="Z713" s="17"/>
    </row>
    <row r="714" spans="1:26" ht="15.75" x14ac:dyDescent="0.25">
      <c r="A714" s="18" t="s">
        <v>157</v>
      </c>
      <c r="B714" s="19" t="s">
        <v>158</v>
      </c>
      <c r="C714" s="20" t="s">
        <v>874</v>
      </c>
      <c r="D714" s="21" t="s">
        <v>118</v>
      </c>
      <c r="E714" s="22" t="s">
        <v>450</v>
      </c>
      <c r="F714" s="19" t="s">
        <v>275</v>
      </c>
      <c r="G714" s="19" t="s">
        <v>451</v>
      </c>
      <c r="H714" s="23">
        <v>0.4153</v>
      </c>
      <c r="I714" s="23">
        <v>6.9500000000000006E-2</v>
      </c>
      <c r="J714" s="23">
        <v>0.48470000000000002</v>
      </c>
      <c r="K714" s="24"/>
      <c r="L714" s="24">
        <v>3</v>
      </c>
      <c r="M714" s="24" t="s">
        <v>32</v>
      </c>
      <c r="N714" s="25">
        <v>34542</v>
      </c>
      <c r="O714" s="26">
        <f t="shared" si="102"/>
        <v>34645.625999999997</v>
      </c>
      <c r="P714" s="27">
        <f t="shared" si="103"/>
        <v>3464.5625999999997</v>
      </c>
      <c r="Q714" s="33">
        <v>0.05</v>
      </c>
      <c r="R714" s="36"/>
      <c r="S714" s="29"/>
      <c r="T714" s="29"/>
      <c r="U714" s="29"/>
      <c r="V714" s="28">
        <f t="shared" si="104"/>
        <v>0</v>
      </c>
      <c r="W714" s="28">
        <f>T714*0.05</f>
        <v>0</v>
      </c>
      <c r="X714" s="30">
        <f t="shared" si="105"/>
        <v>3464.5625999999997</v>
      </c>
      <c r="Y714" s="31" t="s">
        <v>777</v>
      </c>
      <c r="Z714" s="17"/>
    </row>
    <row r="715" spans="1:26" ht="15.75" x14ac:dyDescent="0.25">
      <c r="A715" s="18" t="s">
        <v>157</v>
      </c>
      <c r="B715" s="19" t="s">
        <v>158</v>
      </c>
      <c r="C715" s="20" t="s">
        <v>875</v>
      </c>
      <c r="D715" s="21" t="s">
        <v>516</v>
      </c>
      <c r="E715" s="22" t="s">
        <v>450</v>
      </c>
      <c r="F715" s="19" t="s">
        <v>275</v>
      </c>
      <c r="G715" s="19" t="s">
        <v>451</v>
      </c>
      <c r="H715" s="23">
        <v>0.5</v>
      </c>
      <c r="I715" s="23">
        <v>7.8899999999999998E-2</v>
      </c>
      <c r="J715" s="23">
        <v>0.57889999999999997</v>
      </c>
      <c r="K715" s="24"/>
      <c r="L715" s="24">
        <v>3</v>
      </c>
      <c r="M715" s="24" t="s">
        <v>32</v>
      </c>
      <c r="N715" s="25">
        <v>32231</v>
      </c>
      <c r="O715" s="26">
        <f t="shared" si="102"/>
        <v>32327.692999999999</v>
      </c>
      <c r="P715" s="27">
        <f t="shared" si="103"/>
        <v>3232.7692999999999</v>
      </c>
      <c r="Q715" s="33">
        <v>0.05</v>
      </c>
      <c r="R715" s="36"/>
      <c r="S715" s="29"/>
      <c r="T715" s="29"/>
      <c r="U715" s="29"/>
      <c r="V715" s="28">
        <f t="shared" si="104"/>
        <v>0</v>
      </c>
      <c r="W715" s="28">
        <f>T715*0.05</f>
        <v>0</v>
      </c>
      <c r="X715" s="30">
        <f t="shared" si="105"/>
        <v>3232.7692999999999</v>
      </c>
      <c r="Y715" s="31" t="s">
        <v>777</v>
      </c>
      <c r="Z715" s="17"/>
    </row>
    <row r="716" spans="1:26" ht="15.75" x14ac:dyDescent="0.25">
      <c r="A716" s="18" t="s">
        <v>157</v>
      </c>
      <c r="B716" s="19" t="s">
        <v>158</v>
      </c>
      <c r="C716" s="20" t="s">
        <v>876</v>
      </c>
      <c r="D716" s="21" t="s">
        <v>772</v>
      </c>
      <c r="E716" s="22" t="s">
        <v>450</v>
      </c>
      <c r="F716" s="19" t="s">
        <v>220</v>
      </c>
      <c r="G716" s="19" t="s">
        <v>451</v>
      </c>
      <c r="H716" s="23">
        <v>0.43309999999999998</v>
      </c>
      <c r="I716" s="23">
        <v>9.4500000000000001E-2</v>
      </c>
      <c r="J716" s="23">
        <v>0.52759999999999996</v>
      </c>
      <c r="K716" s="24"/>
      <c r="L716" s="24">
        <v>3</v>
      </c>
      <c r="M716" s="24" t="s">
        <v>32</v>
      </c>
      <c r="N716" s="25">
        <v>27221</v>
      </c>
      <c r="O716" s="26">
        <f t="shared" si="102"/>
        <v>27302.663</v>
      </c>
      <c r="P716" s="27">
        <f t="shared" si="103"/>
        <v>2730.2663000000002</v>
      </c>
      <c r="Q716" s="33">
        <v>0.05</v>
      </c>
      <c r="R716" s="36"/>
      <c r="S716" s="29"/>
      <c r="T716" s="29"/>
      <c r="U716" s="29"/>
      <c r="V716" s="28">
        <f t="shared" si="104"/>
        <v>0</v>
      </c>
      <c r="W716" s="28">
        <f>T716*0.05</f>
        <v>0</v>
      </c>
      <c r="X716" s="30">
        <f t="shared" si="105"/>
        <v>2730.2663000000002</v>
      </c>
      <c r="Y716" s="31" t="s">
        <v>777</v>
      </c>
      <c r="Z716" s="17"/>
    </row>
    <row r="717" spans="1:26" ht="15.75" x14ac:dyDescent="0.25">
      <c r="A717" s="18" t="s">
        <v>157</v>
      </c>
      <c r="B717" s="19" t="s">
        <v>158</v>
      </c>
      <c r="C717" s="20" t="s">
        <v>1087</v>
      </c>
      <c r="D717" s="21" t="s">
        <v>1088</v>
      </c>
      <c r="E717" s="22" t="s">
        <v>29</v>
      </c>
      <c r="F717" s="19" t="s">
        <v>30</v>
      </c>
      <c r="G717" s="19" t="s">
        <v>31</v>
      </c>
      <c r="H717" s="23">
        <v>0.32269999999999999</v>
      </c>
      <c r="I717" s="23">
        <v>7.6799999999999993E-2</v>
      </c>
      <c r="J717" s="23">
        <v>0.39950000000000002</v>
      </c>
      <c r="K717" s="24"/>
      <c r="L717" s="24">
        <v>4</v>
      </c>
      <c r="M717" s="24" t="s">
        <v>32</v>
      </c>
      <c r="N717" s="25">
        <v>26615</v>
      </c>
      <c r="O717" s="26">
        <f t="shared" si="102"/>
        <v>26694.845000000001</v>
      </c>
      <c r="P717" s="27">
        <f t="shared" si="103"/>
        <v>2669.4845000000005</v>
      </c>
      <c r="Q717" s="33"/>
      <c r="R717" s="36"/>
      <c r="S717" s="29"/>
      <c r="T717" s="29"/>
      <c r="U717" s="29"/>
      <c r="V717" s="28">
        <f t="shared" si="104"/>
        <v>0</v>
      </c>
      <c r="W717" s="28">
        <f>T717*0.1</f>
        <v>0</v>
      </c>
      <c r="X717" s="30">
        <f t="shared" si="105"/>
        <v>2669.4845000000005</v>
      </c>
      <c r="Y717" s="31" t="s">
        <v>777</v>
      </c>
      <c r="Z717" s="17"/>
    </row>
    <row r="718" spans="1:26" ht="15.75" x14ac:dyDescent="0.25">
      <c r="A718" s="18" t="s">
        <v>157</v>
      </c>
      <c r="B718" s="19" t="s">
        <v>158</v>
      </c>
      <c r="C718" s="20" t="s">
        <v>1089</v>
      </c>
      <c r="D718" s="21" t="s">
        <v>156</v>
      </c>
      <c r="E718" s="22" t="s">
        <v>450</v>
      </c>
      <c r="F718" s="19" t="s">
        <v>275</v>
      </c>
      <c r="G718" s="19" t="s">
        <v>451</v>
      </c>
      <c r="H718" s="23">
        <v>0.30940000000000001</v>
      </c>
      <c r="I718" s="23">
        <v>4.6199999999999998E-2</v>
      </c>
      <c r="J718" s="23">
        <v>0.35560000000000003</v>
      </c>
      <c r="K718" s="24"/>
      <c r="L718" s="24">
        <v>4</v>
      </c>
      <c r="M718" s="24" t="s">
        <v>32</v>
      </c>
      <c r="N718" s="25">
        <v>36672</v>
      </c>
      <c r="O718" s="26">
        <f t="shared" si="102"/>
        <v>36782.016000000003</v>
      </c>
      <c r="P718" s="27">
        <f t="shared" si="103"/>
        <v>3678.2016000000003</v>
      </c>
      <c r="Q718" s="33"/>
      <c r="R718" s="36"/>
      <c r="S718" s="29"/>
      <c r="T718" s="29"/>
      <c r="U718" s="29"/>
      <c r="V718" s="28">
        <f t="shared" si="104"/>
        <v>0</v>
      </c>
      <c r="W718" s="28">
        <f>T718*0.1</f>
        <v>0</v>
      </c>
      <c r="X718" s="30">
        <f t="shared" si="105"/>
        <v>3678.2016000000003</v>
      </c>
      <c r="Y718" s="31" t="s">
        <v>777</v>
      </c>
      <c r="Z718" s="17"/>
    </row>
    <row r="719" spans="1:26" ht="15.75" x14ac:dyDescent="0.25">
      <c r="A719" s="18" t="s">
        <v>161</v>
      </c>
      <c r="B719" s="19" t="s">
        <v>162</v>
      </c>
      <c r="C719" s="20" t="s">
        <v>1090</v>
      </c>
      <c r="D719" s="21" t="s">
        <v>762</v>
      </c>
      <c r="E719" s="22" t="s">
        <v>1350</v>
      </c>
      <c r="F719" s="19" t="s">
        <v>275</v>
      </c>
      <c r="G719" s="19" t="s">
        <v>275</v>
      </c>
      <c r="H719" s="23">
        <v>0.92820000000000003</v>
      </c>
      <c r="I719" s="23">
        <v>0</v>
      </c>
      <c r="J719" s="23">
        <v>0.92820000000000003</v>
      </c>
      <c r="K719" s="24" t="s">
        <v>32</v>
      </c>
      <c r="L719" s="24">
        <v>4</v>
      </c>
      <c r="M719" s="24" t="s">
        <v>32</v>
      </c>
      <c r="N719" s="25">
        <v>23109</v>
      </c>
      <c r="O719" s="26">
        <f t="shared" si="102"/>
        <v>23178.327000000001</v>
      </c>
      <c r="P719" s="27">
        <f t="shared" si="103"/>
        <v>2317.8327000000004</v>
      </c>
      <c r="Q719" s="33"/>
      <c r="R719" s="36"/>
      <c r="S719" s="29"/>
      <c r="T719" s="29"/>
      <c r="U719" s="29"/>
      <c r="V719" s="28">
        <f t="shared" si="104"/>
        <v>0</v>
      </c>
      <c r="W719" s="28">
        <f>T719*0.1</f>
        <v>0</v>
      </c>
      <c r="X719" s="30">
        <f t="shared" si="105"/>
        <v>2317.8327000000004</v>
      </c>
      <c r="Y719" s="31" t="s">
        <v>777</v>
      </c>
      <c r="Z719" s="17"/>
    </row>
    <row r="720" spans="1:26" ht="15.75" x14ac:dyDescent="0.25">
      <c r="A720" s="18" t="s">
        <v>161</v>
      </c>
      <c r="B720" s="19" t="s">
        <v>162</v>
      </c>
      <c r="C720" s="20" t="s">
        <v>1091</v>
      </c>
      <c r="D720" s="21" t="s">
        <v>1092</v>
      </c>
      <c r="E720" s="22" t="s">
        <v>1350</v>
      </c>
      <c r="F720" s="19" t="s">
        <v>37</v>
      </c>
      <c r="G720" s="19" t="s">
        <v>31</v>
      </c>
      <c r="H720" s="23">
        <v>0.92859999999999998</v>
      </c>
      <c r="I720" s="23">
        <v>0</v>
      </c>
      <c r="J720" s="23">
        <v>0.92859999999999998</v>
      </c>
      <c r="K720" s="24" t="s">
        <v>32</v>
      </c>
      <c r="L720" s="24">
        <v>4</v>
      </c>
      <c r="M720" s="24" t="s">
        <v>32</v>
      </c>
      <c r="N720" s="25">
        <v>5737</v>
      </c>
      <c r="O720" s="26">
        <f t="shared" si="102"/>
        <v>5754.2110000000002</v>
      </c>
      <c r="P720" s="27">
        <f t="shared" si="103"/>
        <v>575.42110000000002</v>
      </c>
      <c r="Q720" s="33"/>
      <c r="R720" s="36"/>
      <c r="S720" s="29"/>
      <c r="T720" s="29"/>
      <c r="U720" s="29"/>
      <c r="V720" s="28">
        <f t="shared" si="104"/>
        <v>0</v>
      </c>
      <c r="W720" s="28">
        <f>T720*0.1</f>
        <v>0</v>
      </c>
      <c r="X720" s="30">
        <f t="shared" si="105"/>
        <v>575.42110000000002</v>
      </c>
      <c r="Y720" s="31" t="s">
        <v>777</v>
      </c>
      <c r="Z720" s="17"/>
    </row>
    <row r="721" spans="1:26" ht="15.75" x14ac:dyDescent="0.25">
      <c r="A721" s="18" t="s">
        <v>179</v>
      </c>
      <c r="B721" s="19" t="s">
        <v>180</v>
      </c>
      <c r="C721" s="20" t="s">
        <v>877</v>
      </c>
      <c r="D721" s="21" t="s">
        <v>444</v>
      </c>
      <c r="E721" s="22" t="s">
        <v>450</v>
      </c>
      <c r="F721" s="19" t="s">
        <v>275</v>
      </c>
      <c r="G721" s="19" t="s">
        <v>451</v>
      </c>
      <c r="H721" s="23">
        <v>0.4239</v>
      </c>
      <c r="I721" s="23">
        <v>3.9899999999999998E-2</v>
      </c>
      <c r="J721" s="23">
        <v>0.46379999999999999</v>
      </c>
      <c r="K721" s="24"/>
      <c r="L721" s="24">
        <v>3</v>
      </c>
      <c r="M721" s="24" t="s">
        <v>32</v>
      </c>
      <c r="N721" s="25">
        <v>34993</v>
      </c>
      <c r="O721" s="26">
        <f t="shared" si="102"/>
        <v>35097.978999999999</v>
      </c>
      <c r="P721" s="27">
        <f t="shared" si="103"/>
        <v>3509.7979</v>
      </c>
      <c r="Q721" s="33">
        <v>0.05</v>
      </c>
      <c r="R721" s="36"/>
      <c r="S721" s="29"/>
      <c r="T721" s="29"/>
      <c r="U721" s="29"/>
      <c r="V721" s="28">
        <f t="shared" si="104"/>
        <v>0</v>
      </c>
      <c r="W721" s="28">
        <f>T721*0.05</f>
        <v>0</v>
      </c>
      <c r="X721" s="30">
        <f t="shared" si="105"/>
        <v>3509.7979</v>
      </c>
      <c r="Y721" s="31" t="s">
        <v>777</v>
      </c>
      <c r="Z721" s="17"/>
    </row>
    <row r="722" spans="1:26" ht="15.75" x14ac:dyDescent="0.25">
      <c r="A722" s="18" t="s">
        <v>179</v>
      </c>
      <c r="B722" s="19" t="s">
        <v>180</v>
      </c>
      <c r="C722" s="20" t="s">
        <v>878</v>
      </c>
      <c r="D722" s="21" t="s">
        <v>323</v>
      </c>
      <c r="E722" s="22" t="s">
        <v>450</v>
      </c>
      <c r="F722" s="19" t="s">
        <v>275</v>
      </c>
      <c r="G722" s="19" t="s">
        <v>451</v>
      </c>
      <c r="H722" s="23">
        <v>0.43419999999999997</v>
      </c>
      <c r="I722" s="23">
        <v>5.3400000000000003E-2</v>
      </c>
      <c r="J722" s="23">
        <v>0.48749999999999999</v>
      </c>
      <c r="K722" s="24"/>
      <c r="L722" s="24">
        <v>3</v>
      </c>
      <c r="M722" s="24" t="s">
        <v>32</v>
      </c>
      <c r="N722" s="25">
        <v>22194</v>
      </c>
      <c r="O722" s="26">
        <f t="shared" si="102"/>
        <v>22260.581999999999</v>
      </c>
      <c r="P722" s="27">
        <f t="shared" si="103"/>
        <v>2226.0581999999999</v>
      </c>
      <c r="Q722" s="33">
        <v>0.05</v>
      </c>
      <c r="R722" s="36"/>
      <c r="S722" s="29"/>
      <c r="T722" s="29"/>
      <c r="U722" s="29"/>
      <c r="V722" s="28">
        <f t="shared" si="104"/>
        <v>0</v>
      </c>
      <c r="W722" s="28">
        <f>T722*0.05</f>
        <v>0</v>
      </c>
      <c r="X722" s="30">
        <f t="shared" si="105"/>
        <v>2226.0581999999999</v>
      </c>
      <c r="Y722" s="31" t="s">
        <v>777</v>
      </c>
      <c r="Z722" s="17"/>
    </row>
    <row r="723" spans="1:26" ht="15.75" x14ac:dyDescent="0.25">
      <c r="A723" s="18" t="s">
        <v>179</v>
      </c>
      <c r="B723" s="19" t="s">
        <v>180</v>
      </c>
      <c r="C723" s="20" t="s">
        <v>879</v>
      </c>
      <c r="D723" s="21" t="s">
        <v>593</v>
      </c>
      <c r="E723" s="22" t="s">
        <v>450</v>
      </c>
      <c r="F723" s="19" t="s">
        <v>464</v>
      </c>
      <c r="G723" s="19" t="s">
        <v>451</v>
      </c>
      <c r="H723" s="23">
        <v>0.37730000000000002</v>
      </c>
      <c r="I723" s="23">
        <v>8.5300000000000001E-2</v>
      </c>
      <c r="J723" s="23">
        <v>0.46250000000000002</v>
      </c>
      <c r="K723" s="24"/>
      <c r="L723" s="24">
        <v>3</v>
      </c>
      <c r="M723" s="24" t="s">
        <v>32</v>
      </c>
      <c r="N723" s="25">
        <v>21743</v>
      </c>
      <c r="O723" s="26">
        <f t="shared" si="102"/>
        <v>21808.228999999999</v>
      </c>
      <c r="P723" s="27">
        <f t="shared" si="103"/>
        <v>2180.8229000000001</v>
      </c>
      <c r="Q723" s="33">
        <v>0.05</v>
      </c>
      <c r="R723" s="36"/>
      <c r="S723" s="29"/>
      <c r="T723" s="29"/>
      <c r="U723" s="29"/>
      <c r="V723" s="28">
        <f t="shared" si="104"/>
        <v>0</v>
      </c>
      <c r="W723" s="28">
        <f>T723*0.05</f>
        <v>0</v>
      </c>
      <c r="X723" s="30">
        <f t="shared" si="105"/>
        <v>2180.8229000000001</v>
      </c>
      <c r="Y723" s="31" t="s">
        <v>777</v>
      </c>
      <c r="Z723" s="17"/>
    </row>
    <row r="724" spans="1:26" ht="15.75" x14ac:dyDescent="0.25">
      <c r="A724" s="18" t="s">
        <v>179</v>
      </c>
      <c r="B724" s="19" t="s">
        <v>180</v>
      </c>
      <c r="C724" s="20" t="s">
        <v>880</v>
      </c>
      <c r="D724" s="21" t="s">
        <v>57</v>
      </c>
      <c r="E724" s="22" t="s">
        <v>450</v>
      </c>
      <c r="F724" s="19" t="s">
        <v>275</v>
      </c>
      <c r="G724" s="19" t="s">
        <v>451</v>
      </c>
      <c r="H724" s="23">
        <v>0.60670000000000002</v>
      </c>
      <c r="I724" s="23">
        <v>9.6600000000000005E-2</v>
      </c>
      <c r="J724" s="23">
        <v>0.70340000000000003</v>
      </c>
      <c r="K724" s="24"/>
      <c r="L724" s="24">
        <v>3</v>
      </c>
      <c r="M724" s="24" t="s">
        <v>32</v>
      </c>
      <c r="N724" s="25">
        <v>38788</v>
      </c>
      <c r="O724" s="26">
        <f t="shared" si="102"/>
        <v>38904.364000000001</v>
      </c>
      <c r="P724" s="27">
        <f t="shared" si="103"/>
        <v>3890.4364000000005</v>
      </c>
      <c r="Q724" s="33">
        <v>0.05</v>
      </c>
      <c r="R724" s="36"/>
      <c r="S724" s="29"/>
      <c r="T724" s="29"/>
      <c r="U724" s="29"/>
      <c r="V724" s="28">
        <f t="shared" si="104"/>
        <v>0</v>
      </c>
      <c r="W724" s="28">
        <f>T724*0.05</f>
        <v>0</v>
      </c>
      <c r="X724" s="30">
        <f t="shared" si="105"/>
        <v>3890.4364000000005</v>
      </c>
      <c r="Y724" s="31" t="s">
        <v>777</v>
      </c>
      <c r="Z724" s="17"/>
    </row>
    <row r="725" spans="1:26" ht="15.75" x14ac:dyDescent="0.25">
      <c r="A725" s="18" t="s">
        <v>179</v>
      </c>
      <c r="B725" s="19" t="s">
        <v>180</v>
      </c>
      <c r="C725" s="20" t="s">
        <v>881</v>
      </c>
      <c r="D725" s="21" t="s">
        <v>50</v>
      </c>
      <c r="E725" s="22" t="s">
        <v>450</v>
      </c>
      <c r="F725" s="19" t="s">
        <v>275</v>
      </c>
      <c r="G725" s="19" t="s">
        <v>451</v>
      </c>
      <c r="H725" s="23">
        <v>0.48010000000000003</v>
      </c>
      <c r="I725" s="23">
        <v>5.8700000000000002E-2</v>
      </c>
      <c r="J725" s="23">
        <v>0.53879999999999995</v>
      </c>
      <c r="K725" s="24"/>
      <c r="L725" s="24">
        <v>3</v>
      </c>
      <c r="M725" s="24" t="s">
        <v>32</v>
      </c>
      <c r="N725" s="25">
        <v>33464</v>
      </c>
      <c r="O725" s="26">
        <f t="shared" si="102"/>
        <v>33564.392</v>
      </c>
      <c r="P725" s="27">
        <f t="shared" si="103"/>
        <v>3356.4392000000003</v>
      </c>
      <c r="Q725" s="33">
        <v>0.05</v>
      </c>
      <c r="R725" s="36"/>
      <c r="S725" s="29"/>
      <c r="T725" s="29"/>
      <c r="U725" s="29"/>
      <c r="V725" s="28">
        <f t="shared" si="104"/>
        <v>0</v>
      </c>
      <c r="W725" s="28">
        <f>T725*0.05</f>
        <v>0</v>
      </c>
      <c r="X725" s="30">
        <f t="shared" si="105"/>
        <v>3356.4392000000003</v>
      </c>
      <c r="Y725" s="31" t="s">
        <v>777</v>
      </c>
      <c r="Z725" s="17"/>
    </row>
    <row r="726" spans="1:26" ht="15.75" x14ac:dyDescent="0.25">
      <c r="A726" s="18" t="s">
        <v>179</v>
      </c>
      <c r="B726" s="19" t="s">
        <v>180</v>
      </c>
      <c r="C726" s="20" t="s">
        <v>1093</v>
      </c>
      <c r="D726" s="21" t="s">
        <v>1094</v>
      </c>
      <c r="E726" s="22" t="s">
        <v>36</v>
      </c>
      <c r="F726" s="19" t="s">
        <v>37</v>
      </c>
      <c r="G726" s="19" t="s">
        <v>38</v>
      </c>
      <c r="H726" s="23">
        <v>0.35589999999999999</v>
      </c>
      <c r="I726" s="23">
        <v>7.7200000000000005E-2</v>
      </c>
      <c r="J726" s="23">
        <v>0.43309999999999998</v>
      </c>
      <c r="K726" s="24"/>
      <c r="L726" s="24">
        <v>4</v>
      </c>
      <c r="M726" s="24" t="s">
        <v>32</v>
      </c>
      <c r="N726" s="25">
        <v>21898</v>
      </c>
      <c r="O726" s="26">
        <f t="shared" si="102"/>
        <v>21963.694</v>
      </c>
      <c r="P726" s="27">
        <f t="shared" si="103"/>
        <v>2196.3694</v>
      </c>
      <c r="Q726" s="33"/>
      <c r="R726" s="36"/>
      <c r="S726" s="29"/>
      <c r="T726" s="29"/>
      <c r="U726" s="29"/>
      <c r="V726" s="28">
        <f t="shared" si="104"/>
        <v>0</v>
      </c>
      <c r="W726" s="28">
        <f>T726*0.1</f>
        <v>0</v>
      </c>
      <c r="X726" s="30">
        <f t="shared" si="105"/>
        <v>2196.3694</v>
      </c>
      <c r="Y726" s="31" t="s">
        <v>777</v>
      </c>
      <c r="Z726" s="17"/>
    </row>
    <row r="727" spans="1:26" ht="15.75" x14ac:dyDescent="0.25">
      <c r="A727" s="18" t="s">
        <v>179</v>
      </c>
      <c r="B727" s="19" t="s">
        <v>180</v>
      </c>
      <c r="C727" s="20" t="s">
        <v>1095</v>
      </c>
      <c r="D727" s="21" t="s">
        <v>96</v>
      </c>
      <c r="E727" s="22" t="s">
        <v>450</v>
      </c>
      <c r="F727" s="19" t="s">
        <v>275</v>
      </c>
      <c r="G727" s="19" t="s">
        <v>451</v>
      </c>
      <c r="H727" s="23">
        <v>0.36320000000000002</v>
      </c>
      <c r="I727" s="23">
        <v>5.9700000000000003E-2</v>
      </c>
      <c r="J727" s="23">
        <v>0.42299999999999999</v>
      </c>
      <c r="K727" s="24"/>
      <c r="L727" s="24">
        <v>4</v>
      </c>
      <c r="M727" s="24" t="s">
        <v>32</v>
      </c>
      <c r="N727" s="25">
        <v>27962</v>
      </c>
      <c r="O727" s="26">
        <f t="shared" si="102"/>
        <v>28045.885999999999</v>
      </c>
      <c r="P727" s="27">
        <f t="shared" si="103"/>
        <v>2804.5886</v>
      </c>
      <c r="Q727" s="33"/>
      <c r="R727" s="36"/>
      <c r="S727" s="29"/>
      <c r="T727" s="29"/>
      <c r="U727" s="29"/>
      <c r="V727" s="28">
        <f t="shared" si="104"/>
        <v>0</v>
      </c>
      <c r="W727" s="28">
        <f>T727*0.1</f>
        <v>0</v>
      </c>
      <c r="X727" s="30">
        <f t="shared" si="105"/>
        <v>2804.5886</v>
      </c>
      <c r="Y727" s="31" t="s">
        <v>777</v>
      </c>
      <c r="Z727" s="17"/>
    </row>
    <row r="728" spans="1:26" ht="15.75" x14ac:dyDescent="0.25">
      <c r="A728" s="18" t="s">
        <v>179</v>
      </c>
      <c r="B728" s="19" t="s">
        <v>180</v>
      </c>
      <c r="C728" s="20" t="s">
        <v>1096</v>
      </c>
      <c r="D728" s="21" t="s">
        <v>100</v>
      </c>
      <c r="E728" s="22" t="s">
        <v>274</v>
      </c>
      <c r="F728" s="19" t="s">
        <v>127</v>
      </c>
      <c r="G728" s="19" t="s">
        <v>31</v>
      </c>
      <c r="H728" s="23">
        <v>0.75760000000000005</v>
      </c>
      <c r="I728" s="23">
        <v>0.1212</v>
      </c>
      <c r="J728" s="23">
        <v>0.87880000000000003</v>
      </c>
      <c r="K728" s="24"/>
      <c r="L728" s="24">
        <v>4</v>
      </c>
      <c r="M728" s="24" t="s">
        <v>32</v>
      </c>
      <c r="N728" s="25">
        <v>2397</v>
      </c>
      <c r="O728" s="26">
        <f t="shared" si="102"/>
        <v>2404.1909999999998</v>
      </c>
      <c r="P728" s="27">
        <f t="shared" si="103"/>
        <v>240.41909999999999</v>
      </c>
      <c r="Q728" s="33"/>
      <c r="R728" s="36"/>
      <c r="S728" s="29"/>
      <c r="T728" s="29"/>
      <c r="U728" s="29"/>
      <c r="V728" s="28">
        <f t="shared" si="104"/>
        <v>0</v>
      </c>
      <c r="W728" s="28">
        <f>T728*0.1</f>
        <v>0</v>
      </c>
      <c r="X728" s="30">
        <f t="shared" si="105"/>
        <v>240.41909999999999</v>
      </c>
      <c r="Y728" s="31" t="s">
        <v>777</v>
      </c>
      <c r="Z728" s="17"/>
    </row>
    <row r="729" spans="1:26" ht="15.75" x14ac:dyDescent="0.25">
      <c r="A729" s="18" t="s">
        <v>187</v>
      </c>
      <c r="B729" s="19" t="s">
        <v>188</v>
      </c>
      <c r="C729" s="20" t="s">
        <v>882</v>
      </c>
      <c r="D729" s="21" t="s">
        <v>883</v>
      </c>
      <c r="E729" s="22" t="s">
        <v>450</v>
      </c>
      <c r="F729" s="19" t="s">
        <v>460</v>
      </c>
      <c r="G729" s="19" t="s">
        <v>451</v>
      </c>
      <c r="H729" s="23">
        <v>0.76519999999999999</v>
      </c>
      <c r="I729" s="23">
        <v>0</v>
      </c>
      <c r="J729" s="23">
        <v>0.76519999999999999</v>
      </c>
      <c r="K729" s="24"/>
      <c r="L729" s="24">
        <v>3</v>
      </c>
      <c r="M729" s="24" t="s">
        <v>32</v>
      </c>
      <c r="N729" s="25">
        <v>82243</v>
      </c>
      <c r="O729" s="26">
        <f t="shared" si="102"/>
        <v>82489.729000000007</v>
      </c>
      <c r="P729" s="27">
        <f t="shared" si="103"/>
        <v>8248.9729000000007</v>
      </c>
      <c r="Q729" s="33">
        <v>0.05</v>
      </c>
      <c r="R729" s="36"/>
      <c r="S729" s="29"/>
      <c r="T729" s="29"/>
      <c r="U729" s="29"/>
      <c r="V729" s="28">
        <f t="shared" si="104"/>
        <v>0</v>
      </c>
      <c r="W729" s="28">
        <f t="shared" ref="W729:W752" si="106">T729*0.05</f>
        <v>0</v>
      </c>
      <c r="X729" s="30">
        <f t="shared" si="105"/>
        <v>8248.9729000000007</v>
      </c>
      <c r="Y729" s="31" t="s">
        <v>777</v>
      </c>
      <c r="Z729" s="17"/>
    </row>
    <row r="730" spans="1:26" ht="15.75" x14ac:dyDescent="0.25">
      <c r="A730" s="18" t="s">
        <v>187</v>
      </c>
      <c r="B730" s="19" t="s">
        <v>188</v>
      </c>
      <c r="C730" s="20" t="s">
        <v>884</v>
      </c>
      <c r="D730" s="21" t="s">
        <v>633</v>
      </c>
      <c r="E730" s="22" t="s">
        <v>450</v>
      </c>
      <c r="F730" s="19" t="s">
        <v>460</v>
      </c>
      <c r="G730" s="19" t="s">
        <v>451</v>
      </c>
      <c r="H730" s="23">
        <v>0.76419999999999999</v>
      </c>
      <c r="I730" s="23">
        <v>0</v>
      </c>
      <c r="J730" s="23">
        <v>0.76419999999999999</v>
      </c>
      <c r="K730" s="24"/>
      <c r="L730" s="24">
        <v>3</v>
      </c>
      <c r="M730" s="24" t="s">
        <v>32</v>
      </c>
      <c r="N730" s="25">
        <v>45071</v>
      </c>
      <c r="O730" s="26">
        <f t="shared" si="102"/>
        <v>45206.213000000003</v>
      </c>
      <c r="P730" s="27">
        <f t="shared" si="103"/>
        <v>4520.6213000000007</v>
      </c>
      <c r="Q730" s="33">
        <v>0.05</v>
      </c>
      <c r="R730" s="36"/>
      <c r="S730" s="29"/>
      <c r="T730" s="29"/>
      <c r="U730" s="29"/>
      <c r="V730" s="28">
        <f t="shared" si="104"/>
        <v>0</v>
      </c>
      <c r="W730" s="28">
        <f t="shared" si="106"/>
        <v>0</v>
      </c>
      <c r="X730" s="30">
        <f t="shared" si="105"/>
        <v>4520.6213000000007</v>
      </c>
      <c r="Y730" s="31" t="s">
        <v>777</v>
      </c>
      <c r="Z730" s="17"/>
    </row>
    <row r="731" spans="1:26" ht="15.75" x14ac:dyDescent="0.25">
      <c r="A731" s="18" t="s">
        <v>187</v>
      </c>
      <c r="B731" s="19" t="s">
        <v>188</v>
      </c>
      <c r="C731" s="20" t="s">
        <v>885</v>
      </c>
      <c r="D731" s="21" t="s">
        <v>603</v>
      </c>
      <c r="E731" s="22" t="s">
        <v>450</v>
      </c>
      <c r="F731" s="19" t="s">
        <v>460</v>
      </c>
      <c r="G731" s="19" t="s">
        <v>451</v>
      </c>
      <c r="H731" s="23">
        <v>0.76419999999999999</v>
      </c>
      <c r="I731" s="23">
        <v>0</v>
      </c>
      <c r="J731" s="23">
        <v>0.76419999999999999</v>
      </c>
      <c r="K731" s="24"/>
      <c r="L731" s="24">
        <v>3</v>
      </c>
      <c r="M731" s="24" t="s">
        <v>32</v>
      </c>
      <c r="N731" s="25">
        <v>101136</v>
      </c>
      <c r="O731" s="26">
        <f t="shared" si="102"/>
        <v>101439.408</v>
      </c>
      <c r="P731" s="27">
        <f t="shared" si="103"/>
        <v>10143.9408</v>
      </c>
      <c r="Q731" s="33">
        <v>0.05</v>
      </c>
      <c r="R731" s="36"/>
      <c r="S731" s="29"/>
      <c r="T731" s="29"/>
      <c r="U731" s="29"/>
      <c r="V731" s="28">
        <f t="shared" si="104"/>
        <v>0</v>
      </c>
      <c r="W731" s="28">
        <f t="shared" si="106"/>
        <v>0</v>
      </c>
      <c r="X731" s="30">
        <f t="shared" si="105"/>
        <v>10143.9408</v>
      </c>
      <c r="Y731" s="31" t="s">
        <v>777</v>
      </c>
      <c r="Z731" s="17"/>
    </row>
    <row r="732" spans="1:26" ht="15.75" x14ac:dyDescent="0.25">
      <c r="A732" s="18" t="s">
        <v>187</v>
      </c>
      <c r="B732" s="19" t="s">
        <v>188</v>
      </c>
      <c r="C732" s="20" t="s">
        <v>886</v>
      </c>
      <c r="D732" s="21" t="s">
        <v>279</v>
      </c>
      <c r="E732" s="22" t="s">
        <v>450</v>
      </c>
      <c r="F732" s="19" t="s">
        <v>460</v>
      </c>
      <c r="G732" s="19" t="s">
        <v>451</v>
      </c>
      <c r="H732" s="23">
        <v>0.76480000000000004</v>
      </c>
      <c r="I732" s="23">
        <v>0</v>
      </c>
      <c r="J732" s="23">
        <v>0.76480000000000004</v>
      </c>
      <c r="K732" s="24"/>
      <c r="L732" s="24">
        <v>3</v>
      </c>
      <c r="M732" s="24" t="s">
        <v>32</v>
      </c>
      <c r="N732" s="25">
        <v>61374</v>
      </c>
      <c r="O732" s="26">
        <f t="shared" si="102"/>
        <v>61558.122000000003</v>
      </c>
      <c r="P732" s="27">
        <f t="shared" si="103"/>
        <v>6155.8122000000003</v>
      </c>
      <c r="Q732" s="33">
        <v>0.05</v>
      </c>
      <c r="R732" s="36"/>
      <c r="S732" s="29"/>
      <c r="T732" s="29"/>
      <c r="U732" s="29"/>
      <c r="V732" s="28">
        <f t="shared" si="104"/>
        <v>0</v>
      </c>
      <c r="W732" s="28">
        <f t="shared" si="106"/>
        <v>0</v>
      </c>
      <c r="X732" s="30">
        <f t="shared" si="105"/>
        <v>6155.8122000000003</v>
      </c>
      <c r="Y732" s="31" t="s">
        <v>777</v>
      </c>
      <c r="Z732" s="17"/>
    </row>
    <row r="733" spans="1:26" ht="15.75" x14ac:dyDescent="0.25">
      <c r="A733" s="18" t="s">
        <v>187</v>
      </c>
      <c r="B733" s="19" t="s">
        <v>188</v>
      </c>
      <c r="C733" s="20" t="s">
        <v>887</v>
      </c>
      <c r="D733" s="21" t="s">
        <v>888</v>
      </c>
      <c r="E733" s="22" t="s">
        <v>450</v>
      </c>
      <c r="F733" s="19" t="s">
        <v>275</v>
      </c>
      <c r="G733" s="19" t="s">
        <v>275</v>
      </c>
      <c r="H733" s="23">
        <v>0.76459999999999995</v>
      </c>
      <c r="I733" s="23">
        <v>0</v>
      </c>
      <c r="J733" s="23">
        <v>0.76459999999999995</v>
      </c>
      <c r="K733" s="24"/>
      <c r="L733" s="24">
        <v>3</v>
      </c>
      <c r="M733" s="24" t="s">
        <v>32</v>
      </c>
      <c r="N733" s="25">
        <v>66986</v>
      </c>
      <c r="O733" s="26">
        <f t="shared" si="102"/>
        <v>67186.957999999999</v>
      </c>
      <c r="P733" s="27">
        <f t="shared" si="103"/>
        <v>6718.6958000000004</v>
      </c>
      <c r="Q733" s="33">
        <v>0.05</v>
      </c>
      <c r="R733" s="36"/>
      <c r="S733" s="29"/>
      <c r="T733" s="29"/>
      <c r="U733" s="29"/>
      <c r="V733" s="28">
        <f t="shared" si="104"/>
        <v>0</v>
      </c>
      <c r="W733" s="28">
        <f t="shared" si="106"/>
        <v>0</v>
      </c>
      <c r="X733" s="30">
        <f t="shared" si="105"/>
        <v>6718.6958000000004</v>
      </c>
      <c r="Y733" s="31" t="s">
        <v>777</v>
      </c>
      <c r="Z733" s="17"/>
    </row>
    <row r="734" spans="1:26" ht="15.75" x14ac:dyDescent="0.25">
      <c r="A734" s="18" t="s">
        <v>187</v>
      </c>
      <c r="B734" s="19" t="s">
        <v>188</v>
      </c>
      <c r="C734" s="20" t="s">
        <v>889</v>
      </c>
      <c r="D734" s="21" t="s">
        <v>48</v>
      </c>
      <c r="E734" s="22" t="s">
        <v>450</v>
      </c>
      <c r="F734" s="19" t="s">
        <v>460</v>
      </c>
      <c r="G734" s="19" t="s">
        <v>859</v>
      </c>
      <c r="H734" s="23">
        <v>0.76380000000000003</v>
      </c>
      <c r="I734" s="23">
        <v>0</v>
      </c>
      <c r="J734" s="23">
        <v>0.76380000000000003</v>
      </c>
      <c r="K734" s="24"/>
      <c r="L734" s="24">
        <v>3</v>
      </c>
      <c r="M734" s="24" t="s">
        <v>32</v>
      </c>
      <c r="N734" s="25">
        <v>77419</v>
      </c>
      <c r="O734" s="26">
        <f t="shared" si="102"/>
        <v>77651.256999999998</v>
      </c>
      <c r="P734" s="27">
        <f t="shared" si="103"/>
        <v>7765.1257000000005</v>
      </c>
      <c r="Q734" s="33">
        <v>0.05</v>
      </c>
      <c r="R734" s="36"/>
      <c r="S734" s="29"/>
      <c r="T734" s="29"/>
      <c r="U734" s="29"/>
      <c r="V734" s="28">
        <f t="shared" si="104"/>
        <v>0</v>
      </c>
      <c r="W734" s="28">
        <f t="shared" si="106"/>
        <v>0</v>
      </c>
      <c r="X734" s="30">
        <f t="shared" si="105"/>
        <v>7765.1257000000005</v>
      </c>
      <c r="Y734" s="31" t="s">
        <v>777</v>
      </c>
      <c r="Z734" s="17"/>
    </row>
    <row r="735" spans="1:26" ht="15.75" x14ac:dyDescent="0.25">
      <c r="A735" s="18" t="s">
        <v>187</v>
      </c>
      <c r="B735" s="19" t="s">
        <v>188</v>
      </c>
      <c r="C735" s="20" t="s">
        <v>890</v>
      </c>
      <c r="D735" s="21" t="s">
        <v>40</v>
      </c>
      <c r="E735" s="22" t="s">
        <v>450</v>
      </c>
      <c r="F735" s="19" t="s">
        <v>460</v>
      </c>
      <c r="G735" s="19" t="s">
        <v>451</v>
      </c>
      <c r="H735" s="23">
        <v>0.76370000000000005</v>
      </c>
      <c r="I735" s="23">
        <v>0</v>
      </c>
      <c r="J735" s="23">
        <v>0.76370000000000005</v>
      </c>
      <c r="K735" s="24"/>
      <c r="L735" s="24">
        <v>3</v>
      </c>
      <c r="M735" s="24" t="s">
        <v>32</v>
      </c>
      <c r="N735" s="25">
        <v>57211</v>
      </c>
      <c r="O735" s="26">
        <f t="shared" si="102"/>
        <v>57382.633000000002</v>
      </c>
      <c r="P735" s="27">
        <f t="shared" si="103"/>
        <v>5738.2633000000005</v>
      </c>
      <c r="Q735" s="33">
        <v>0.05</v>
      </c>
      <c r="R735" s="36"/>
      <c r="S735" s="29"/>
      <c r="T735" s="29"/>
      <c r="U735" s="29"/>
      <c r="V735" s="28">
        <f t="shared" si="104"/>
        <v>0</v>
      </c>
      <c r="W735" s="28">
        <f t="shared" si="106"/>
        <v>0</v>
      </c>
      <c r="X735" s="30">
        <f t="shared" si="105"/>
        <v>5738.2633000000005</v>
      </c>
      <c r="Y735" s="31" t="s">
        <v>777</v>
      </c>
      <c r="Z735" s="17"/>
    </row>
    <row r="736" spans="1:26" ht="15.75" x14ac:dyDescent="0.25">
      <c r="A736" s="18" t="s">
        <v>187</v>
      </c>
      <c r="B736" s="19" t="s">
        <v>188</v>
      </c>
      <c r="C736" s="20" t="s">
        <v>891</v>
      </c>
      <c r="D736" s="21" t="s">
        <v>601</v>
      </c>
      <c r="E736" s="22" t="s">
        <v>450</v>
      </c>
      <c r="F736" s="19" t="s">
        <v>460</v>
      </c>
      <c r="G736" s="19" t="s">
        <v>451</v>
      </c>
      <c r="H736" s="23">
        <v>0.76419999999999999</v>
      </c>
      <c r="I736" s="23">
        <v>0</v>
      </c>
      <c r="J736" s="23">
        <v>0.76419999999999999</v>
      </c>
      <c r="K736" s="24"/>
      <c r="L736" s="24">
        <v>3</v>
      </c>
      <c r="M736" s="24" t="s">
        <v>32</v>
      </c>
      <c r="N736" s="25">
        <v>66351</v>
      </c>
      <c r="O736" s="26">
        <f t="shared" si="102"/>
        <v>66550.053</v>
      </c>
      <c r="P736" s="27">
        <f t="shared" si="103"/>
        <v>6655.0053000000007</v>
      </c>
      <c r="Q736" s="33">
        <v>0.05</v>
      </c>
      <c r="R736" s="36"/>
      <c r="S736" s="29"/>
      <c r="T736" s="29"/>
      <c r="U736" s="29"/>
      <c r="V736" s="28">
        <f t="shared" si="104"/>
        <v>0</v>
      </c>
      <c r="W736" s="28">
        <f t="shared" si="106"/>
        <v>0</v>
      </c>
      <c r="X736" s="30">
        <f t="shared" si="105"/>
        <v>6655.0053000000007</v>
      </c>
      <c r="Y736" s="31" t="s">
        <v>777</v>
      </c>
      <c r="Z736" s="17"/>
    </row>
    <row r="737" spans="1:26" ht="15.75" x14ac:dyDescent="0.25">
      <c r="A737" s="18" t="s">
        <v>187</v>
      </c>
      <c r="B737" s="19" t="s">
        <v>188</v>
      </c>
      <c r="C737" s="20" t="s">
        <v>892</v>
      </c>
      <c r="D737" s="21" t="s">
        <v>893</v>
      </c>
      <c r="E737" s="22" t="s">
        <v>450</v>
      </c>
      <c r="F737" s="19" t="s">
        <v>460</v>
      </c>
      <c r="G737" s="19" t="s">
        <v>451</v>
      </c>
      <c r="H737" s="23">
        <v>0.76519999999999999</v>
      </c>
      <c r="I737" s="23">
        <v>0</v>
      </c>
      <c r="J737" s="23">
        <v>0.76519999999999999</v>
      </c>
      <c r="K737" s="24"/>
      <c r="L737" s="24">
        <v>3</v>
      </c>
      <c r="M737" s="24" t="s">
        <v>32</v>
      </c>
      <c r="N737" s="25">
        <v>61716</v>
      </c>
      <c r="O737" s="26">
        <f t="shared" ref="O737:O768" si="107">N737+(N737*0.003)</f>
        <v>61901.148000000001</v>
      </c>
      <c r="P737" s="27">
        <f t="shared" ref="P737:P768" si="108">O737*0.1</f>
        <v>6190.1148000000003</v>
      </c>
      <c r="Q737" s="33">
        <v>0.05</v>
      </c>
      <c r="R737" s="36"/>
      <c r="S737" s="29"/>
      <c r="T737" s="29"/>
      <c r="U737" s="29"/>
      <c r="V737" s="28">
        <f t="shared" si="104"/>
        <v>0</v>
      </c>
      <c r="W737" s="28">
        <f t="shared" si="106"/>
        <v>0</v>
      </c>
      <c r="X737" s="30">
        <f t="shared" si="105"/>
        <v>6190.1148000000003</v>
      </c>
      <c r="Y737" s="31" t="s">
        <v>777</v>
      </c>
      <c r="Z737" s="17"/>
    </row>
    <row r="738" spans="1:26" ht="15.75" x14ac:dyDescent="0.25">
      <c r="A738" s="18" t="s">
        <v>187</v>
      </c>
      <c r="B738" s="19" t="s">
        <v>188</v>
      </c>
      <c r="C738" s="20" t="s">
        <v>894</v>
      </c>
      <c r="D738" s="21" t="s">
        <v>895</v>
      </c>
      <c r="E738" s="22" t="s">
        <v>450</v>
      </c>
      <c r="F738" s="19" t="s">
        <v>275</v>
      </c>
      <c r="G738" s="19" t="s">
        <v>460</v>
      </c>
      <c r="H738" s="23">
        <v>0.76439999999999997</v>
      </c>
      <c r="I738" s="23">
        <v>0</v>
      </c>
      <c r="J738" s="23">
        <v>0.76439999999999997</v>
      </c>
      <c r="K738" s="24"/>
      <c r="L738" s="24">
        <v>3</v>
      </c>
      <c r="M738" s="24" t="s">
        <v>32</v>
      </c>
      <c r="N738" s="25">
        <v>49972</v>
      </c>
      <c r="O738" s="26">
        <f t="shared" si="107"/>
        <v>50121.915999999997</v>
      </c>
      <c r="P738" s="27">
        <f t="shared" si="108"/>
        <v>5012.1916000000001</v>
      </c>
      <c r="Q738" s="33">
        <v>0.05</v>
      </c>
      <c r="R738" s="36"/>
      <c r="S738" s="29"/>
      <c r="T738" s="29"/>
      <c r="U738" s="29"/>
      <c r="V738" s="28">
        <f t="shared" si="104"/>
        <v>0</v>
      </c>
      <c r="W738" s="28">
        <f t="shared" si="106"/>
        <v>0</v>
      </c>
      <c r="X738" s="30">
        <f t="shared" si="105"/>
        <v>5012.1916000000001</v>
      </c>
      <c r="Y738" s="31" t="s">
        <v>777</v>
      </c>
      <c r="Z738" s="17"/>
    </row>
    <row r="739" spans="1:26" ht="15.75" x14ac:dyDescent="0.25">
      <c r="A739" s="18" t="s">
        <v>187</v>
      </c>
      <c r="B739" s="19" t="s">
        <v>188</v>
      </c>
      <c r="C739" s="20" t="s">
        <v>896</v>
      </c>
      <c r="D739" s="21" t="s">
        <v>148</v>
      </c>
      <c r="E739" s="22" t="s">
        <v>450</v>
      </c>
      <c r="F739" s="19" t="s">
        <v>460</v>
      </c>
      <c r="G739" s="19" t="s">
        <v>451</v>
      </c>
      <c r="H739" s="23">
        <v>0.76419999999999999</v>
      </c>
      <c r="I739" s="23">
        <v>0</v>
      </c>
      <c r="J739" s="23">
        <v>0.76419999999999999</v>
      </c>
      <c r="K739" s="24"/>
      <c r="L739" s="24">
        <v>3</v>
      </c>
      <c r="M739" s="24" t="s">
        <v>32</v>
      </c>
      <c r="N739" s="25">
        <v>89375</v>
      </c>
      <c r="O739" s="26">
        <f t="shared" si="107"/>
        <v>89643.125</v>
      </c>
      <c r="P739" s="27">
        <f t="shared" si="108"/>
        <v>8964.3125</v>
      </c>
      <c r="Q739" s="33">
        <v>0.05</v>
      </c>
      <c r="R739" s="36"/>
      <c r="S739" s="29"/>
      <c r="T739" s="29"/>
      <c r="U739" s="29"/>
      <c r="V739" s="28">
        <f t="shared" si="104"/>
        <v>0</v>
      </c>
      <c r="W739" s="28">
        <f t="shared" si="106"/>
        <v>0</v>
      </c>
      <c r="X739" s="30">
        <f t="shared" si="105"/>
        <v>8964.3125</v>
      </c>
      <c r="Y739" s="31" t="s">
        <v>777</v>
      </c>
      <c r="Z739" s="17"/>
    </row>
    <row r="740" spans="1:26" ht="15.75" x14ac:dyDescent="0.25">
      <c r="A740" s="18" t="s">
        <v>187</v>
      </c>
      <c r="B740" s="19" t="s">
        <v>188</v>
      </c>
      <c r="C740" s="20" t="s">
        <v>897</v>
      </c>
      <c r="D740" s="21" t="s">
        <v>898</v>
      </c>
      <c r="E740" s="22" t="s">
        <v>450</v>
      </c>
      <c r="F740" s="19" t="s">
        <v>460</v>
      </c>
      <c r="G740" s="19" t="s">
        <v>451</v>
      </c>
      <c r="H740" s="23">
        <v>0.76390000000000002</v>
      </c>
      <c r="I740" s="23">
        <v>0</v>
      </c>
      <c r="J740" s="23">
        <v>0.76390000000000002</v>
      </c>
      <c r="K740" s="24"/>
      <c r="L740" s="24">
        <v>3</v>
      </c>
      <c r="M740" s="24" t="s">
        <v>32</v>
      </c>
      <c r="N740" s="25">
        <v>84430</v>
      </c>
      <c r="O740" s="26">
        <f t="shared" si="107"/>
        <v>84683.29</v>
      </c>
      <c r="P740" s="27">
        <f t="shared" si="108"/>
        <v>8468.3289999999997</v>
      </c>
      <c r="Q740" s="33">
        <v>0.05</v>
      </c>
      <c r="R740" s="36"/>
      <c r="S740" s="29"/>
      <c r="T740" s="29"/>
      <c r="U740" s="29"/>
      <c r="V740" s="28">
        <f t="shared" si="104"/>
        <v>0</v>
      </c>
      <c r="W740" s="28">
        <f t="shared" si="106"/>
        <v>0</v>
      </c>
      <c r="X740" s="30">
        <f t="shared" si="105"/>
        <v>8468.3289999999997</v>
      </c>
      <c r="Y740" s="31" t="s">
        <v>777</v>
      </c>
      <c r="Z740" s="17"/>
    </row>
    <row r="741" spans="1:26" ht="15.75" x14ac:dyDescent="0.25">
      <c r="A741" s="18" t="s">
        <v>187</v>
      </c>
      <c r="B741" s="19" t="s">
        <v>188</v>
      </c>
      <c r="C741" s="20" t="s">
        <v>899</v>
      </c>
      <c r="D741" s="21" t="s">
        <v>141</v>
      </c>
      <c r="E741" s="22" t="s">
        <v>450</v>
      </c>
      <c r="F741" s="19" t="s">
        <v>460</v>
      </c>
      <c r="G741" s="19" t="s">
        <v>451</v>
      </c>
      <c r="H741" s="23">
        <v>0.76419999999999999</v>
      </c>
      <c r="I741" s="23">
        <v>0</v>
      </c>
      <c r="J741" s="23">
        <v>0.76419999999999999</v>
      </c>
      <c r="K741" s="24"/>
      <c r="L741" s="24">
        <v>3</v>
      </c>
      <c r="M741" s="24" t="s">
        <v>32</v>
      </c>
      <c r="N741" s="25">
        <v>56724</v>
      </c>
      <c r="O741" s="26">
        <f t="shared" si="107"/>
        <v>56894.171999999999</v>
      </c>
      <c r="P741" s="27">
        <f t="shared" si="108"/>
        <v>5689.4171999999999</v>
      </c>
      <c r="Q741" s="33">
        <v>0.05</v>
      </c>
      <c r="R741" s="36"/>
      <c r="S741" s="29"/>
      <c r="T741" s="29"/>
      <c r="U741" s="29"/>
      <c r="V741" s="28">
        <f t="shared" si="104"/>
        <v>0</v>
      </c>
      <c r="W741" s="28">
        <f t="shared" si="106"/>
        <v>0</v>
      </c>
      <c r="X741" s="30">
        <f t="shared" si="105"/>
        <v>5689.4171999999999</v>
      </c>
      <c r="Y741" s="31" t="s">
        <v>777</v>
      </c>
      <c r="Z741" s="17"/>
    </row>
    <row r="742" spans="1:26" ht="15.75" x14ac:dyDescent="0.25">
      <c r="A742" s="18" t="s">
        <v>187</v>
      </c>
      <c r="B742" s="19" t="s">
        <v>188</v>
      </c>
      <c r="C742" s="20" t="s">
        <v>900</v>
      </c>
      <c r="D742" s="21" t="s">
        <v>61</v>
      </c>
      <c r="E742" s="22" t="s">
        <v>450</v>
      </c>
      <c r="F742" s="19" t="s">
        <v>460</v>
      </c>
      <c r="G742" s="19" t="s">
        <v>451</v>
      </c>
      <c r="H742" s="23">
        <v>0.76470000000000005</v>
      </c>
      <c r="I742" s="23">
        <v>0</v>
      </c>
      <c r="J742" s="23">
        <v>0.76470000000000005</v>
      </c>
      <c r="K742" s="24"/>
      <c r="L742" s="24">
        <v>3</v>
      </c>
      <c r="M742" s="24" t="s">
        <v>32</v>
      </c>
      <c r="N742" s="25">
        <v>68234</v>
      </c>
      <c r="O742" s="26">
        <f t="shared" si="107"/>
        <v>68438.702000000005</v>
      </c>
      <c r="P742" s="27">
        <f t="shared" si="108"/>
        <v>6843.8702000000012</v>
      </c>
      <c r="Q742" s="33">
        <v>0.05</v>
      </c>
      <c r="R742" s="36"/>
      <c r="S742" s="29"/>
      <c r="T742" s="29"/>
      <c r="U742" s="29"/>
      <c r="V742" s="28">
        <f t="shared" si="104"/>
        <v>0</v>
      </c>
      <c r="W742" s="28">
        <f t="shared" si="106"/>
        <v>0</v>
      </c>
      <c r="X742" s="30">
        <f t="shared" si="105"/>
        <v>6843.8702000000012</v>
      </c>
      <c r="Y742" s="31" t="s">
        <v>777</v>
      </c>
      <c r="Z742" s="17"/>
    </row>
    <row r="743" spans="1:26" ht="15.75" x14ac:dyDescent="0.25">
      <c r="A743" s="18" t="s">
        <v>187</v>
      </c>
      <c r="B743" s="19" t="s">
        <v>188</v>
      </c>
      <c r="C743" s="20" t="s">
        <v>901</v>
      </c>
      <c r="D743" s="21" t="s">
        <v>902</v>
      </c>
      <c r="E743" s="22" t="s">
        <v>450</v>
      </c>
      <c r="F743" s="19" t="s">
        <v>460</v>
      </c>
      <c r="G743" s="19" t="s">
        <v>451</v>
      </c>
      <c r="H743" s="23">
        <v>0.76359999999999995</v>
      </c>
      <c r="I743" s="23">
        <v>0</v>
      </c>
      <c r="J743" s="23">
        <v>0.76359999999999995</v>
      </c>
      <c r="K743" s="24"/>
      <c r="L743" s="24">
        <v>3</v>
      </c>
      <c r="M743" s="24" t="s">
        <v>32</v>
      </c>
      <c r="N743" s="25">
        <v>62554</v>
      </c>
      <c r="O743" s="26">
        <f t="shared" si="107"/>
        <v>62741.661999999997</v>
      </c>
      <c r="P743" s="27">
        <f t="shared" si="108"/>
        <v>6274.1661999999997</v>
      </c>
      <c r="Q743" s="33">
        <v>0.05</v>
      </c>
      <c r="R743" s="36"/>
      <c r="S743" s="29"/>
      <c r="T743" s="29"/>
      <c r="U743" s="29"/>
      <c r="V743" s="28">
        <f t="shared" si="104"/>
        <v>0</v>
      </c>
      <c r="W743" s="28">
        <f t="shared" si="106"/>
        <v>0</v>
      </c>
      <c r="X743" s="30">
        <f t="shared" si="105"/>
        <v>6274.1661999999997</v>
      </c>
      <c r="Y743" s="31" t="s">
        <v>777</v>
      </c>
      <c r="Z743" s="17"/>
    </row>
    <row r="744" spans="1:26" ht="15.75" x14ac:dyDescent="0.25">
      <c r="A744" s="18" t="s">
        <v>187</v>
      </c>
      <c r="B744" s="19" t="s">
        <v>188</v>
      </c>
      <c r="C744" s="20" t="s">
        <v>903</v>
      </c>
      <c r="D744" s="21" t="s">
        <v>315</v>
      </c>
      <c r="E744" s="22" t="s">
        <v>450</v>
      </c>
      <c r="F744" s="19" t="s">
        <v>460</v>
      </c>
      <c r="G744" s="19" t="s">
        <v>451</v>
      </c>
      <c r="H744" s="23">
        <v>0.76439999999999997</v>
      </c>
      <c r="I744" s="23">
        <v>0</v>
      </c>
      <c r="J744" s="23">
        <v>0.76439999999999997</v>
      </c>
      <c r="K744" s="24"/>
      <c r="L744" s="24">
        <v>3</v>
      </c>
      <c r="M744" s="24" t="s">
        <v>32</v>
      </c>
      <c r="N744" s="25">
        <v>70098</v>
      </c>
      <c r="O744" s="26">
        <f t="shared" si="107"/>
        <v>70308.293999999994</v>
      </c>
      <c r="P744" s="27">
        <f t="shared" si="108"/>
        <v>7030.8293999999996</v>
      </c>
      <c r="Q744" s="33">
        <v>0.05</v>
      </c>
      <c r="R744" s="36"/>
      <c r="S744" s="29"/>
      <c r="T744" s="29"/>
      <c r="U744" s="29"/>
      <c r="V744" s="28">
        <f t="shared" si="104"/>
        <v>0</v>
      </c>
      <c r="W744" s="28">
        <f t="shared" si="106"/>
        <v>0</v>
      </c>
      <c r="X744" s="30">
        <f t="shared" si="105"/>
        <v>7030.8293999999996</v>
      </c>
      <c r="Y744" s="31" t="s">
        <v>777</v>
      </c>
      <c r="Z744" s="17"/>
    </row>
    <row r="745" spans="1:26" ht="15.75" x14ac:dyDescent="0.25">
      <c r="A745" s="18" t="s">
        <v>187</v>
      </c>
      <c r="B745" s="19" t="s">
        <v>188</v>
      </c>
      <c r="C745" s="20" t="s">
        <v>904</v>
      </c>
      <c r="D745" s="21" t="s">
        <v>762</v>
      </c>
      <c r="E745" s="22" t="s">
        <v>450</v>
      </c>
      <c r="F745" s="19" t="s">
        <v>460</v>
      </c>
      <c r="G745" s="19" t="s">
        <v>451</v>
      </c>
      <c r="H745" s="23">
        <v>0.76519999999999999</v>
      </c>
      <c r="I745" s="23">
        <v>0</v>
      </c>
      <c r="J745" s="23">
        <v>0.76519999999999999</v>
      </c>
      <c r="K745" s="24"/>
      <c r="L745" s="24">
        <v>3</v>
      </c>
      <c r="M745" s="24" t="s">
        <v>32</v>
      </c>
      <c r="N745" s="25">
        <v>65495</v>
      </c>
      <c r="O745" s="26">
        <f t="shared" si="107"/>
        <v>65691.485000000001</v>
      </c>
      <c r="P745" s="27">
        <f t="shared" si="108"/>
        <v>6569.1485000000002</v>
      </c>
      <c r="Q745" s="33">
        <v>0.05</v>
      </c>
      <c r="R745" s="36"/>
      <c r="S745" s="29"/>
      <c r="T745" s="29"/>
      <c r="U745" s="29"/>
      <c r="V745" s="28">
        <f t="shared" si="104"/>
        <v>0</v>
      </c>
      <c r="W745" s="28">
        <f t="shared" si="106"/>
        <v>0</v>
      </c>
      <c r="X745" s="30">
        <f t="shared" si="105"/>
        <v>6569.1485000000002</v>
      </c>
      <c r="Y745" s="31" t="s">
        <v>777</v>
      </c>
      <c r="Z745" s="17"/>
    </row>
    <row r="746" spans="1:26" ht="15.75" x14ac:dyDescent="0.25">
      <c r="A746" s="18" t="s">
        <v>187</v>
      </c>
      <c r="B746" s="19" t="s">
        <v>188</v>
      </c>
      <c r="C746" s="20" t="s">
        <v>905</v>
      </c>
      <c r="D746" s="21" t="s">
        <v>495</v>
      </c>
      <c r="E746" s="22" t="s">
        <v>450</v>
      </c>
      <c r="F746" s="19" t="s">
        <v>460</v>
      </c>
      <c r="G746" s="19" t="s">
        <v>451</v>
      </c>
      <c r="H746" s="23">
        <v>0.76419999999999999</v>
      </c>
      <c r="I746" s="23">
        <v>0</v>
      </c>
      <c r="J746" s="23">
        <v>0.76419999999999999</v>
      </c>
      <c r="K746" s="24"/>
      <c r="L746" s="24">
        <v>3</v>
      </c>
      <c r="M746" s="24" t="s">
        <v>32</v>
      </c>
      <c r="N746" s="25">
        <v>62857</v>
      </c>
      <c r="O746" s="26">
        <f t="shared" si="107"/>
        <v>63045.571000000004</v>
      </c>
      <c r="P746" s="27">
        <f t="shared" si="108"/>
        <v>6304.5571000000009</v>
      </c>
      <c r="Q746" s="33">
        <v>0.05</v>
      </c>
      <c r="R746" s="36"/>
      <c r="S746" s="29"/>
      <c r="T746" s="29"/>
      <c r="U746" s="29"/>
      <c r="V746" s="28">
        <f t="shared" si="104"/>
        <v>0</v>
      </c>
      <c r="W746" s="28">
        <f t="shared" si="106"/>
        <v>0</v>
      </c>
      <c r="X746" s="30">
        <f t="shared" si="105"/>
        <v>6304.5571000000009</v>
      </c>
      <c r="Y746" s="31" t="s">
        <v>777</v>
      </c>
      <c r="Z746" s="17"/>
    </row>
    <row r="747" spans="1:26" ht="15.75" x14ac:dyDescent="0.25">
      <c r="A747" s="18" t="s">
        <v>187</v>
      </c>
      <c r="B747" s="19" t="s">
        <v>188</v>
      </c>
      <c r="C747" s="20" t="s">
        <v>906</v>
      </c>
      <c r="D747" s="21" t="s">
        <v>73</v>
      </c>
      <c r="E747" s="22" t="s">
        <v>450</v>
      </c>
      <c r="F747" s="19" t="s">
        <v>460</v>
      </c>
      <c r="G747" s="19" t="s">
        <v>451</v>
      </c>
      <c r="H747" s="23">
        <v>0.76519999999999999</v>
      </c>
      <c r="I747" s="23">
        <v>0</v>
      </c>
      <c r="J747" s="23">
        <v>0.76519999999999999</v>
      </c>
      <c r="K747" s="24"/>
      <c r="L747" s="24">
        <v>3</v>
      </c>
      <c r="M747" s="24" t="s">
        <v>32</v>
      </c>
      <c r="N747" s="25">
        <v>81449</v>
      </c>
      <c r="O747" s="26">
        <f t="shared" si="107"/>
        <v>81693.346999999994</v>
      </c>
      <c r="P747" s="27">
        <f t="shared" si="108"/>
        <v>8169.3346999999994</v>
      </c>
      <c r="Q747" s="33">
        <v>0.05</v>
      </c>
      <c r="R747" s="36"/>
      <c r="S747" s="29"/>
      <c r="T747" s="29"/>
      <c r="U747" s="29"/>
      <c r="V747" s="28">
        <f t="shared" si="104"/>
        <v>0</v>
      </c>
      <c r="W747" s="28">
        <f t="shared" si="106"/>
        <v>0</v>
      </c>
      <c r="X747" s="30">
        <f t="shared" si="105"/>
        <v>8169.3346999999994</v>
      </c>
      <c r="Y747" s="31" t="s">
        <v>777</v>
      </c>
      <c r="Z747" s="17"/>
    </row>
    <row r="748" spans="1:26" ht="15.75" x14ac:dyDescent="0.25">
      <c r="A748" s="18" t="s">
        <v>187</v>
      </c>
      <c r="B748" s="19" t="s">
        <v>188</v>
      </c>
      <c r="C748" s="20" t="s">
        <v>907</v>
      </c>
      <c r="D748" s="21" t="s">
        <v>599</v>
      </c>
      <c r="E748" s="22" t="s">
        <v>450</v>
      </c>
      <c r="F748" s="19" t="s">
        <v>460</v>
      </c>
      <c r="G748" s="19" t="s">
        <v>451</v>
      </c>
      <c r="H748" s="23">
        <v>0.76490000000000002</v>
      </c>
      <c r="I748" s="23">
        <v>0</v>
      </c>
      <c r="J748" s="23">
        <v>0.76490000000000002</v>
      </c>
      <c r="K748" s="24"/>
      <c r="L748" s="24">
        <v>3</v>
      </c>
      <c r="M748" s="24" t="s">
        <v>32</v>
      </c>
      <c r="N748" s="25">
        <v>54336</v>
      </c>
      <c r="O748" s="26">
        <f t="shared" si="107"/>
        <v>54499.008000000002</v>
      </c>
      <c r="P748" s="27">
        <f t="shared" si="108"/>
        <v>5449.9008000000003</v>
      </c>
      <c r="Q748" s="33">
        <v>0.05</v>
      </c>
      <c r="R748" s="36"/>
      <c r="S748" s="29"/>
      <c r="T748" s="29"/>
      <c r="U748" s="29"/>
      <c r="V748" s="28">
        <f t="shared" si="104"/>
        <v>0</v>
      </c>
      <c r="W748" s="28">
        <f t="shared" si="106"/>
        <v>0</v>
      </c>
      <c r="X748" s="30">
        <f t="shared" si="105"/>
        <v>5449.9008000000003</v>
      </c>
      <c r="Y748" s="31" t="s">
        <v>777</v>
      </c>
      <c r="Z748" s="17"/>
    </row>
    <row r="749" spans="1:26" ht="15.75" x14ac:dyDescent="0.25">
      <c r="A749" s="18" t="s">
        <v>187</v>
      </c>
      <c r="B749" s="19" t="s">
        <v>188</v>
      </c>
      <c r="C749" s="20" t="s">
        <v>908</v>
      </c>
      <c r="D749" s="21" t="s">
        <v>325</v>
      </c>
      <c r="E749" s="22" t="s">
        <v>450</v>
      </c>
      <c r="F749" s="19" t="s">
        <v>460</v>
      </c>
      <c r="G749" s="19" t="s">
        <v>451</v>
      </c>
      <c r="H749" s="23">
        <v>0.76349999999999996</v>
      </c>
      <c r="I749" s="23">
        <v>0</v>
      </c>
      <c r="J749" s="23">
        <v>0.76349999999999996</v>
      </c>
      <c r="K749" s="24"/>
      <c r="L749" s="24">
        <v>3</v>
      </c>
      <c r="M749" s="24" t="s">
        <v>32</v>
      </c>
      <c r="N749" s="25">
        <v>57295</v>
      </c>
      <c r="O749" s="26">
        <f t="shared" si="107"/>
        <v>57466.885000000002</v>
      </c>
      <c r="P749" s="27">
        <f t="shared" si="108"/>
        <v>5746.6885000000002</v>
      </c>
      <c r="Q749" s="33">
        <v>0.05</v>
      </c>
      <c r="R749" s="36"/>
      <c r="S749" s="29"/>
      <c r="T749" s="29"/>
      <c r="U749" s="29"/>
      <c r="V749" s="28">
        <f t="shared" si="104"/>
        <v>0</v>
      </c>
      <c r="W749" s="28">
        <f t="shared" si="106"/>
        <v>0</v>
      </c>
      <c r="X749" s="30">
        <f t="shared" si="105"/>
        <v>5746.6885000000002</v>
      </c>
      <c r="Y749" s="31" t="s">
        <v>777</v>
      </c>
      <c r="Z749" s="17"/>
    </row>
    <row r="750" spans="1:26" ht="15.75" x14ac:dyDescent="0.25">
      <c r="A750" s="18" t="s">
        <v>187</v>
      </c>
      <c r="B750" s="19" t="s">
        <v>188</v>
      </c>
      <c r="C750" s="20" t="s">
        <v>909</v>
      </c>
      <c r="D750" s="21" t="s">
        <v>186</v>
      </c>
      <c r="E750" s="22" t="s">
        <v>450</v>
      </c>
      <c r="F750" s="19" t="s">
        <v>460</v>
      </c>
      <c r="G750" s="19" t="s">
        <v>859</v>
      </c>
      <c r="H750" s="23">
        <v>0.76449999999999996</v>
      </c>
      <c r="I750" s="23">
        <v>0</v>
      </c>
      <c r="J750" s="23">
        <v>0.76449999999999996</v>
      </c>
      <c r="K750" s="24"/>
      <c r="L750" s="24">
        <v>3</v>
      </c>
      <c r="M750" s="24" t="s">
        <v>32</v>
      </c>
      <c r="N750" s="25">
        <v>55966</v>
      </c>
      <c r="O750" s="26">
        <f t="shared" si="107"/>
        <v>56133.898000000001</v>
      </c>
      <c r="P750" s="27">
        <f t="shared" si="108"/>
        <v>5613.3898000000008</v>
      </c>
      <c r="Q750" s="33">
        <v>0.05</v>
      </c>
      <c r="R750" s="36"/>
      <c r="S750" s="29"/>
      <c r="T750" s="29"/>
      <c r="U750" s="29"/>
      <c r="V750" s="28">
        <f t="shared" si="104"/>
        <v>0</v>
      </c>
      <c r="W750" s="28">
        <f t="shared" si="106"/>
        <v>0</v>
      </c>
      <c r="X750" s="30">
        <f t="shared" si="105"/>
        <v>5613.3898000000008</v>
      </c>
      <c r="Y750" s="31" t="s">
        <v>777</v>
      </c>
      <c r="Z750" s="17"/>
    </row>
    <row r="751" spans="1:26" ht="15.75" x14ac:dyDescent="0.25">
      <c r="A751" s="18" t="s">
        <v>187</v>
      </c>
      <c r="B751" s="19" t="s">
        <v>188</v>
      </c>
      <c r="C751" s="20" t="s">
        <v>910</v>
      </c>
      <c r="D751" s="21" t="s">
        <v>911</v>
      </c>
      <c r="E751" s="22" t="s">
        <v>450</v>
      </c>
      <c r="F751" s="19" t="s">
        <v>275</v>
      </c>
      <c r="G751" s="19" t="s">
        <v>275</v>
      </c>
      <c r="H751" s="23">
        <v>0.76359999999999995</v>
      </c>
      <c r="I751" s="23">
        <v>0</v>
      </c>
      <c r="J751" s="23">
        <v>0.76359999999999995</v>
      </c>
      <c r="K751" s="24"/>
      <c r="L751" s="24">
        <v>3</v>
      </c>
      <c r="M751" s="24" t="s">
        <v>32</v>
      </c>
      <c r="N751" s="25">
        <v>55210</v>
      </c>
      <c r="O751" s="26">
        <f t="shared" si="107"/>
        <v>55375.63</v>
      </c>
      <c r="P751" s="27">
        <f t="shared" si="108"/>
        <v>5537.5630000000001</v>
      </c>
      <c r="Q751" s="33">
        <v>0.05</v>
      </c>
      <c r="R751" s="36"/>
      <c r="S751" s="29"/>
      <c r="T751" s="29"/>
      <c r="U751" s="29"/>
      <c r="V751" s="28">
        <f t="shared" si="104"/>
        <v>0</v>
      </c>
      <c r="W751" s="28">
        <f t="shared" si="106"/>
        <v>0</v>
      </c>
      <c r="X751" s="30">
        <f t="shared" si="105"/>
        <v>5537.5630000000001</v>
      </c>
      <c r="Y751" s="31" t="s">
        <v>777</v>
      </c>
      <c r="Z751" s="17"/>
    </row>
    <row r="752" spans="1:26" ht="15.75" x14ac:dyDescent="0.25">
      <c r="A752" s="18" t="s">
        <v>187</v>
      </c>
      <c r="B752" s="19" t="s">
        <v>188</v>
      </c>
      <c r="C752" s="20" t="s">
        <v>912</v>
      </c>
      <c r="D752" s="21" t="s">
        <v>431</v>
      </c>
      <c r="E752" s="22" t="s">
        <v>450</v>
      </c>
      <c r="F752" s="19" t="s">
        <v>460</v>
      </c>
      <c r="G752" s="19" t="s">
        <v>451</v>
      </c>
      <c r="H752" s="23">
        <v>0.76459999999999995</v>
      </c>
      <c r="I752" s="23">
        <v>0</v>
      </c>
      <c r="J752" s="23">
        <v>0.76459999999999995</v>
      </c>
      <c r="K752" s="24"/>
      <c r="L752" s="24">
        <v>3</v>
      </c>
      <c r="M752" s="24" t="s">
        <v>32</v>
      </c>
      <c r="N752" s="25">
        <v>53924</v>
      </c>
      <c r="O752" s="26">
        <f t="shared" si="107"/>
        <v>54085.771999999997</v>
      </c>
      <c r="P752" s="27">
        <f t="shared" si="108"/>
        <v>5408.5771999999997</v>
      </c>
      <c r="Q752" s="33">
        <v>0.05</v>
      </c>
      <c r="R752" s="36"/>
      <c r="S752" s="29"/>
      <c r="T752" s="29"/>
      <c r="U752" s="29"/>
      <c r="V752" s="28">
        <f t="shared" si="104"/>
        <v>0</v>
      </c>
      <c r="W752" s="28">
        <f t="shared" si="106"/>
        <v>0</v>
      </c>
      <c r="X752" s="30">
        <f t="shared" si="105"/>
        <v>5408.5771999999997</v>
      </c>
      <c r="Y752" s="31" t="s">
        <v>777</v>
      </c>
      <c r="Z752" s="17"/>
    </row>
    <row r="753" spans="1:26" ht="15.75" x14ac:dyDescent="0.25">
      <c r="A753" s="18" t="s">
        <v>187</v>
      </c>
      <c r="B753" s="19" t="s">
        <v>188</v>
      </c>
      <c r="C753" s="20" t="s">
        <v>1097</v>
      </c>
      <c r="D753" s="21" t="s">
        <v>50</v>
      </c>
      <c r="E753" s="22" t="s">
        <v>1350</v>
      </c>
      <c r="F753" s="19" t="s">
        <v>460</v>
      </c>
      <c r="G753" s="19" t="s">
        <v>31</v>
      </c>
      <c r="H753" s="23">
        <v>0.76249999999999996</v>
      </c>
      <c r="I753" s="23">
        <v>0</v>
      </c>
      <c r="J753" s="23">
        <v>0.76249999999999996</v>
      </c>
      <c r="K753" s="24" t="s">
        <v>32</v>
      </c>
      <c r="L753" s="24">
        <v>4</v>
      </c>
      <c r="M753" s="24" t="s">
        <v>32</v>
      </c>
      <c r="N753" s="25">
        <v>18487</v>
      </c>
      <c r="O753" s="26">
        <f t="shared" si="107"/>
        <v>18542.460999999999</v>
      </c>
      <c r="P753" s="27">
        <f t="shared" si="108"/>
        <v>1854.2461000000001</v>
      </c>
      <c r="Q753" s="33"/>
      <c r="R753" s="36"/>
      <c r="S753" s="29"/>
      <c r="T753" s="29"/>
      <c r="U753" s="29"/>
      <c r="V753" s="28">
        <f t="shared" si="104"/>
        <v>0</v>
      </c>
      <c r="W753" s="28">
        <f t="shared" ref="W753:W767" si="109">T753*0.1</f>
        <v>0</v>
      </c>
      <c r="X753" s="30">
        <f t="shared" si="105"/>
        <v>1854.2461000000001</v>
      </c>
      <c r="Y753" s="31" t="s">
        <v>777</v>
      </c>
      <c r="Z753" s="17"/>
    </row>
    <row r="754" spans="1:26" ht="15.75" x14ac:dyDescent="0.25">
      <c r="A754" s="18" t="s">
        <v>199</v>
      </c>
      <c r="B754" s="19" t="s">
        <v>200</v>
      </c>
      <c r="C754" s="20" t="s">
        <v>1098</v>
      </c>
      <c r="D754" s="21" t="s">
        <v>1099</v>
      </c>
      <c r="E754" s="22" t="s">
        <v>274</v>
      </c>
      <c r="F754" s="19" t="s">
        <v>464</v>
      </c>
      <c r="G754" s="19" t="s">
        <v>38</v>
      </c>
      <c r="H754" s="23">
        <v>0.23269999999999999</v>
      </c>
      <c r="I754" s="23">
        <v>9.3899999999999997E-2</v>
      </c>
      <c r="J754" s="23">
        <v>0.32650000000000001</v>
      </c>
      <c r="K754" s="24" t="s">
        <v>32</v>
      </c>
      <c r="L754" s="24">
        <v>4</v>
      </c>
      <c r="M754" s="24" t="s">
        <v>32</v>
      </c>
      <c r="N754" s="25">
        <v>60330</v>
      </c>
      <c r="O754" s="26">
        <f t="shared" si="107"/>
        <v>60510.99</v>
      </c>
      <c r="P754" s="27">
        <f t="shared" si="108"/>
        <v>6051.0990000000002</v>
      </c>
      <c r="Q754" s="33"/>
      <c r="R754" s="36"/>
      <c r="S754" s="29"/>
      <c r="T754" s="29"/>
      <c r="U754" s="29"/>
      <c r="V754" s="28">
        <f t="shared" si="104"/>
        <v>0</v>
      </c>
      <c r="W754" s="28">
        <f t="shared" si="109"/>
        <v>0</v>
      </c>
      <c r="X754" s="30">
        <f t="shared" si="105"/>
        <v>6051.0990000000002</v>
      </c>
      <c r="Y754" s="31" t="s">
        <v>777</v>
      </c>
      <c r="Z754" s="17"/>
    </row>
    <row r="755" spans="1:26" ht="15.75" x14ac:dyDescent="0.25">
      <c r="A755" s="18" t="s">
        <v>199</v>
      </c>
      <c r="B755" s="19" t="s">
        <v>200</v>
      </c>
      <c r="C755" s="20" t="s">
        <v>1100</v>
      </c>
      <c r="D755" s="21" t="s">
        <v>593</v>
      </c>
      <c r="E755" s="22" t="s">
        <v>450</v>
      </c>
      <c r="F755" s="19" t="s">
        <v>275</v>
      </c>
      <c r="G755" s="19" t="s">
        <v>275</v>
      </c>
      <c r="H755" s="23">
        <v>0.37380000000000002</v>
      </c>
      <c r="I755" s="23">
        <v>7.4800000000000005E-2</v>
      </c>
      <c r="J755" s="23">
        <v>0.4486</v>
      </c>
      <c r="K755" s="24" t="s">
        <v>32</v>
      </c>
      <c r="L755" s="24">
        <v>4</v>
      </c>
      <c r="M755" s="24" t="s">
        <v>32</v>
      </c>
      <c r="N755" s="25">
        <v>13111</v>
      </c>
      <c r="O755" s="26">
        <f t="shared" si="107"/>
        <v>13150.333000000001</v>
      </c>
      <c r="P755" s="27">
        <f t="shared" si="108"/>
        <v>1315.0333000000001</v>
      </c>
      <c r="Q755" s="33"/>
      <c r="R755" s="36"/>
      <c r="S755" s="29"/>
      <c r="T755" s="29"/>
      <c r="U755" s="29"/>
      <c r="V755" s="28">
        <f t="shared" si="104"/>
        <v>0</v>
      </c>
      <c r="W755" s="28">
        <f t="shared" si="109"/>
        <v>0</v>
      </c>
      <c r="X755" s="30">
        <f t="shared" si="105"/>
        <v>1315.0333000000001</v>
      </c>
      <c r="Y755" s="31" t="s">
        <v>777</v>
      </c>
      <c r="Z755" s="17"/>
    </row>
    <row r="756" spans="1:26" ht="15.75" x14ac:dyDescent="0.25">
      <c r="A756" s="18" t="s">
        <v>199</v>
      </c>
      <c r="B756" s="19" t="s">
        <v>200</v>
      </c>
      <c r="C756" s="20" t="s">
        <v>1101</v>
      </c>
      <c r="D756" s="21" t="s">
        <v>298</v>
      </c>
      <c r="E756" s="22" t="s">
        <v>274</v>
      </c>
      <c r="F756" s="19" t="s">
        <v>460</v>
      </c>
      <c r="G756" s="19" t="s">
        <v>38</v>
      </c>
      <c r="H756" s="23">
        <v>0.24490000000000001</v>
      </c>
      <c r="I756" s="23">
        <v>6.1199999999999997E-2</v>
      </c>
      <c r="J756" s="23">
        <v>0.30609999999999998</v>
      </c>
      <c r="K756" s="24" t="s">
        <v>32</v>
      </c>
      <c r="L756" s="24">
        <v>4</v>
      </c>
      <c r="M756" s="24" t="s">
        <v>32</v>
      </c>
      <c r="N756" s="25">
        <v>29275</v>
      </c>
      <c r="O756" s="26">
        <f t="shared" si="107"/>
        <v>29362.825000000001</v>
      </c>
      <c r="P756" s="27">
        <f t="shared" si="108"/>
        <v>2936.2825000000003</v>
      </c>
      <c r="Q756" s="33"/>
      <c r="R756" s="36"/>
      <c r="S756" s="29"/>
      <c r="T756" s="29"/>
      <c r="U756" s="29"/>
      <c r="V756" s="28">
        <f t="shared" si="104"/>
        <v>0</v>
      </c>
      <c r="W756" s="28">
        <f t="shared" si="109"/>
        <v>0</v>
      </c>
      <c r="X756" s="30">
        <f t="shared" si="105"/>
        <v>2936.2825000000003</v>
      </c>
      <c r="Y756" s="31" t="s">
        <v>777</v>
      </c>
      <c r="Z756" s="17"/>
    </row>
    <row r="757" spans="1:26" ht="15.75" x14ac:dyDescent="0.25">
      <c r="A757" s="18" t="s">
        <v>199</v>
      </c>
      <c r="B757" s="19" t="s">
        <v>200</v>
      </c>
      <c r="C757" s="20" t="s">
        <v>1102</v>
      </c>
      <c r="D757" s="21" t="s">
        <v>334</v>
      </c>
      <c r="E757" s="22" t="s">
        <v>274</v>
      </c>
      <c r="F757" s="19" t="s">
        <v>464</v>
      </c>
      <c r="G757" s="19" t="s">
        <v>38</v>
      </c>
      <c r="H757" s="23">
        <v>0.95950000000000002</v>
      </c>
      <c r="I757" s="23">
        <v>0</v>
      </c>
      <c r="J757" s="23">
        <v>0.95950000000000002</v>
      </c>
      <c r="K757" s="24" t="s">
        <v>32</v>
      </c>
      <c r="L757" s="24">
        <v>4</v>
      </c>
      <c r="M757" s="24" t="s">
        <v>32</v>
      </c>
      <c r="N757" s="25">
        <v>37186</v>
      </c>
      <c r="O757" s="26">
        <f t="shared" si="107"/>
        <v>37297.557999999997</v>
      </c>
      <c r="P757" s="27">
        <f t="shared" si="108"/>
        <v>3729.7557999999999</v>
      </c>
      <c r="Q757" s="33"/>
      <c r="R757" s="36"/>
      <c r="S757" s="29"/>
      <c r="T757" s="29"/>
      <c r="U757" s="29"/>
      <c r="V757" s="28">
        <f t="shared" si="104"/>
        <v>0</v>
      </c>
      <c r="W757" s="28">
        <f t="shared" si="109"/>
        <v>0</v>
      </c>
      <c r="X757" s="30">
        <f t="shared" si="105"/>
        <v>3729.7557999999999</v>
      </c>
      <c r="Y757" s="31" t="s">
        <v>777</v>
      </c>
      <c r="Z757" s="17"/>
    </row>
    <row r="758" spans="1:26" ht="15.75" x14ac:dyDescent="0.25">
      <c r="A758" s="18" t="s">
        <v>199</v>
      </c>
      <c r="B758" s="19" t="s">
        <v>200</v>
      </c>
      <c r="C758" s="20" t="s">
        <v>1103</v>
      </c>
      <c r="D758" s="21" t="s">
        <v>50</v>
      </c>
      <c r="E758" s="22" t="s">
        <v>450</v>
      </c>
      <c r="F758" s="19" t="s">
        <v>275</v>
      </c>
      <c r="G758" s="19" t="s">
        <v>451</v>
      </c>
      <c r="H758" s="23">
        <v>0.2104</v>
      </c>
      <c r="I758" s="23">
        <v>1.52E-2</v>
      </c>
      <c r="J758" s="23">
        <v>0.22559999999999999</v>
      </c>
      <c r="K758" s="24" t="s">
        <v>32</v>
      </c>
      <c r="L758" s="24">
        <v>4</v>
      </c>
      <c r="M758" s="24" t="s">
        <v>32</v>
      </c>
      <c r="N758" s="25">
        <v>40487</v>
      </c>
      <c r="O758" s="26">
        <f t="shared" si="107"/>
        <v>40608.461000000003</v>
      </c>
      <c r="P758" s="27">
        <f t="shared" si="108"/>
        <v>4060.8461000000007</v>
      </c>
      <c r="Q758" s="33"/>
      <c r="R758" s="36"/>
      <c r="S758" s="29"/>
      <c r="T758" s="29"/>
      <c r="U758" s="29"/>
      <c r="V758" s="28">
        <f t="shared" si="104"/>
        <v>0</v>
      </c>
      <c r="W758" s="28">
        <f t="shared" si="109"/>
        <v>0</v>
      </c>
      <c r="X758" s="30">
        <f t="shared" si="105"/>
        <v>4060.8461000000007</v>
      </c>
      <c r="Y758" s="31" t="s">
        <v>777</v>
      </c>
      <c r="Z758" s="17"/>
    </row>
    <row r="759" spans="1:26" ht="15.75" x14ac:dyDescent="0.25">
      <c r="A759" s="18" t="s">
        <v>199</v>
      </c>
      <c r="B759" s="19" t="s">
        <v>200</v>
      </c>
      <c r="C759" s="20" t="s">
        <v>1104</v>
      </c>
      <c r="D759" s="21" t="s">
        <v>1105</v>
      </c>
      <c r="E759" s="22" t="s">
        <v>1350</v>
      </c>
      <c r="F759" s="19" t="s">
        <v>275</v>
      </c>
      <c r="G759" s="19" t="s">
        <v>461</v>
      </c>
      <c r="H759" s="23">
        <v>0.96030000000000004</v>
      </c>
      <c r="I759" s="23">
        <v>0</v>
      </c>
      <c r="J759" s="23">
        <v>0.96030000000000004</v>
      </c>
      <c r="K759" s="24" t="s">
        <v>32</v>
      </c>
      <c r="L759" s="24">
        <v>4</v>
      </c>
      <c r="M759" s="24" t="s">
        <v>32</v>
      </c>
      <c r="N759" s="25">
        <v>31537</v>
      </c>
      <c r="O759" s="26">
        <f t="shared" si="107"/>
        <v>31631.611000000001</v>
      </c>
      <c r="P759" s="27">
        <f t="shared" si="108"/>
        <v>3163.1611000000003</v>
      </c>
      <c r="Q759" s="33"/>
      <c r="R759" s="36"/>
      <c r="S759" s="29"/>
      <c r="T759" s="29"/>
      <c r="U759" s="29"/>
      <c r="V759" s="28">
        <f t="shared" si="104"/>
        <v>0</v>
      </c>
      <c r="W759" s="28">
        <f t="shared" si="109"/>
        <v>0</v>
      </c>
      <c r="X759" s="30">
        <f t="shared" si="105"/>
        <v>3163.1611000000003</v>
      </c>
      <c r="Y759" s="31" t="s">
        <v>777</v>
      </c>
      <c r="Z759" s="17"/>
    </row>
    <row r="760" spans="1:26" ht="15.75" x14ac:dyDescent="0.25">
      <c r="A760" s="18" t="s">
        <v>199</v>
      </c>
      <c r="B760" s="19" t="s">
        <v>200</v>
      </c>
      <c r="C760" s="20" t="s">
        <v>1106</v>
      </c>
      <c r="D760" s="21" t="s">
        <v>1107</v>
      </c>
      <c r="E760" s="22" t="s">
        <v>1350</v>
      </c>
      <c r="F760" s="19" t="s">
        <v>30</v>
      </c>
      <c r="G760" s="19" t="s">
        <v>31</v>
      </c>
      <c r="H760" s="23">
        <v>0.9032</v>
      </c>
      <c r="I760" s="23">
        <v>4.8399999999999999E-2</v>
      </c>
      <c r="J760" s="23">
        <v>0.9516</v>
      </c>
      <c r="K760" s="24" t="s">
        <v>32</v>
      </c>
      <c r="L760" s="24">
        <v>4</v>
      </c>
      <c r="M760" s="24" t="s">
        <v>32</v>
      </c>
      <c r="N760" s="25">
        <v>10338</v>
      </c>
      <c r="O760" s="26">
        <f t="shared" si="107"/>
        <v>10369.013999999999</v>
      </c>
      <c r="P760" s="27">
        <f t="shared" si="108"/>
        <v>1036.9014</v>
      </c>
      <c r="Q760" s="33"/>
      <c r="R760" s="36"/>
      <c r="S760" s="29"/>
      <c r="T760" s="29"/>
      <c r="U760" s="29"/>
      <c r="V760" s="28">
        <f t="shared" si="104"/>
        <v>0</v>
      </c>
      <c r="W760" s="28">
        <f t="shared" si="109"/>
        <v>0</v>
      </c>
      <c r="X760" s="30">
        <f t="shared" si="105"/>
        <v>1036.9014</v>
      </c>
      <c r="Y760" s="31" t="s">
        <v>777</v>
      </c>
      <c r="Z760" s="17"/>
    </row>
    <row r="761" spans="1:26" ht="15.75" x14ac:dyDescent="0.25">
      <c r="A761" s="18" t="s">
        <v>199</v>
      </c>
      <c r="B761" s="19" t="s">
        <v>200</v>
      </c>
      <c r="C761" s="20" t="s">
        <v>1108</v>
      </c>
      <c r="D761" s="21" t="s">
        <v>296</v>
      </c>
      <c r="E761" s="22" t="s">
        <v>274</v>
      </c>
      <c r="F761" s="19" t="s">
        <v>460</v>
      </c>
      <c r="G761" s="19" t="s">
        <v>38</v>
      </c>
      <c r="H761" s="23">
        <v>0.95979999999999999</v>
      </c>
      <c r="I761" s="23">
        <v>0</v>
      </c>
      <c r="J761" s="23">
        <v>0.95979999999999999</v>
      </c>
      <c r="K761" s="24" t="s">
        <v>32</v>
      </c>
      <c r="L761" s="24">
        <v>4</v>
      </c>
      <c r="M761" s="24" t="s">
        <v>32</v>
      </c>
      <c r="N761" s="25">
        <v>93812</v>
      </c>
      <c r="O761" s="26">
        <f t="shared" si="107"/>
        <v>94093.436000000002</v>
      </c>
      <c r="P761" s="27">
        <f t="shared" si="108"/>
        <v>9409.3436000000002</v>
      </c>
      <c r="Q761" s="33"/>
      <c r="R761" s="36"/>
      <c r="S761" s="29"/>
      <c r="T761" s="29"/>
      <c r="U761" s="29"/>
      <c r="V761" s="28">
        <f t="shared" si="104"/>
        <v>0</v>
      </c>
      <c r="W761" s="28">
        <f t="shared" si="109"/>
        <v>0</v>
      </c>
      <c r="X761" s="30">
        <f t="shared" si="105"/>
        <v>9409.3436000000002</v>
      </c>
      <c r="Y761" s="31" t="s">
        <v>777</v>
      </c>
      <c r="Z761" s="17"/>
    </row>
    <row r="762" spans="1:26" ht="15.75" x14ac:dyDescent="0.25">
      <c r="A762" s="18" t="s">
        <v>199</v>
      </c>
      <c r="B762" s="19" t="s">
        <v>200</v>
      </c>
      <c r="C762" s="20" t="s">
        <v>1109</v>
      </c>
      <c r="D762" s="21" t="s">
        <v>315</v>
      </c>
      <c r="E762" s="22" t="s">
        <v>450</v>
      </c>
      <c r="F762" s="19" t="s">
        <v>275</v>
      </c>
      <c r="G762" s="19" t="s">
        <v>451</v>
      </c>
      <c r="H762" s="23">
        <v>0.26279999999999998</v>
      </c>
      <c r="I762" s="23">
        <v>4.8300000000000003E-2</v>
      </c>
      <c r="J762" s="23">
        <v>0.31119999999999998</v>
      </c>
      <c r="K762" s="24" t="s">
        <v>32</v>
      </c>
      <c r="L762" s="24">
        <v>4</v>
      </c>
      <c r="M762" s="24" t="s">
        <v>32</v>
      </c>
      <c r="N762" s="25">
        <v>25957</v>
      </c>
      <c r="O762" s="26">
        <f t="shared" si="107"/>
        <v>26034.870999999999</v>
      </c>
      <c r="P762" s="27">
        <f t="shared" si="108"/>
        <v>2603.4871000000003</v>
      </c>
      <c r="Q762" s="33"/>
      <c r="R762" s="36"/>
      <c r="S762" s="29"/>
      <c r="T762" s="29"/>
      <c r="U762" s="29"/>
      <c r="V762" s="28">
        <f t="shared" si="104"/>
        <v>0</v>
      </c>
      <c r="W762" s="28">
        <f t="shared" si="109"/>
        <v>0</v>
      </c>
      <c r="X762" s="30">
        <f t="shared" si="105"/>
        <v>2603.4871000000003</v>
      </c>
      <c r="Y762" s="31" t="s">
        <v>777</v>
      </c>
      <c r="Z762" s="17"/>
    </row>
    <row r="763" spans="1:26" ht="15.75" x14ac:dyDescent="0.25">
      <c r="A763" s="18" t="s">
        <v>199</v>
      </c>
      <c r="B763" s="19" t="s">
        <v>200</v>
      </c>
      <c r="C763" s="20" t="s">
        <v>1198</v>
      </c>
      <c r="D763" s="21" t="s">
        <v>1199</v>
      </c>
      <c r="E763" s="22" t="s">
        <v>1350</v>
      </c>
      <c r="F763" s="19" t="s">
        <v>37</v>
      </c>
      <c r="G763" s="19" t="s">
        <v>38</v>
      </c>
      <c r="H763" s="23">
        <v>0.38979999999999998</v>
      </c>
      <c r="I763" s="23">
        <v>7.0199999999999999E-2</v>
      </c>
      <c r="J763" s="23">
        <v>0.46</v>
      </c>
      <c r="K763" s="24" t="s">
        <v>32</v>
      </c>
      <c r="L763" s="24">
        <v>5</v>
      </c>
      <c r="M763" s="24"/>
      <c r="N763" s="25">
        <v>17003</v>
      </c>
      <c r="O763" s="26">
        <f t="shared" si="107"/>
        <v>17054.008999999998</v>
      </c>
      <c r="P763" s="27">
        <f t="shared" si="108"/>
        <v>1705.4008999999999</v>
      </c>
      <c r="Q763" s="33"/>
      <c r="R763" s="36"/>
      <c r="S763" s="29"/>
      <c r="T763" s="29"/>
      <c r="U763" s="29"/>
      <c r="V763" s="28">
        <f t="shared" si="104"/>
        <v>0</v>
      </c>
      <c r="W763" s="28">
        <f t="shared" si="109"/>
        <v>0</v>
      </c>
      <c r="X763" s="30">
        <f t="shared" si="105"/>
        <v>1705.4008999999999</v>
      </c>
      <c r="Y763" s="31" t="s">
        <v>777</v>
      </c>
      <c r="Z763" s="17"/>
    </row>
    <row r="764" spans="1:26" ht="15.75" x14ac:dyDescent="0.25">
      <c r="A764" s="18" t="s">
        <v>199</v>
      </c>
      <c r="B764" s="19" t="s">
        <v>200</v>
      </c>
      <c r="C764" s="20" t="s">
        <v>1200</v>
      </c>
      <c r="D764" s="21" t="s">
        <v>84</v>
      </c>
      <c r="E764" s="22" t="s">
        <v>274</v>
      </c>
      <c r="F764" s="19" t="s">
        <v>275</v>
      </c>
      <c r="G764" s="19" t="s">
        <v>38</v>
      </c>
      <c r="H764" s="23">
        <v>0.53549999999999998</v>
      </c>
      <c r="I764" s="23">
        <v>7.8E-2</v>
      </c>
      <c r="J764" s="23">
        <v>0.61350000000000005</v>
      </c>
      <c r="K764" s="24" t="s">
        <v>32</v>
      </c>
      <c r="L764" s="24">
        <v>5</v>
      </c>
      <c r="M764" s="24"/>
      <c r="N764" s="25">
        <v>81136</v>
      </c>
      <c r="O764" s="26">
        <f t="shared" si="107"/>
        <v>81379.407999999996</v>
      </c>
      <c r="P764" s="27">
        <f t="shared" si="108"/>
        <v>8137.9408000000003</v>
      </c>
      <c r="Q764" s="33"/>
      <c r="R764" s="36"/>
      <c r="S764" s="29"/>
      <c r="T764" s="29"/>
      <c r="U764" s="29"/>
      <c r="V764" s="28">
        <f t="shared" si="104"/>
        <v>0</v>
      </c>
      <c r="W764" s="28">
        <f t="shared" si="109"/>
        <v>0</v>
      </c>
      <c r="X764" s="30">
        <f t="shared" si="105"/>
        <v>8137.9408000000003</v>
      </c>
      <c r="Y764" s="31" t="s">
        <v>777</v>
      </c>
      <c r="Z764" s="17"/>
    </row>
    <row r="765" spans="1:26" ht="15.75" x14ac:dyDescent="0.25">
      <c r="A765" s="18" t="s">
        <v>199</v>
      </c>
      <c r="B765" s="19" t="s">
        <v>200</v>
      </c>
      <c r="C765" s="20" t="s">
        <v>1201</v>
      </c>
      <c r="D765" s="21" t="s">
        <v>177</v>
      </c>
      <c r="E765" s="22" t="s">
        <v>1350</v>
      </c>
      <c r="F765" s="19" t="s">
        <v>30</v>
      </c>
      <c r="G765" s="19" t="s">
        <v>31</v>
      </c>
      <c r="H765" s="23">
        <v>0.95899999999999996</v>
      </c>
      <c r="I765" s="23">
        <v>0</v>
      </c>
      <c r="J765" s="23">
        <v>0.95899999999999996</v>
      </c>
      <c r="K765" s="24" t="s">
        <v>32</v>
      </c>
      <c r="L765" s="24">
        <v>5</v>
      </c>
      <c r="M765" s="24"/>
      <c r="N765" s="25">
        <v>4359</v>
      </c>
      <c r="O765" s="26">
        <f t="shared" si="107"/>
        <v>4372.0770000000002</v>
      </c>
      <c r="P765" s="27">
        <f t="shared" si="108"/>
        <v>437.20770000000005</v>
      </c>
      <c r="Q765" s="33"/>
      <c r="R765" s="36"/>
      <c r="S765" s="29"/>
      <c r="T765" s="29"/>
      <c r="U765" s="29"/>
      <c r="V765" s="28">
        <f t="shared" si="104"/>
        <v>0</v>
      </c>
      <c r="W765" s="28">
        <f t="shared" si="109"/>
        <v>0</v>
      </c>
      <c r="X765" s="30">
        <f t="shared" si="105"/>
        <v>437.20770000000005</v>
      </c>
      <c r="Y765" s="31" t="s">
        <v>777</v>
      </c>
      <c r="Z765" s="17"/>
    </row>
    <row r="766" spans="1:26" ht="15.75" x14ac:dyDescent="0.25">
      <c r="A766" s="18" t="s">
        <v>199</v>
      </c>
      <c r="B766" s="19" t="s">
        <v>200</v>
      </c>
      <c r="C766" s="20" t="s">
        <v>1202</v>
      </c>
      <c r="D766" s="21" t="s">
        <v>88</v>
      </c>
      <c r="E766" s="22" t="s">
        <v>29</v>
      </c>
      <c r="F766" s="19" t="s">
        <v>30</v>
      </c>
      <c r="G766" s="19" t="s">
        <v>31</v>
      </c>
      <c r="H766" s="23">
        <v>0.3886</v>
      </c>
      <c r="I766" s="23">
        <v>4.9299999999999997E-2</v>
      </c>
      <c r="J766" s="23">
        <v>0.43790000000000001</v>
      </c>
      <c r="K766" s="24" t="s">
        <v>32</v>
      </c>
      <c r="L766" s="24">
        <v>5</v>
      </c>
      <c r="M766" s="24"/>
      <c r="N766" s="25">
        <v>25531</v>
      </c>
      <c r="O766" s="26">
        <f t="shared" si="107"/>
        <v>25607.593000000001</v>
      </c>
      <c r="P766" s="27">
        <f t="shared" si="108"/>
        <v>2560.7593000000002</v>
      </c>
      <c r="Q766" s="33"/>
      <c r="R766" s="36"/>
      <c r="S766" s="29"/>
      <c r="T766" s="29"/>
      <c r="U766" s="29"/>
      <c r="V766" s="28">
        <f t="shared" si="104"/>
        <v>0</v>
      </c>
      <c r="W766" s="28">
        <f t="shared" si="109"/>
        <v>0</v>
      </c>
      <c r="X766" s="30">
        <f t="shared" si="105"/>
        <v>2560.7593000000002</v>
      </c>
      <c r="Y766" s="31" t="s">
        <v>777</v>
      </c>
      <c r="Z766" s="17"/>
    </row>
    <row r="767" spans="1:26" ht="15.75" x14ac:dyDescent="0.25">
      <c r="A767" s="18" t="s">
        <v>199</v>
      </c>
      <c r="B767" s="19" t="s">
        <v>200</v>
      </c>
      <c r="C767" s="20" t="s">
        <v>1203</v>
      </c>
      <c r="D767" s="21" t="s">
        <v>467</v>
      </c>
      <c r="E767" s="22" t="s">
        <v>1350</v>
      </c>
      <c r="F767" s="19" t="s">
        <v>275</v>
      </c>
      <c r="G767" s="19" t="s">
        <v>31</v>
      </c>
      <c r="H767" s="23">
        <v>0.42980000000000002</v>
      </c>
      <c r="I767" s="23">
        <v>7.4399999999999994E-2</v>
      </c>
      <c r="J767" s="23">
        <v>0.50409999999999999</v>
      </c>
      <c r="K767" s="24" t="s">
        <v>32</v>
      </c>
      <c r="L767" s="24">
        <v>5</v>
      </c>
      <c r="M767" s="24"/>
      <c r="N767" s="25">
        <v>10199</v>
      </c>
      <c r="O767" s="26">
        <f t="shared" si="107"/>
        <v>10229.597</v>
      </c>
      <c r="P767" s="27">
        <f t="shared" si="108"/>
        <v>1022.9597</v>
      </c>
      <c r="Q767" s="33"/>
      <c r="R767" s="36"/>
      <c r="S767" s="29"/>
      <c r="T767" s="29"/>
      <c r="U767" s="29"/>
      <c r="V767" s="28">
        <f t="shared" si="104"/>
        <v>0</v>
      </c>
      <c r="W767" s="28">
        <f t="shared" si="109"/>
        <v>0</v>
      </c>
      <c r="X767" s="30">
        <f t="shared" si="105"/>
        <v>1022.9597</v>
      </c>
      <c r="Y767" s="31" t="s">
        <v>777</v>
      </c>
      <c r="Z767" s="17"/>
    </row>
    <row r="768" spans="1:26" ht="15.75" x14ac:dyDescent="0.25">
      <c r="A768" s="18" t="s">
        <v>421</v>
      </c>
      <c r="B768" s="19" t="s">
        <v>422</v>
      </c>
      <c r="C768" s="38" t="s">
        <v>1004</v>
      </c>
      <c r="D768" s="39" t="s">
        <v>1005</v>
      </c>
      <c r="E768" s="38" t="s">
        <v>450</v>
      </c>
      <c r="F768" s="19" t="s">
        <v>1350</v>
      </c>
      <c r="G768" s="19" t="s">
        <v>1350</v>
      </c>
      <c r="H768" s="19" t="s">
        <v>1350</v>
      </c>
      <c r="I768" s="19" t="s">
        <v>1350</v>
      </c>
      <c r="J768" s="47">
        <v>0.77910000000000001</v>
      </c>
      <c r="K768" s="24"/>
      <c r="L768" s="24">
        <v>3</v>
      </c>
      <c r="M768" s="24" t="s">
        <v>32</v>
      </c>
      <c r="N768" s="34">
        <v>24558</v>
      </c>
      <c r="O768" s="26">
        <f t="shared" si="107"/>
        <v>24631.673999999999</v>
      </c>
      <c r="P768" s="33">
        <f t="shared" si="108"/>
        <v>2463.1674000000003</v>
      </c>
      <c r="Q768" s="33">
        <v>0.05</v>
      </c>
      <c r="R768" s="29"/>
      <c r="S768" s="29"/>
      <c r="T768" s="29"/>
      <c r="U768" s="29"/>
      <c r="V768" s="28">
        <f t="shared" si="104"/>
        <v>0</v>
      </c>
      <c r="W768" s="28">
        <f>T768*0.05</f>
        <v>0</v>
      </c>
      <c r="X768" s="30">
        <f t="shared" si="105"/>
        <v>2463.1674000000003</v>
      </c>
      <c r="Y768" s="31" t="s">
        <v>777</v>
      </c>
      <c r="Z768" s="17"/>
    </row>
    <row r="769" spans="1:26" ht="15.75" x14ac:dyDescent="0.25">
      <c r="A769" s="18" t="s">
        <v>215</v>
      </c>
      <c r="B769" s="19" t="s">
        <v>216</v>
      </c>
      <c r="C769" s="20" t="s">
        <v>1110</v>
      </c>
      <c r="D769" s="21" t="s">
        <v>40</v>
      </c>
      <c r="E769" s="22" t="s">
        <v>450</v>
      </c>
      <c r="F769" s="19" t="s">
        <v>464</v>
      </c>
      <c r="G769" s="19" t="s">
        <v>451</v>
      </c>
      <c r="H769" s="23">
        <v>0.36730000000000002</v>
      </c>
      <c r="I769" s="23">
        <v>5.7099999999999998E-2</v>
      </c>
      <c r="J769" s="23">
        <v>0.42449999999999999</v>
      </c>
      <c r="K769" s="24" t="s">
        <v>32</v>
      </c>
      <c r="L769" s="24">
        <v>4</v>
      </c>
      <c r="M769" s="24" t="s">
        <v>32</v>
      </c>
      <c r="N769" s="34">
        <v>15183</v>
      </c>
      <c r="O769" s="26">
        <f t="shared" ref="O769:O777" si="110">N769+(N769*0.003)</f>
        <v>15228.549000000001</v>
      </c>
      <c r="P769" s="27">
        <f t="shared" ref="P769:P777" si="111">O769*0.1</f>
        <v>1522.8549000000003</v>
      </c>
      <c r="Q769" s="33"/>
      <c r="R769" s="36"/>
      <c r="S769" s="29"/>
      <c r="T769" s="29"/>
      <c r="U769" s="29"/>
      <c r="V769" s="28">
        <f t="shared" si="104"/>
        <v>0</v>
      </c>
      <c r="W769" s="28">
        <f>T769*0.1</f>
        <v>0</v>
      </c>
      <c r="X769" s="30">
        <f t="shared" si="105"/>
        <v>1522.8549000000003</v>
      </c>
      <c r="Y769" s="31" t="s">
        <v>777</v>
      </c>
      <c r="Z769" s="17"/>
    </row>
    <row r="770" spans="1:26" ht="15.75" x14ac:dyDescent="0.25">
      <c r="A770" s="18" t="s">
        <v>215</v>
      </c>
      <c r="B770" s="19" t="s">
        <v>216</v>
      </c>
      <c r="C770" s="20" t="s">
        <v>1111</v>
      </c>
      <c r="D770" s="21" t="s">
        <v>538</v>
      </c>
      <c r="E770" s="22" t="s">
        <v>36</v>
      </c>
      <c r="F770" s="19" t="s">
        <v>37</v>
      </c>
      <c r="G770" s="19" t="s">
        <v>38</v>
      </c>
      <c r="H770" s="23">
        <v>0.34410000000000002</v>
      </c>
      <c r="I770" s="23">
        <v>6.4299999999999996E-2</v>
      </c>
      <c r="J770" s="23">
        <v>0.40839999999999999</v>
      </c>
      <c r="K770" s="24" t="s">
        <v>32</v>
      </c>
      <c r="L770" s="24">
        <v>4</v>
      </c>
      <c r="M770" s="24" t="s">
        <v>32</v>
      </c>
      <c r="N770" s="34">
        <v>12910</v>
      </c>
      <c r="O770" s="26">
        <f t="shared" si="110"/>
        <v>12948.73</v>
      </c>
      <c r="P770" s="27">
        <f t="shared" si="111"/>
        <v>1294.873</v>
      </c>
      <c r="Q770" s="33"/>
      <c r="R770" s="36"/>
      <c r="S770" s="29"/>
      <c r="T770" s="29"/>
      <c r="U770" s="29"/>
      <c r="V770" s="28">
        <f t="shared" si="104"/>
        <v>0</v>
      </c>
      <c r="W770" s="28">
        <f>T770*0.1</f>
        <v>0</v>
      </c>
      <c r="X770" s="30">
        <f t="shared" si="105"/>
        <v>1294.873</v>
      </c>
      <c r="Y770" s="31" t="s">
        <v>777</v>
      </c>
      <c r="Z770" s="17"/>
    </row>
    <row r="771" spans="1:26" ht="15.75" x14ac:dyDescent="0.25">
      <c r="A771" s="18" t="s">
        <v>215</v>
      </c>
      <c r="B771" s="19" t="s">
        <v>216</v>
      </c>
      <c r="C771" s="20" t="s">
        <v>1112</v>
      </c>
      <c r="D771" s="21" t="s">
        <v>1113</v>
      </c>
      <c r="E771" s="22" t="s">
        <v>450</v>
      </c>
      <c r="F771" s="19" t="s">
        <v>460</v>
      </c>
      <c r="G771" s="19" t="s">
        <v>461</v>
      </c>
      <c r="H771" s="23">
        <v>0.28320000000000001</v>
      </c>
      <c r="I771" s="23">
        <v>9.0200000000000002E-2</v>
      </c>
      <c r="J771" s="23">
        <v>0.37340000000000001</v>
      </c>
      <c r="K771" s="24" t="s">
        <v>32</v>
      </c>
      <c r="L771" s="24">
        <v>4</v>
      </c>
      <c r="M771" s="24" t="s">
        <v>32</v>
      </c>
      <c r="N771" s="34">
        <v>16881</v>
      </c>
      <c r="O771" s="26">
        <f t="shared" si="110"/>
        <v>16931.643</v>
      </c>
      <c r="P771" s="27">
        <f t="shared" si="111"/>
        <v>1693.1643000000001</v>
      </c>
      <c r="Q771" s="33"/>
      <c r="R771" s="36"/>
      <c r="S771" s="29"/>
      <c r="T771" s="29"/>
      <c r="U771" s="29"/>
      <c r="V771" s="28">
        <f t="shared" si="104"/>
        <v>0</v>
      </c>
      <c r="W771" s="28">
        <f>T771*0.1</f>
        <v>0</v>
      </c>
      <c r="X771" s="30">
        <f t="shared" si="105"/>
        <v>1693.1643000000001</v>
      </c>
      <c r="Y771" s="31" t="s">
        <v>777</v>
      </c>
      <c r="Z771" s="17"/>
    </row>
    <row r="772" spans="1:26" ht="15.75" x14ac:dyDescent="0.25">
      <c r="A772" s="18" t="s">
        <v>215</v>
      </c>
      <c r="B772" s="19" t="s">
        <v>216</v>
      </c>
      <c r="C772" s="20" t="s">
        <v>1114</v>
      </c>
      <c r="D772" s="21" t="s">
        <v>493</v>
      </c>
      <c r="E772" s="22" t="s">
        <v>29</v>
      </c>
      <c r="F772" s="19" t="s">
        <v>30</v>
      </c>
      <c r="G772" s="19" t="s">
        <v>31</v>
      </c>
      <c r="H772" s="23">
        <v>0.33600000000000002</v>
      </c>
      <c r="I772" s="23">
        <v>5.0500000000000003E-2</v>
      </c>
      <c r="J772" s="23">
        <v>0.38650000000000001</v>
      </c>
      <c r="K772" s="24" t="s">
        <v>32</v>
      </c>
      <c r="L772" s="24">
        <v>4</v>
      </c>
      <c r="M772" s="24" t="s">
        <v>32</v>
      </c>
      <c r="N772" s="34">
        <v>33520</v>
      </c>
      <c r="O772" s="26">
        <f t="shared" si="110"/>
        <v>33620.559999999998</v>
      </c>
      <c r="P772" s="27">
        <f t="shared" si="111"/>
        <v>3362.056</v>
      </c>
      <c r="Q772" s="33"/>
      <c r="R772" s="36"/>
      <c r="S772" s="29"/>
      <c r="T772" s="29"/>
      <c r="U772" s="29"/>
      <c r="V772" s="28">
        <f t="shared" si="104"/>
        <v>0</v>
      </c>
      <c r="W772" s="28">
        <f>T772*0.1</f>
        <v>0</v>
      </c>
      <c r="X772" s="30">
        <f t="shared" si="105"/>
        <v>3362.056</v>
      </c>
      <c r="Y772" s="31" t="s">
        <v>777</v>
      </c>
      <c r="Z772" s="17"/>
    </row>
    <row r="773" spans="1:26" ht="15.75" x14ac:dyDescent="0.25">
      <c r="A773" s="18" t="s">
        <v>221</v>
      </c>
      <c r="B773" s="19" t="s">
        <v>222</v>
      </c>
      <c r="C773" s="20" t="s">
        <v>913</v>
      </c>
      <c r="D773" s="21" t="s">
        <v>145</v>
      </c>
      <c r="E773" s="22" t="s">
        <v>450</v>
      </c>
      <c r="F773" s="19" t="s">
        <v>275</v>
      </c>
      <c r="G773" s="19" t="s">
        <v>451</v>
      </c>
      <c r="H773" s="23">
        <v>0.54590000000000005</v>
      </c>
      <c r="I773" s="23">
        <v>0.10290000000000001</v>
      </c>
      <c r="J773" s="23">
        <v>0.64880000000000004</v>
      </c>
      <c r="K773" s="24"/>
      <c r="L773" s="24">
        <v>3</v>
      </c>
      <c r="M773" s="24" t="s">
        <v>32</v>
      </c>
      <c r="N773" s="25">
        <v>25070</v>
      </c>
      <c r="O773" s="26">
        <f t="shared" si="110"/>
        <v>25145.21</v>
      </c>
      <c r="P773" s="27">
        <f t="shared" si="111"/>
        <v>2514.5210000000002</v>
      </c>
      <c r="Q773" s="33">
        <v>0.05</v>
      </c>
      <c r="R773" s="36"/>
      <c r="S773" s="29"/>
      <c r="T773" s="29"/>
      <c r="U773" s="29"/>
      <c r="V773" s="28">
        <f t="shared" si="104"/>
        <v>0</v>
      </c>
      <c r="W773" s="28">
        <f>T773*0.05</f>
        <v>0</v>
      </c>
      <c r="X773" s="30">
        <f t="shared" si="105"/>
        <v>2514.5210000000002</v>
      </c>
      <c r="Y773" s="31" t="s">
        <v>777</v>
      </c>
      <c r="Z773" s="17"/>
    </row>
    <row r="774" spans="1:26" ht="15.75" x14ac:dyDescent="0.25">
      <c r="A774" s="18" t="s">
        <v>221</v>
      </c>
      <c r="B774" s="19" t="s">
        <v>222</v>
      </c>
      <c r="C774" s="20" t="s">
        <v>914</v>
      </c>
      <c r="D774" s="21" t="s">
        <v>762</v>
      </c>
      <c r="E774" s="22" t="s">
        <v>450</v>
      </c>
      <c r="F774" s="19" t="s">
        <v>275</v>
      </c>
      <c r="G774" s="19" t="s">
        <v>451</v>
      </c>
      <c r="H774" s="23">
        <v>0.46760000000000002</v>
      </c>
      <c r="I774" s="23">
        <v>0.11269999999999999</v>
      </c>
      <c r="J774" s="23">
        <v>0.58030000000000004</v>
      </c>
      <c r="K774" s="24"/>
      <c r="L774" s="24">
        <v>3</v>
      </c>
      <c r="M774" s="24" t="s">
        <v>32</v>
      </c>
      <c r="N774" s="25">
        <v>17810</v>
      </c>
      <c r="O774" s="26">
        <f t="shared" si="110"/>
        <v>17863.43</v>
      </c>
      <c r="P774" s="27">
        <f t="shared" si="111"/>
        <v>1786.3430000000001</v>
      </c>
      <c r="Q774" s="33">
        <v>0.05</v>
      </c>
      <c r="R774" s="36"/>
      <c r="S774" s="29"/>
      <c r="T774" s="29"/>
      <c r="U774" s="29"/>
      <c r="V774" s="28">
        <f t="shared" si="104"/>
        <v>0</v>
      </c>
      <c r="W774" s="28">
        <f>T774*0.05</f>
        <v>0</v>
      </c>
      <c r="X774" s="30">
        <f t="shared" si="105"/>
        <v>1786.3430000000001</v>
      </c>
      <c r="Y774" s="31" t="s">
        <v>777</v>
      </c>
      <c r="Z774" s="17"/>
    </row>
    <row r="775" spans="1:26" ht="15.75" x14ac:dyDescent="0.25">
      <c r="A775" s="18" t="s">
        <v>221</v>
      </c>
      <c r="B775" s="19" t="s">
        <v>222</v>
      </c>
      <c r="C775" s="20" t="s">
        <v>915</v>
      </c>
      <c r="D775" s="21" t="s">
        <v>279</v>
      </c>
      <c r="E775" s="22" t="s">
        <v>450</v>
      </c>
      <c r="F775" s="19" t="s">
        <v>275</v>
      </c>
      <c r="G775" s="19" t="s">
        <v>451</v>
      </c>
      <c r="H775" s="23">
        <v>0.43619999999999998</v>
      </c>
      <c r="I775" s="23">
        <v>9.8799999999999999E-2</v>
      </c>
      <c r="J775" s="23">
        <v>0.53500000000000003</v>
      </c>
      <c r="K775" s="24"/>
      <c r="L775" s="24">
        <v>3</v>
      </c>
      <c r="M775" s="24" t="s">
        <v>32</v>
      </c>
      <c r="N775" s="25">
        <v>11983</v>
      </c>
      <c r="O775" s="26">
        <f t="shared" si="110"/>
        <v>12018.949000000001</v>
      </c>
      <c r="P775" s="27">
        <f t="shared" si="111"/>
        <v>1201.8949</v>
      </c>
      <c r="Q775" s="33">
        <v>0.05</v>
      </c>
      <c r="R775" s="36"/>
      <c r="S775" s="29"/>
      <c r="T775" s="29"/>
      <c r="U775" s="29"/>
      <c r="V775" s="28">
        <f t="shared" si="104"/>
        <v>0</v>
      </c>
      <c r="W775" s="28">
        <f>T775*0.05</f>
        <v>0</v>
      </c>
      <c r="X775" s="30">
        <f t="shared" si="105"/>
        <v>1201.8949</v>
      </c>
      <c r="Y775" s="31" t="s">
        <v>777</v>
      </c>
      <c r="Z775" s="17"/>
    </row>
    <row r="776" spans="1:26" ht="15.75" x14ac:dyDescent="0.25">
      <c r="A776" s="18" t="s">
        <v>221</v>
      </c>
      <c r="B776" s="19" t="s">
        <v>222</v>
      </c>
      <c r="C776" s="20" t="s">
        <v>916</v>
      </c>
      <c r="D776" s="21" t="s">
        <v>50</v>
      </c>
      <c r="E776" s="22" t="s">
        <v>450</v>
      </c>
      <c r="F776" s="19" t="s">
        <v>275</v>
      </c>
      <c r="G776" s="19" t="s">
        <v>451</v>
      </c>
      <c r="H776" s="23">
        <v>0.54869999999999997</v>
      </c>
      <c r="I776" s="23">
        <v>8.3099999999999993E-2</v>
      </c>
      <c r="J776" s="23">
        <v>0.63180000000000003</v>
      </c>
      <c r="K776" s="24"/>
      <c r="L776" s="24">
        <v>3</v>
      </c>
      <c r="M776" s="24" t="s">
        <v>32</v>
      </c>
      <c r="N776" s="25">
        <v>28482</v>
      </c>
      <c r="O776" s="26">
        <f t="shared" si="110"/>
        <v>28567.446</v>
      </c>
      <c r="P776" s="27">
        <f t="shared" si="111"/>
        <v>2856.7446</v>
      </c>
      <c r="Q776" s="33">
        <v>0.05</v>
      </c>
      <c r="R776" s="36"/>
      <c r="S776" s="29"/>
      <c r="T776" s="29"/>
      <c r="U776" s="29"/>
      <c r="V776" s="28">
        <f t="shared" ref="V776:V839" si="112">IF(Q776*(R776+S776)&gt;(P776),P776,Q776*(R776+S776))</f>
        <v>0</v>
      </c>
      <c r="W776" s="28">
        <f>T776*0.05</f>
        <v>0</v>
      </c>
      <c r="X776" s="30">
        <f t="shared" ref="X776:X839" si="113">P776-V776</f>
        <v>2856.7446</v>
      </c>
      <c r="Y776" s="31" t="s">
        <v>777</v>
      </c>
      <c r="Z776" s="17"/>
    </row>
    <row r="777" spans="1:26" ht="15.75" x14ac:dyDescent="0.25">
      <c r="A777" s="18" t="s">
        <v>229</v>
      </c>
      <c r="B777" s="19" t="s">
        <v>230</v>
      </c>
      <c r="C777" s="20" t="s">
        <v>1115</v>
      </c>
      <c r="D777" s="21" t="s">
        <v>563</v>
      </c>
      <c r="E777" s="22" t="s">
        <v>274</v>
      </c>
      <c r="F777" s="19" t="s">
        <v>37</v>
      </c>
      <c r="G777" s="19" t="s">
        <v>31</v>
      </c>
      <c r="H777" s="23">
        <v>1</v>
      </c>
      <c r="I777" s="23">
        <v>0</v>
      </c>
      <c r="J777" s="23">
        <v>1</v>
      </c>
      <c r="K777" s="24"/>
      <c r="L777" s="24">
        <v>4</v>
      </c>
      <c r="M777" s="24" t="s">
        <v>32</v>
      </c>
      <c r="N777" s="25">
        <v>1189</v>
      </c>
      <c r="O777" s="26">
        <f t="shared" si="110"/>
        <v>1192.567</v>
      </c>
      <c r="P777" s="27">
        <f t="shared" si="111"/>
        <v>119.25670000000001</v>
      </c>
      <c r="Q777" s="33"/>
      <c r="R777" s="36"/>
      <c r="S777" s="29"/>
      <c r="T777" s="29"/>
      <c r="U777" s="29"/>
      <c r="V777" s="28">
        <f t="shared" si="112"/>
        <v>0</v>
      </c>
      <c r="W777" s="28">
        <f t="shared" ref="W777:W800" si="114">T777*0.1</f>
        <v>0</v>
      </c>
      <c r="X777" s="30">
        <f t="shared" si="113"/>
        <v>119.25670000000001</v>
      </c>
      <c r="Y777" s="31" t="s">
        <v>777</v>
      </c>
      <c r="Z777" s="17"/>
    </row>
    <row r="778" spans="1:26" ht="31.5" x14ac:dyDescent="0.25">
      <c r="A778" s="18" t="s">
        <v>234</v>
      </c>
      <c r="B778" s="19" t="s">
        <v>235</v>
      </c>
      <c r="C778" s="20" t="s">
        <v>1116</v>
      </c>
      <c r="D778" s="21" t="s">
        <v>615</v>
      </c>
      <c r="E778" s="22" t="s">
        <v>29</v>
      </c>
      <c r="F778" s="19" t="s">
        <v>30</v>
      </c>
      <c r="G778" s="19" t="s">
        <v>31</v>
      </c>
      <c r="H778" s="23">
        <v>0.37980000000000003</v>
      </c>
      <c r="I778" s="23">
        <v>5.9799999999999999E-2</v>
      </c>
      <c r="J778" s="23">
        <v>0.43959999999999999</v>
      </c>
      <c r="K778" s="24" t="s">
        <v>32</v>
      </c>
      <c r="L778" s="24">
        <v>4</v>
      </c>
      <c r="M778" s="24" t="s">
        <v>32</v>
      </c>
      <c r="N778" s="25">
        <v>27229</v>
      </c>
      <c r="O778" s="40">
        <f>N778+(N778*0.03)</f>
        <v>28045.87</v>
      </c>
      <c r="P778" s="27">
        <f>O778*0.05</f>
        <v>1402.2935</v>
      </c>
      <c r="Q778" s="33"/>
      <c r="R778" s="36"/>
      <c r="S778" s="29"/>
      <c r="T778" s="29"/>
      <c r="U778" s="29"/>
      <c r="V778" s="28">
        <f t="shared" si="112"/>
        <v>0</v>
      </c>
      <c r="W778" s="28">
        <f t="shared" si="114"/>
        <v>0</v>
      </c>
      <c r="X778" s="30">
        <f t="shared" si="113"/>
        <v>1402.2935</v>
      </c>
      <c r="Y778" s="31" t="s">
        <v>777</v>
      </c>
      <c r="Z778" s="17"/>
    </row>
    <row r="779" spans="1:26" ht="15.75" x14ac:dyDescent="0.25">
      <c r="A779" s="18" t="s">
        <v>428</v>
      </c>
      <c r="B779" s="19" t="s">
        <v>429</v>
      </c>
      <c r="C779" s="38" t="s">
        <v>1167</v>
      </c>
      <c r="D779" s="39" t="s">
        <v>108</v>
      </c>
      <c r="E779" s="38" t="s">
        <v>29</v>
      </c>
      <c r="F779" s="19" t="s">
        <v>1350</v>
      </c>
      <c r="G779" s="19" t="s">
        <v>1350</v>
      </c>
      <c r="H779" s="19" t="s">
        <v>1350</v>
      </c>
      <c r="I779" s="19" t="s">
        <v>1350</v>
      </c>
      <c r="J779" s="47">
        <v>0.39660000000000001</v>
      </c>
      <c r="K779" s="24"/>
      <c r="L779" s="24">
        <v>4</v>
      </c>
      <c r="M779" s="24" t="s">
        <v>32</v>
      </c>
      <c r="N779" s="34">
        <v>23479</v>
      </c>
      <c r="O779" s="26">
        <f t="shared" ref="O779:O810" si="115">N779+(N779*0.003)</f>
        <v>23549.437000000002</v>
      </c>
      <c r="P779" s="33">
        <f t="shared" ref="P779:P810" si="116">O779*0.1</f>
        <v>2354.9437000000003</v>
      </c>
      <c r="Q779" s="33"/>
      <c r="R779" s="29"/>
      <c r="S779" s="29"/>
      <c r="T779" s="29"/>
      <c r="U779" s="29"/>
      <c r="V779" s="28">
        <f t="shared" si="112"/>
        <v>0</v>
      </c>
      <c r="W779" s="28">
        <f t="shared" si="114"/>
        <v>0</v>
      </c>
      <c r="X779" s="30">
        <f t="shared" si="113"/>
        <v>2354.9437000000003</v>
      </c>
      <c r="Y779" s="31" t="s">
        <v>777</v>
      </c>
      <c r="Z779" s="17"/>
    </row>
    <row r="780" spans="1:26" ht="15.75" x14ac:dyDescent="0.25">
      <c r="A780" s="18" t="s">
        <v>428</v>
      </c>
      <c r="B780" s="19" t="s">
        <v>429</v>
      </c>
      <c r="C780" s="38" t="s">
        <v>1168</v>
      </c>
      <c r="D780" s="39" t="s">
        <v>148</v>
      </c>
      <c r="E780" s="38" t="s">
        <v>450</v>
      </c>
      <c r="F780" s="19" t="s">
        <v>1350</v>
      </c>
      <c r="G780" s="19" t="s">
        <v>1350</v>
      </c>
      <c r="H780" s="19" t="s">
        <v>1350</v>
      </c>
      <c r="I780" s="19" t="s">
        <v>1350</v>
      </c>
      <c r="J780" s="47">
        <v>0.41899999999999998</v>
      </c>
      <c r="K780" s="24" t="s">
        <v>32</v>
      </c>
      <c r="L780" s="24">
        <v>4</v>
      </c>
      <c r="M780" s="24" t="s">
        <v>32</v>
      </c>
      <c r="N780" s="34">
        <v>24305</v>
      </c>
      <c r="O780" s="26">
        <f t="shared" si="115"/>
        <v>24377.915000000001</v>
      </c>
      <c r="P780" s="33">
        <f t="shared" si="116"/>
        <v>2437.7915000000003</v>
      </c>
      <c r="Q780" s="33"/>
      <c r="R780" s="29"/>
      <c r="S780" s="29"/>
      <c r="T780" s="29"/>
      <c r="U780" s="29"/>
      <c r="V780" s="28">
        <f t="shared" si="112"/>
        <v>0</v>
      </c>
      <c r="W780" s="28">
        <f t="shared" si="114"/>
        <v>0</v>
      </c>
      <c r="X780" s="30">
        <f t="shared" si="113"/>
        <v>2437.7915000000003</v>
      </c>
      <c r="Y780" s="31" t="s">
        <v>777</v>
      </c>
      <c r="Z780" s="17"/>
    </row>
    <row r="781" spans="1:26" ht="15.75" x14ac:dyDescent="0.25">
      <c r="A781" s="18" t="s">
        <v>248</v>
      </c>
      <c r="B781" s="19" t="s">
        <v>249</v>
      </c>
      <c r="C781" s="20" t="s">
        <v>1204</v>
      </c>
      <c r="D781" s="21" t="s">
        <v>186</v>
      </c>
      <c r="E781" s="22" t="s">
        <v>29</v>
      </c>
      <c r="F781" s="19" t="s">
        <v>30</v>
      </c>
      <c r="G781" s="19" t="s">
        <v>31</v>
      </c>
      <c r="H781" s="23">
        <v>8.3199999999999996E-2</v>
      </c>
      <c r="I781" s="23">
        <v>2.5499999999999998E-2</v>
      </c>
      <c r="J781" s="23">
        <v>0.1087</v>
      </c>
      <c r="K781" s="24"/>
      <c r="L781" s="24">
        <v>5</v>
      </c>
      <c r="M781" s="24"/>
      <c r="N781" s="34">
        <v>22911</v>
      </c>
      <c r="O781" s="26">
        <f t="shared" si="115"/>
        <v>22979.733</v>
      </c>
      <c r="P781" s="27">
        <f t="shared" si="116"/>
        <v>2297.9733000000001</v>
      </c>
      <c r="Q781" s="33"/>
      <c r="R781" s="36"/>
      <c r="S781" s="29"/>
      <c r="T781" s="29"/>
      <c r="U781" s="29"/>
      <c r="V781" s="28">
        <f t="shared" si="112"/>
        <v>0</v>
      </c>
      <c r="W781" s="28">
        <f t="shared" si="114"/>
        <v>0</v>
      </c>
      <c r="X781" s="30">
        <f t="shared" si="113"/>
        <v>2297.9733000000001</v>
      </c>
      <c r="Y781" s="31" t="s">
        <v>777</v>
      </c>
      <c r="Z781" s="17"/>
    </row>
    <row r="782" spans="1:26" ht="15.75" x14ac:dyDescent="0.25">
      <c r="A782" s="18" t="s">
        <v>248</v>
      </c>
      <c r="B782" s="19" t="s">
        <v>249</v>
      </c>
      <c r="C782" s="20" t="s">
        <v>1205</v>
      </c>
      <c r="D782" s="21" t="s">
        <v>331</v>
      </c>
      <c r="E782" s="22" t="s">
        <v>29</v>
      </c>
      <c r="F782" s="19" t="s">
        <v>30</v>
      </c>
      <c r="G782" s="19" t="s">
        <v>31</v>
      </c>
      <c r="H782" s="23">
        <v>9.5299999999999996E-2</v>
      </c>
      <c r="I782" s="23">
        <v>2.87E-2</v>
      </c>
      <c r="J782" s="23">
        <v>0.124</v>
      </c>
      <c r="K782" s="24"/>
      <c r="L782" s="24">
        <v>5</v>
      </c>
      <c r="M782" s="24"/>
      <c r="N782" s="34">
        <v>8053</v>
      </c>
      <c r="O782" s="26">
        <f t="shared" si="115"/>
        <v>8077.1589999999997</v>
      </c>
      <c r="P782" s="27">
        <f t="shared" si="116"/>
        <v>807.71590000000003</v>
      </c>
      <c r="Q782" s="33"/>
      <c r="R782" s="36"/>
      <c r="S782" s="29"/>
      <c r="T782" s="29"/>
      <c r="U782" s="29"/>
      <c r="V782" s="28">
        <f t="shared" si="112"/>
        <v>0</v>
      </c>
      <c r="W782" s="28">
        <f t="shared" si="114"/>
        <v>0</v>
      </c>
      <c r="X782" s="30">
        <f t="shared" si="113"/>
        <v>807.71590000000003</v>
      </c>
      <c r="Y782" s="31" t="s">
        <v>777</v>
      </c>
      <c r="Z782" s="17"/>
    </row>
    <row r="783" spans="1:26" ht="15.75" x14ac:dyDescent="0.25">
      <c r="A783" s="18" t="s">
        <v>248</v>
      </c>
      <c r="B783" s="19" t="s">
        <v>249</v>
      </c>
      <c r="C783" s="20" t="s">
        <v>1206</v>
      </c>
      <c r="D783" s="21" t="s">
        <v>86</v>
      </c>
      <c r="E783" s="22" t="s">
        <v>29</v>
      </c>
      <c r="F783" s="19" t="s">
        <v>275</v>
      </c>
      <c r="G783" s="19" t="s">
        <v>31</v>
      </c>
      <c r="H783" s="23">
        <v>0.3241</v>
      </c>
      <c r="I783" s="23">
        <v>0.1147</v>
      </c>
      <c r="J783" s="23">
        <v>0.43880000000000002</v>
      </c>
      <c r="K783" s="24" t="s">
        <v>32</v>
      </c>
      <c r="L783" s="24">
        <v>5</v>
      </c>
      <c r="M783" s="24"/>
      <c r="N783" s="34">
        <v>94817</v>
      </c>
      <c r="O783" s="26">
        <f t="shared" si="115"/>
        <v>95101.451000000001</v>
      </c>
      <c r="P783" s="27">
        <f t="shared" si="116"/>
        <v>9510.1450999999997</v>
      </c>
      <c r="Q783" s="33"/>
      <c r="R783" s="36"/>
      <c r="S783" s="29"/>
      <c r="T783" s="29"/>
      <c r="U783" s="29"/>
      <c r="V783" s="28">
        <f t="shared" si="112"/>
        <v>0</v>
      </c>
      <c r="W783" s="28">
        <f t="shared" si="114"/>
        <v>0</v>
      </c>
      <c r="X783" s="30">
        <f t="shared" si="113"/>
        <v>9510.1450999999997</v>
      </c>
      <c r="Y783" s="31" t="s">
        <v>777</v>
      </c>
      <c r="Z783" s="17"/>
    </row>
    <row r="784" spans="1:26" ht="15.75" x14ac:dyDescent="0.25">
      <c r="A784" s="18" t="s">
        <v>248</v>
      </c>
      <c r="B784" s="19" t="s">
        <v>249</v>
      </c>
      <c r="C784" s="20" t="s">
        <v>1207</v>
      </c>
      <c r="D784" s="21" t="s">
        <v>1208</v>
      </c>
      <c r="E784" s="22" t="s">
        <v>29</v>
      </c>
      <c r="F784" s="19" t="s">
        <v>275</v>
      </c>
      <c r="G784" s="19" t="s">
        <v>31</v>
      </c>
      <c r="H784" s="23">
        <v>0.1429</v>
      </c>
      <c r="I784" s="23">
        <v>4.1099999999999998E-2</v>
      </c>
      <c r="J784" s="23">
        <v>0.18390000000000001</v>
      </c>
      <c r="K784" s="24" t="s">
        <v>32</v>
      </c>
      <c r="L784" s="24">
        <v>5</v>
      </c>
      <c r="M784" s="24"/>
      <c r="N784" s="34">
        <v>65591</v>
      </c>
      <c r="O784" s="26">
        <f t="shared" si="115"/>
        <v>65787.773000000001</v>
      </c>
      <c r="P784" s="27">
        <f t="shared" si="116"/>
        <v>6578.7773000000007</v>
      </c>
      <c r="Q784" s="33"/>
      <c r="R784" s="36"/>
      <c r="S784" s="29"/>
      <c r="T784" s="29"/>
      <c r="U784" s="29"/>
      <c r="V784" s="28">
        <f t="shared" si="112"/>
        <v>0</v>
      </c>
      <c r="W784" s="28">
        <f t="shared" si="114"/>
        <v>0</v>
      </c>
      <c r="X784" s="30">
        <f t="shared" si="113"/>
        <v>6578.7773000000007</v>
      </c>
      <c r="Y784" s="31" t="s">
        <v>777</v>
      </c>
      <c r="Z784" s="17"/>
    </row>
    <row r="785" spans="1:26" ht="15.75" x14ac:dyDescent="0.25">
      <c r="A785" s="18" t="s">
        <v>248</v>
      </c>
      <c r="B785" s="19" t="s">
        <v>249</v>
      </c>
      <c r="C785" s="20" t="s">
        <v>1209</v>
      </c>
      <c r="D785" s="21" t="s">
        <v>467</v>
      </c>
      <c r="E785" s="22" t="s">
        <v>29</v>
      </c>
      <c r="F785" s="19" t="s">
        <v>30</v>
      </c>
      <c r="G785" s="19" t="s">
        <v>31</v>
      </c>
      <c r="H785" s="23">
        <v>0.25829999999999997</v>
      </c>
      <c r="I785" s="23">
        <v>6.3899999999999998E-2</v>
      </c>
      <c r="J785" s="23">
        <v>0.32219999999999999</v>
      </c>
      <c r="K785" s="24" t="s">
        <v>32</v>
      </c>
      <c r="L785" s="24">
        <v>5</v>
      </c>
      <c r="M785" s="24"/>
      <c r="N785" s="34">
        <v>57504</v>
      </c>
      <c r="O785" s="26">
        <f t="shared" si="115"/>
        <v>57676.512000000002</v>
      </c>
      <c r="P785" s="27">
        <f t="shared" si="116"/>
        <v>5767.6512000000002</v>
      </c>
      <c r="Q785" s="33"/>
      <c r="R785" s="36"/>
      <c r="S785" s="29"/>
      <c r="T785" s="29"/>
      <c r="U785" s="29"/>
      <c r="V785" s="28">
        <f t="shared" si="112"/>
        <v>0</v>
      </c>
      <c r="W785" s="28">
        <f t="shared" si="114"/>
        <v>0</v>
      </c>
      <c r="X785" s="30">
        <f t="shared" si="113"/>
        <v>5767.6512000000002</v>
      </c>
      <c r="Y785" s="31" t="s">
        <v>777</v>
      </c>
      <c r="Z785" s="17"/>
    </row>
    <row r="786" spans="1:26" ht="15.75" x14ac:dyDescent="0.25">
      <c r="A786" s="18" t="s">
        <v>248</v>
      </c>
      <c r="B786" s="19" t="s">
        <v>249</v>
      </c>
      <c r="C786" s="20" t="s">
        <v>1210</v>
      </c>
      <c r="D786" s="21" t="s">
        <v>510</v>
      </c>
      <c r="E786" s="22" t="s">
        <v>36</v>
      </c>
      <c r="F786" s="19" t="s">
        <v>37</v>
      </c>
      <c r="G786" s="19" t="s">
        <v>38</v>
      </c>
      <c r="H786" s="23">
        <v>0.42770000000000002</v>
      </c>
      <c r="I786" s="23">
        <v>0.112</v>
      </c>
      <c r="J786" s="23">
        <v>0.53969999999999996</v>
      </c>
      <c r="K786" s="24" t="s">
        <v>32</v>
      </c>
      <c r="L786" s="24">
        <v>5</v>
      </c>
      <c r="M786" s="24"/>
      <c r="N786" s="34">
        <v>45920</v>
      </c>
      <c r="O786" s="26">
        <f t="shared" si="115"/>
        <v>46057.760000000002</v>
      </c>
      <c r="P786" s="27">
        <f t="shared" si="116"/>
        <v>4605.7760000000007</v>
      </c>
      <c r="Q786" s="33"/>
      <c r="R786" s="36"/>
      <c r="S786" s="29"/>
      <c r="T786" s="29"/>
      <c r="U786" s="29"/>
      <c r="V786" s="28">
        <f t="shared" si="112"/>
        <v>0</v>
      </c>
      <c r="W786" s="28">
        <f t="shared" si="114"/>
        <v>0</v>
      </c>
      <c r="X786" s="30">
        <f t="shared" si="113"/>
        <v>4605.7760000000007</v>
      </c>
      <c r="Y786" s="31" t="s">
        <v>777</v>
      </c>
      <c r="Z786" s="17"/>
    </row>
    <row r="787" spans="1:26" ht="15.75" x14ac:dyDescent="0.25">
      <c r="A787" s="18" t="s">
        <v>248</v>
      </c>
      <c r="B787" s="19" t="s">
        <v>249</v>
      </c>
      <c r="C787" s="20" t="s">
        <v>1211</v>
      </c>
      <c r="D787" s="21" t="s">
        <v>88</v>
      </c>
      <c r="E787" s="22" t="s">
        <v>1350</v>
      </c>
      <c r="F787" s="19" t="s">
        <v>461</v>
      </c>
      <c r="G787" s="19" t="s">
        <v>31</v>
      </c>
      <c r="H787" s="23">
        <v>0.60319999999999996</v>
      </c>
      <c r="I787" s="23">
        <v>5.5599999999999997E-2</v>
      </c>
      <c r="J787" s="23">
        <v>0.65869999999999995</v>
      </c>
      <c r="K787" s="24" t="s">
        <v>32</v>
      </c>
      <c r="L787" s="24">
        <v>5</v>
      </c>
      <c r="M787" s="24"/>
      <c r="N787" s="34">
        <v>22900</v>
      </c>
      <c r="O787" s="26">
        <f t="shared" si="115"/>
        <v>22968.7</v>
      </c>
      <c r="P787" s="27">
        <f t="shared" si="116"/>
        <v>2296.8700000000003</v>
      </c>
      <c r="Q787" s="33"/>
      <c r="R787" s="36"/>
      <c r="S787" s="29"/>
      <c r="T787" s="29"/>
      <c r="U787" s="29"/>
      <c r="V787" s="28">
        <f t="shared" si="112"/>
        <v>0</v>
      </c>
      <c r="W787" s="28">
        <f t="shared" si="114"/>
        <v>0</v>
      </c>
      <c r="X787" s="30">
        <f t="shared" si="113"/>
        <v>2296.8700000000003</v>
      </c>
      <c r="Y787" s="31" t="s">
        <v>777</v>
      </c>
      <c r="Z787" s="17"/>
    </row>
    <row r="788" spans="1:26" ht="15.75" x14ac:dyDescent="0.25">
      <c r="A788" s="18" t="s">
        <v>248</v>
      </c>
      <c r="B788" s="19" t="s">
        <v>249</v>
      </c>
      <c r="C788" s="20" t="s">
        <v>1212</v>
      </c>
      <c r="D788" s="21" t="s">
        <v>156</v>
      </c>
      <c r="E788" s="22" t="s">
        <v>29</v>
      </c>
      <c r="F788" s="19" t="s">
        <v>30</v>
      </c>
      <c r="G788" s="19" t="s">
        <v>31</v>
      </c>
      <c r="H788" s="23">
        <v>0.2757</v>
      </c>
      <c r="I788" s="23">
        <v>7.2900000000000006E-2</v>
      </c>
      <c r="J788" s="23">
        <v>0.34860000000000002</v>
      </c>
      <c r="K788" s="24" t="s">
        <v>32</v>
      </c>
      <c r="L788" s="24">
        <v>5</v>
      </c>
      <c r="M788" s="24"/>
      <c r="N788" s="34">
        <v>75954</v>
      </c>
      <c r="O788" s="26">
        <f t="shared" si="115"/>
        <v>76181.861999999994</v>
      </c>
      <c r="P788" s="27">
        <f t="shared" si="116"/>
        <v>7618.1862000000001</v>
      </c>
      <c r="Q788" s="33"/>
      <c r="R788" s="36"/>
      <c r="S788" s="29"/>
      <c r="T788" s="29"/>
      <c r="U788" s="29"/>
      <c r="V788" s="28">
        <f t="shared" si="112"/>
        <v>0</v>
      </c>
      <c r="W788" s="28">
        <f t="shared" si="114"/>
        <v>0</v>
      </c>
      <c r="X788" s="30">
        <f t="shared" si="113"/>
        <v>7618.1862000000001</v>
      </c>
      <c r="Y788" s="31" t="s">
        <v>777</v>
      </c>
      <c r="Z788" s="17"/>
    </row>
    <row r="789" spans="1:26" ht="15.75" x14ac:dyDescent="0.25">
      <c r="A789" s="18" t="s">
        <v>248</v>
      </c>
      <c r="B789" s="19" t="s">
        <v>249</v>
      </c>
      <c r="C789" s="20" t="s">
        <v>1213</v>
      </c>
      <c r="D789" s="21" t="s">
        <v>1214</v>
      </c>
      <c r="E789" s="22" t="s">
        <v>274</v>
      </c>
      <c r="F789" s="19" t="s">
        <v>461</v>
      </c>
      <c r="G789" s="19" t="s">
        <v>31</v>
      </c>
      <c r="H789" s="23">
        <v>0.46339999999999998</v>
      </c>
      <c r="I789" s="23">
        <v>7.3200000000000001E-2</v>
      </c>
      <c r="J789" s="23">
        <v>0.53659999999999997</v>
      </c>
      <c r="K789" s="24" t="s">
        <v>32</v>
      </c>
      <c r="L789" s="24">
        <v>5</v>
      </c>
      <c r="M789" s="24"/>
      <c r="N789" s="34">
        <v>6123</v>
      </c>
      <c r="O789" s="26">
        <f t="shared" si="115"/>
        <v>6141.3689999999997</v>
      </c>
      <c r="P789" s="27">
        <f t="shared" si="116"/>
        <v>614.13689999999997</v>
      </c>
      <c r="Q789" s="33"/>
      <c r="R789" s="36"/>
      <c r="S789" s="29"/>
      <c r="T789" s="29"/>
      <c r="U789" s="29"/>
      <c r="V789" s="28">
        <f t="shared" si="112"/>
        <v>0</v>
      </c>
      <c r="W789" s="28">
        <f t="shared" si="114"/>
        <v>0</v>
      </c>
      <c r="X789" s="30">
        <f t="shared" si="113"/>
        <v>614.13689999999997</v>
      </c>
      <c r="Y789" s="31" t="s">
        <v>777</v>
      </c>
      <c r="Z789" s="17"/>
    </row>
    <row r="790" spans="1:26" ht="15.75" x14ac:dyDescent="0.25">
      <c r="A790" s="18" t="s">
        <v>248</v>
      </c>
      <c r="B790" s="19" t="s">
        <v>249</v>
      </c>
      <c r="C790" s="20" t="s">
        <v>1215</v>
      </c>
      <c r="D790" s="21" t="s">
        <v>1216</v>
      </c>
      <c r="E790" s="22" t="s">
        <v>36</v>
      </c>
      <c r="F790" s="19" t="s">
        <v>37</v>
      </c>
      <c r="G790" s="19" t="s">
        <v>38</v>
      </c>
      <c r="H790" s="23">
        <v>0.43840000000000001</v>
      </c>
      <c r="I790" s="23">
        <v>8.9599999999999999E-2</v>
      </c>
      <c r="J790" s="23">
        <v>0.52790000000000004</v>
      </c>
      <c r="K790" s="24" t="s">
        <v>32</v>
      </c>
      <c r="L790" s="24">
        <v>5</v>
      </c>
      <c r="M790" s="24"/>
      <c r="N790" s="34">
        <v>62899</v>
      </c>
      <c r="O790" s="26">
        <f t="shared" si="115"/>
        <v>63087.697</v>
      </c>
      <c r="P790" s="27">
        <f t="shared" si="116"/>
        <v>6308.7697000000007</v>
      </c>
      <c r="Q790" s="33"/>
      <c r="R790" s="36"/>
      <c r="S790" s="29"/>
      <c r="T790" s="29"/>
      <c r="U790" s="29"/>
      <c r="V790" s="28">
        <f t="shared" si="112"/>
        <v>0</v>
      </c>
      <c r="W790" s="28">
        <f t="shared" si="114"/>
        <v>0</v>
      </c>
      <c r="X790" s="30">
        <f t="shared" si="113"/>
        <v>6308.7697000000007</v>
      </c>
      <c r="Y790" s="31" t="s">
        <v>777</v>
      </c>
      <c r="Z790" s="17"/>
    </row>
    <row r="791" spans="1:26" ht="15.75" x14ac:dyDescent="0.25">
      <c r="A791" s="18" t="s">
        <v>248</v>
      </c>
      <c r="B791" s="19" t="s">
        <v>249</v>
      </c>
      <c r="C791" s="20" t="s">
        <v>1217</v>
      </c>
      <c r="D791" s="21" t="s">
        <v>352</v>
      </c>
      <c r="E791" s="22" t="s">
        <v>29</v>
      </c>
      <c r="F791" s="19" t="s">
        <v>275</v>
      </c>
      <c r="G791" s="19" t="s">
        <v>31</v>
      </c>
      <c r="H791" s="23">
        <v>9.7699999999999995E-2</v>
      </c>
      <c r="I791" s="23">
        <v>4.1700000000000001E-2</v>
      </c>
      <c r="J791" s="23">
        <v>0.13950000000000001</v>
      </c>
      <c r="K791" s="24"/>
      <c r="L791" s="24">
        <v>5</v>
      </c>
      <c r="M791" s="24"/>
      <c r="N791" s="34">
        <v>56313</v>
      </c>
      <c r="O791" s="26">
        <f t="shared" si="115"/>
        <v>56481.938999999998</v>
      </c>
      <c r="P791" s="27">
        <f t="shared" si="116"/>
        <v>5648.1939000000002</v>
      </c>
      <c r="Q791" s="33"/>
      <c r="R791" s="36"/>
      <c r="S791" s="29"/>
      <c r="T791" s="29"/>
      <c r="U791" s="29"/>
      <c r="V791" s="28">
        <f t="shared" si="112"/>
        <v>0</v>
      </c>
      <c r="W791" s="28">
        <f t="shared" si="114"/>
        <v>0</v>
      </c>
      <c r="X791" s="30">
        <f t="shared" si="113"/>
        <v>5648.1939000000002</v>
      </c>
      <c r="Y791" s="31" t="s">
        <v>777</v>
      </c>
      <c r="Z791" s="17"/>
    </row>
    <row r="792" spans="1:26" ht="15.75" x14ac:dyDescent="0.25">
      <c r="A792" s="18" t="s">
        <v>248</v>
      </c>
      <c r="B792" s="19" t="s">
        <v>249</v>
      </c>
      <c r="C792" s="20" t="s">
        <v>1218</v>
      </c>
      <c r="D792" s="21" t="s">
        <v>46</v>
      </c>
      <c r="E792" s="22" t="s">
        <v>29</v>
      </c>
      <c r="F792" s="19" t="s">
        <v>30</v>
      </c>
      <c r="G792" s="19" t="s">
        <v>31</v>
      </c>
      <c r="H792" s="23">
        <v>0.40360000000000001</v>
      </c>
      <c r="I792" s="23">
        <v>9.3799999999999994E-2</v>
      </c>
      <c r="J792" s="23">
        <v>0.49730000000000002</v>
      </c>
      <c r="K792" s="24" t="s">
        <v>32</v>
      </c>
      <c r="L792" s="24">
        <v>5</v>
      </c>
      <c r="M792" s="24"/>
      <c r="N792" s="34">
        <v>87900</v>
      </c>
      <c r="O792" s="26">
        <f t="shared" si="115"/>
        <v>88163.7</v>
      </c>
      <c r="P792" s="27">
        <f t="shared" si="116"/>
        <v>8816.3700000000008</v>
      </c>
      <c r="Q792" s="33"/>
      <c r="R792" s="36"/>
      <c r="S792" s="29"/>
      <c r="T792" s="29"/>
      <c r="U792" s="29"/>
      <c r="V792" s="28">
        <f t="shared" si="112"/>
        <v>0</v>
      </c>
      <c r="W792" s="28">
        <f t="shared" si="114"/>
        <v>0</v>
      </c>
      <c r="X792" s="30">
        <f t="shared" si="113"/>
        <v>8816.3700000000008</v>
      </c>
      <c r="Y792" s="31" t="s">
        <v>777</v>
      </c>
      <c r="Z792" s="17"/>
    </row>
    <row r="793" spans="1:26" ht="15.75" x14ac:dyDescent="0.25">
      <c r="A793" s="18" t="s">
        <v>248</v>
      </c>
      <c r="B793" s="19" t="s">
        <v>249</v>
      </c>
      <c r="C793" s="20" t="s">
        <v>1219</v>
      </c>
      <c r="D793" s="21" t="s">
        <v>484</v>
      </c>
      <c r="E793" s="22" t="s">
        <v>29</v>
      </c>
      <c r="F793" s="19" t="s">
        <v>30</v>
      </c>
      <c r="G793" s="19" t="s">
        <v>31</v>
      </c>
      <c r="H793" s="23">
        <v>0.33600000000000002</v>
      </c>
      <c r="I793" s="23">
        <v>9.9099999999999994E-2</v>
      </c>
      <c r="J793" s="23">
        <v>0.43509999999999999</v>
      </c>
      <c r="K793" s="24" t="s">
        <v>32</v>
      </c>
      <c r="L793" s="24">
        <v>5</v>
      </c>
      <c r="M793" s="24"/>
      <c r="N793" s="34">
        <v>88295</v>
      </c>
      <c r="O793" s="26">
        <f t="shared" si="115"/>
        <v>88559.884999999995</v>
      </c>
      <c r="P793" s="27">
        <f t="shared" si="116"/>
        <v>8855.9884999999995</v>
      </c>
      <c r="Q793" s="33"/>
      <c r="R793" s="36"/>
      <c r="S793" s="29"/>
      <c r="T793" s="29"/>
      <c r="U793" s="29"/>
      <c r="V793" s="28">
        <f t="shared" si="112"/>
        <v>0</v>
      </c>
      <c r="W793" s="28">
        <f t="shared" si="114"/>
        <v>0</v>
      </c>
      <c r="X793" s="30">
        <f t="shared" si="113"/>
        <v>8855.9884999999995</v>
      </c>
      <c r="Y793" s="31" t="s">
        <v>777</v>
      </c>
      <c r="Z793" s="17"/>
    </row>
    <row r="794" spans="1:26" ht="15.75" x14ac:dyDescent="0.25">
      <c r="A794" s="18" t="s">
        <v>248</v>
      </c>
      <c r="B794" s="19" t="s">
        <v>249</v>
      </c>
      <c r="C794" s="20" t="s">
        <v>1220</v>
      </c>
      <c r="D794" s="21" t="s">
        <v>84</v>
      </c>
      <c r="E794" s="22" t="s">
        <v>36</v>
      </c>
      <c r="F794" s="19" t="s">
        <v>37</v>
      </c>
      <c r="G794" s="19" t="s">
        <v>38</v>
      </c>
      <c r="H794" s="23">
        <v>0.4027</v>
      </c>
      <c r="I794" s="23">
        <v>0.1226</v>
      </c>
      <c r="J794" s="23">
        <v>0.52529999999999999</v>
      </c>
      <c r="K794" s="24" t="s">
        <v>32</v>
      </c>
      <c r="L794" s="24">
        <v>5</v>
      </c>
      <c r="M794" s="24"/>
      <c r="N794" s="34">
        <v>60815</v>
      </c>
      <c r="O794" s="26">
        <f t="shared" si="115"/>
        <v>60997.445</v>
      </c>
      <c r="P794" s="27">
        <f t="shared" si="116"/>
        <v>6099.7445000000007</v>
      </c>
      <c r="Q794" s="33"/>
      <c r="R794" s="36"/>
      <c r="S794" s="29"/>
      <c r="T794" s="29"/>
      <c r="U794" s="29"/>
      <c r="V794" s="28">
        <f t="shared" si="112"/>
        <v>0</v>
      </c>
      <c r="W794" s="28">
        <f t="shared" si="114"/>
        <v>0</v>
      </c>
      <c r="X794" s="30">
        <f t="shared" si="113"/>
        <v>6099.7445000000007</v>
      </c>
      <c r="Y794" s="31" t="s">
        <v>777</v>
      </c>
      <c r="Z794" s="17"/>
    </row>
    <row r="795" spans="1:26" ht="15.75" x14ac:dyDescent="0.25">
      <c r="A795" s="18" t="s">
        <v>765</v>
      </c>
      <c r="B795" s="19" t="s">
        <v>766</v>
      </c>
      <c r="C795" s="38" t="s">
        <v>1169</v>
      </c>
      <c r="D795" s="39" t="s">
        <v>1170</v>
      </c>
      <c r="E795" s="38" t="s">
        <v>36</v>
      </c>
      <c r="F795" s="19" t="s">
        <v>1350</v>
      </c>
      <c r="G795" s="19" t="s">
        <v>1350</v>
      </c>
      <c r="H795" s="19" t="s">
        <v>1350</v>
      </c>
      <c r="I795" s="19" t="s">
        <v>1350</v>
      </c>
      <c r="J795" s="47">
        <v>0.41820000000000002</v>
      </c>
      <c r="K795" s="24" t="s">
        <v>32</v>
      </c>
      <c r="L795" s="24">
        <v>4</v>
      </c>
      <c r="M795" s="24" t="s">
        <v>32</v>
      </c>
      <c r="N795" s="34">
        <v>7013</v>
      </c>
      <c r="O795" s="26">
        <f t="shared" si="115"/>
        <v>7034.0389999999998</v>
      </c>
      <c r="P795" s="33">
        <f t="shared" si="116"/>
        <v>703.40390000000002</v>
      </c>
      <c r="Q795" s="33"/>
      <c r="R795" s="29"/>
      <c r="S795" s="29"/>
      <c r="T795" s="29"/>
      <c r="U795" s="29"/>
      <c r="V795" s="28">
        <f t="shared" si="112"/>
        <v>0</v>
      </c>
      <c r="W795" s="28">
        <f t="shared" si="114"/>
        <v>0</v>
      </c>
      <c r="X795" s="30">
        <f t="shared" si="113"/>
        <v>703.40390000000002</v>
      </c>
      <c r="Y795" s="31" t="s">
        <v>777</v>
      </c>
      <c r="Z795" s="17"/>
    </row>
    <row r="796" spans="1:26" ht="15.75" x14ac:dyDescent="0.25">
      <c r="A796" s="18" t="s">
        <v>765</v>
      </c>
      <c r="B796" s="19" t="s">
        <v>766</v>
      </c>
      <c r="C796" s="38" t="s">
        <v>1171</v>
      </c>
      <c r="D796" s="39" t="s">
        <v>1172</v>
      </c>
      <c r="E796" s="38" t="s">
        <v>29</v>
      </c>
      <c r="F796" s="19" t="s">
        <v>1350</v>
      </c>
      <c r="G796" s="19" t="s">
        <v>1350</v>
      </c>
      <c r="H796" s="19" t="s">
        <v>1350</v>
      </c>
      <c r="I796" s="19" t="s">
        <v>1350</v>
      </c>
      <c r="J796" s="47">
        <v>0.35270000000000001</v>
      </c>
      <c r="K796" s="24" t="s">
        <v>32</v>
      </c>
      <c r="L796" s="24">
        <v>4</v>
      </c>
      <c r="M796" s="24" t="s">
        <v>32</v>
      </c>
      <c r="N796" s="34">
        <v>13120</v>
      </c>
      <c r="O796" s="26">
        <f t="shared" si="115"/>
        <v>13159.36</v>
      </c>
      <c r="P796" s="33">
        <f t="shared" si="116"/>
        <v>1315.9360000000001</v>
      </c>
      <c r="Q796" s="33"/>
      <c r="R796" s="29"/>
      <c r="S796" s="29"/>
      <c r="T796" s="29"/>
      <c r="U796" s="29"/>
      <c r="V796" s="28">
        <f t="shared" si="112"/>
        <v>0</v>
      </c>
      <c r="W796" s="28">
        <f t="shared" si="114"/>
        <v>0</v>
      </c>
      <c r="X796" s="30">
        <f t="shared" si="113"/>
        <v>1315.9360000000001</v>
      </c>
      <c r="Y796" s="31" t="s">
        <v>777</v>
      </c>
      <c r="Z796" s="17"/>
    </row>
    <row r="797" spans="1:26" ht="15.75" x14ac:dyDescent="0.25">
      <c r="A797" s="18" t="s">
        <v>1221</v>
      </c>
      <c r="B797" s="19" t="s">
        <v>1222</v>
      </c>
      <c r="C797" s="20" t="s">
        <v>1223</v>
      </c>
      <c r="D797" s="21" t="s">
        <v>310</v>
      </c>
      <c r="E797" s="22" t="s">
        <v>29</v>
      </c>
      <c r="F797" s="19" t="s">
        <v>38</v>
      </c>
      <c r="G797" s="19" t="s">
        <v>31</v>
      </c>
      <c r="H797" s="23">
        <v>0.25640000000000002</v>
      </c>
      <c r="I797" s="23">
        <v>4.4900000000000002E-2</v>
      </c>
      <c r="J797" s="23">
        <v>0.30130000000000001</v>
      </c>
      <c r="K797" s="24" t="s">
        <v>32</v>
      </c>
      <c r="L797" s="24">
        <v>5</v>
      </c>
      <c r="M797" s="24"/>
      <c r="N797" s="25">
        <v>11794</v>
      </c>
      <c r="O797" s="26">
        <f t="shared" si="115"/>
        <v>11829.382</v>
      </c>
      <c r="P797" s="27">
        <f t="shared" si="116"/>
        <v>1182.9382000000001</v>
      </c>
      <c r="Q797" s="33"/>
      <c r="R797" s="36"/>
      <c r="S797" s="29"/>
      <c r="T797" s="29"/>
      <c r="U797" s="29"/>
      <c r="V797" s="28">
        <f t="shared" si="112"/>
        <v>0</v>
      </c>
      <c r="W797" s="28">
        <f t="shared" si="114"/>
        <v>0</v>
      </c>
      <c r="X797" s="30">
        <f t="shared" si="113"/>
        <v>1182.9382000000001</v>
      </c>
      <c r="Y797" s="31" t="s">
        <v>777</v>
      </c>
      <c r="Z797" s="17"/>
    </row>
    <row r="798" spans="1:26" ht="15.75" x14ac:dyDescent="0.25">
      <c r="A798" s="18" t="s">
        <v>1221</v>
      </c>
      <c r="B798" s="19" t="s">
        <v>1222</v>
      </c>
      <c r="C798" s="20" t="s">
        <v>1224</v>
      </c>
      <c r="D798" s="21" t="s">
        <v>744</v>
      </c>
      <c r="E798" s="22" t="s">
        <v>450</v>
      </c>
      <c r="F798" s="19" t="s">
        <v>275</v>
      </c>
      <c r="G798" s="19" t="s">
        <v>127</v>
      </c>
      <c r="H798" s="23">
        <v>0.35049999999999998</v>
      </c>
      <c r="I798" s="23">
        <v>7.0099999999999996E-2</v>
      </c>
      <c r="J798" s="23">
        <v>0.42059999999999997</v>
      </c>
      <c r="K798" s="24" t="s">
        <v>32</v>
      </c>
      <c r="L798" s="24">
        <v>5</v>
      </c>
      <c r="M798" s="24"/>
      <c r="N798" s="25">
        <v>31746</v>
      </c>
      <c r="O798" s="26">
        <f t="shared" si="115"/>
        <v>31841.238000000001</v>
      </c>
      <c r="P798" s="27">
        <f t="shared" si="116"/>
        <v>3184.1238000000003</v>
      </c>
      <c r="Q798" s="33"/>
      <c r="R798" s="36"/>
      <c r="S798" s="29"/>
      <c r="T798" s="29"/>
      <c r="U798" s="29"/>
      <c r="V798" s="28">
        <f t="shared" si="112"/>
        <v>0</v>
      </c>
      <c r="W798" s="28">
        <f t="shared" si="114"/>
        <v>0</v>
      </c>
      <c r="X798" s="30">
        <f t="shared" si="113"/>
        <v>3184.1238000000003</v>
      </c>
      <c r="Y798" s="31" t="s">
        <v>777</v>
      </c>
      <c r="Z798" s="17"/>
    </row>
    <row r="799" spans="1:26" ht="15.75" x14ac:dyDescent="0.25">
      <c r="A799" s="18" t="s">
        <v>305</v>
      </c>
      <c r="B799" s="19" t="s">
        <v>306</v>
      </c>
      <c r="C799" s="20" t="s">
        <v>1225</v>
      </c>
      <c r="D799" s="21" t="s">
        <v>84</v>
      </c>
      <c r="E799" s="22" t="s">
        <v>1350</v>
      </c>
      <c r="F799" s="19" t="s">
        <v>30</v>
      </c>
      <c r="G799" s="19" t="s">
        <v>31</v>
      </c>
      <c r="H799" s="23">
        <v>1</v>
      </c>
      <c r="I799" s="23">
        <v>0</v>
      </c>
      <c r="J799" s="23">
        <v>1</v>
      </c>
      <c r="K799" s="24" t="s">
        <v>32</v>
      </c>
      <c r="L799" s="24">
        <v>5</v>
      </c>
      <c r="M799" s="24"/>
      <c r="N799" s="25">
        <v>6493</v>
      </c>
      <c r="O799" s="26">
        <f t="shared" si="115"/>
        <v>6512.4790000000003</v>
      </c>
      <c r="P799" s="27">
        <f t="shared" si="116"/>
        <v>651.24790000000007</v>
      </c>
      <c r="Q799" s="33"/>
      <c r="R799" s="36"/>
      <c r="S799" s="29"/>
      <c r="T799" s="29"/>
      <c r="U799" s="29"/>
      <c r="V799" s="28">
        <f t="shared" si="112"/>
        <v>0</v>
      </c>
      <c r="W799" s="28">
        <f t="shared" si="114"/>
        <v>0</v>
      </c>
      <c r="X799" s="30">
        <f t="shared" si="113"/>
        <v>651.24790000000007</v>
      </c>
      <c r="Y799" s="31" t="s">
        <v>777</v>
      </c>
      <c r="Z799" s="17"/>
    </row>
    <row r="800" spans="1:26" ht="15.75" x14ac:dyDescent="0.25">
      <c r="A800" s="18" t="s">
        <v>305</v>
      </c>
      <c r="B800" s="19" t="s">
        <v>306</v>
      </c>
      <c r="C800" s="20" t="s">
        <v>1226</v>
      </c>
      <c r="D800" s="21" t="s">
        <v>1227</v>
      </c>
      <c r="E800" s="22" t="s">
        <v>1350</v>
      </c>
      <c r="F800" s="19" t="s">
        <v>37</v>
      </c>
      <c r="G800" s="19" t="s">
        <v>31</v>
      </c>
      <c r="H800" s="23">
        <v>1</v>
      </c>
      <c r="I800" s="23">
        <v>0</v>
      </c>
      <c r="J800" s="23">
        <v>1</v>
      </c>
      <c r="K800" s="24" t="s">
        <v>32</v>
      </c>
      <c r="L800" s="24">
        <v>5</v>
      </c>
      <c r="M800" s="24"/>
      <c r="N800" s="25">
        <v>3699</v>
      </c>
      <c r="O800" s="26">
        <f t="shared" si="115"/>
        <v>3710.0970000000002</v>
      </c>
      <c r="P800" s="27">
        <f t="shared" si="116"/>
        <v>371.00970000000007</v>
      </c>
      <c r="Q800" s="33"/>
      <c r="R800" s="36"/>
      <c r="S800" s="29"/>
      <c r="T800" s="29"/>
      <c r="U800" s="29"/>
      <c r="V800" s="28">
        <f t="shared" si="112"/>
        <v>0</v>
      </c>
      <c r="W800" s="28">
        <f t="shared" si="114"/>
        <v>0</v>
      </c>
      <c r="X800" s="30">
        <f t="shared" si="113"/>
        <v>371.00970000000007</v>
      </c>
      <c r="Y800" s="31" t="s">
        <v>777</v>
      </c>
      <c r="Z800" s="17"/>
    </row>
    <row r="801" spans="1:26" ht="15.75" x14ac:dyDescent="0.25">
      <c r="A801" s="18" t="s">
        <v>433</v>
      </c>
      <c r="B801" s="19" t="s">
        <v>434</v>
      </c>
      <c r="C801" s="38" t="s">
        <v>1006</v>
      </c>
      <c r="D801" s="39" t="s">
        <v>170</v>
      </c>
      <c r="E801" s="38" t="s">
        <v>450</v>
      </c>
      <c r="F801" s="19" t="s">
        <v>1350</v>
      </c>
      <c r="G801" s="19" t="s">
        <v>1350</v>
      </c>
      <c r="H801" s="23" t="s">
        <v>1350</v>
      </c>
      <c r="I801" s="23" t="s">
        <v>1350</v>
      </c>
      <c r="J801" s="47">
        <v>0.51259999999999994</v>
      </c>
      <c r="K801" s="24"/>
      <c r="L801" s="24">
        <v>3</v>
      </c>
      <c r="M801" s="24" t="s">
        <v>32</v>
      </c>
      <c r="N801" s="34">
        <v>5604</v>
      </c>
      <c r="O801" s="26">
        <f t="shared" si="115"/>
        <v>5620.8119999999999</v>
      </c>
      <c r="P801" s="33">
        <f t="shared" si="116"/>
        <v>562.08119999999997</v>
      </c>
      <c r="Q801" s="33">
        <v>0.05</v>
      </c>
      <c r="R801" s="29"/>
      <c r="S801" s="29"/>
      <c r="T801" s="29"/>
      <c r="U801" s="29"/>
      <c r="V801" s="28">
        <f t="shared" si="112"/>
        <v>0</v>
      </c>
      <c r="W801" s="28">
        <f t="shared" ref="W801:W809" si="117">T801*0.05</f>
        <v>0</v>
      </c>
      <c r="X801" s="30">
        <f t="shared" si="113"/>
        <v>562.08119999999997</v>
      </c>
      <c r="Y801" s="31" t="s">
        <v>777</v>
      </c>
      <c r="Z801" s="17"/>
    </row>
    <row r="802" spans="1:26" ht="15.75" x14ac:dyDescent="0.25">
      <c r="A802" s="18" t="s">
        <v>937</v>
      </c>
      <c r="B802" s="19" t="s">
        <v>938</v>
      </c>
      <c r="C802" s="20" t="s">
        <v>939</v>
      </c>
      <c r="D802" s="21" t="s">
        <v>940</v>
      </c>
      <c r="E802" s="22" t="s">
        <v>450</v>
      </c>
      <c r="F802" s="19" t="s">
        <v>275</v>
      </c>
      <c r="G802" s="19" t="s">
        <v>451</v>
      </c>
      <c r="H802" s="23">
        <v>0.39879999999999999</v>
      </c>
      <c r="I802" s="23">
        <v>6.5000000000000002E-2</v>
      </c>
      <c r="J802" s="23">
        <v>0.46379999999999999</v>
      </c>
      <c r="K802" s="24"/>
      <c r="L802" s="24">
        <v>3</v>
      </c>
      <c r="M802" s="24"/>
      <c r="N802" s="34">
        <v>27260</v>
      </c>
      <c r="O802" s="26">
        <f t="shared" si="115"/>
        <v>27341.78</v>
      </c>
      <c r="P802" s="27">
        <f t="shared" si="116"/>
        <v>2734.1779999999999</v>
      </c>
      <c r="Q802" s="33">
        <v>0.05</v>
      </c>
      <c r="R802" s="36"/>
      <c r="S802" s="29"/>
      <c r="T802" s="29"/>
      <c r="U802" s="29"/>
      <c r="V802" s="28">
        <f t="shared" si="112"/>
        <v>0</v>
      </c>
      <c r="W802" s="28">
        <f t="shared" si="117"/>
        <v>0</v>
      </c>
      <c r="X802" s="30">
        <f t="shared" si="113"/>
        <v>2734.1779999999999</v>
      </c>
      <c r="Y802" s="31" t="s">
        <v>777</v>
      </c>
      <c r="Z802" s="17"/>
    </row>
    <row r="803" spans="1:26" ht="15.75" x14ac:dyDescent="0.25">
      <c r="A803" s="18" t="s">
        <v>937</v>
      </c>
      <c r="B803" s="19" t="s">
        <v>938</v>
      </c>
      <c r="C803" s="20" t="s">
        <v>941</v>
      </c>
      <c r="D803" s="21" t="s">
        <v>619</v>
      </c>
      <c r="E803" s="22" t="s">
        <v>450</v>
      </c>
      <c r="F803" s="19" t="s">
        <v>275</v>
      </c>
      <c r="G803" s="19" t="s">
        <v>451</v>
      </c>
      <c r="H803" s="23">
        <v>0.46579999999999999</v>
      </c>
      <c r="I803" s="23">
        <v>6.83E-2</v>
      </c>
      <c r="J803" s="23">
        <v>0.53420000000000001</v>
      </c>
      <c r="K803" s="24"/>
      <c r="L803" s="24">
        <v>3</v>
      </c>
      <c r="M803" s="24"/>
      <c r="N803" s="34">
        <v>14990</v>
      </c>
      <c r="O803" s="26">
        <f t="shared" si="115"/>
        <v>15034.97</v>
      </c>
      <c r="P803" s="27">
        <f t="shared" si="116"/>
        <v>1503.4970000000001</v>
      </c>
      <c r="Q803" s="33">
        <v>0.05</v>
      </c>
      <c r="R803" s="36"/>
      <c r="S803" s="29"/>
      <c r="T803" s="29"/>
      <c r="U803" s="29"/>
      <c r="V803" s="28">
        <f t="shared" si="112"/>
        <v>0</v>
      </c>
      <c r="W803" s="28">
        <f t="shared" si="117"/>
        <v>0</v>
      </c>
      <c r="X803" s="30">
        <f t="shared" si="113"/>
        <v>1503.4970000000001</v>
      </c>
      <c r="Y803" s="31" t="s">
        <v>777</v>
      </c>
      <c r="Z803" s="17"/>
    </row>
    <row r="804" spans="1:26" ht="15.75" x14ac:dyDescent="0.25">
      <c r="A804" s="18" t="s">
        <v>937</v>
      </c>
      <c r="B804" s="19" t="s">
        <v>938</v>
      </c>
      <c r="C804" s="20" t="s">
        <v>942</v>
      </c>
      <c r="D804" s="21" t="s">
        <v>534</v>
      </c>
      <c r="E804" s="22" t="s">
        <v>450</v>
      </c>
      <c r="F804" s="19" t="s">
        <v>275</v>
      </c>
      <c r="G804" s="19" t="s">
        <v>451</v>
      </c>
      <c r="H804" s="23">
        <v>0.3795</v>
      </c>
      <c r="I804" s="23">
        <v>8.48E-2</v>
      </c>
      <c r="J804" s="23">
        <v>0.46429999999999999</v>
      </c>
      <c r="K804" s="24"/>
      <c r="L804" s="24">
        <v>3</v>
      </c>
      <c r="M804" s="24"/>
      <c r="N804" s="34">
        <v>15649</v>
      </c>
      <c r="O804" s="26">
        <f t="shared" si="115"/>
        <v>15695.947</v>
      </c>
      <c r="P804" s="27">
        <f t="shared" si="116"/>
        <v>1569.5947000000001</v>
      </c>
      <c r="Q804" s="33">
        <v>0.05</v>
      </c>
      <c r="R804" s="36"/>
      <c r="S804" s="29"/>
      <c r="T804" s="29"/>
      <c r="U804" s="29"/>
      <c r="V804" s="28">
        <f t="shared" si="112"/>
        <v>0</v>
      </c>
      <c r="W804" s="28">
        <f t="shared" si="117"/>
        <v>0</v>
      </c>
      <c r="X804" s="30">
        <f t="shared" si="113"/>
        <v>1569.5947000000001</v>
      </c>
      <c r="Y804" s="31" t="s">
        <v>777</v>
      </c>
      <c r="Z804" s="17"/>
    </row>
    <row r="805" spans="1:26" ht="15.75" x14ac:dyDescent="0.25">
      <c r="A805" s="18" t="s">
        <v>937</v>
      </c>
      <c r="B805" s="19" t="s">
        <v>938</v>
      </c>
      <c r="C805" s="20" t="s">
        <v>943</v>
      </c>
      <c r="D805" s="21" t="s">
        <v>251</v>
      </c>
      <c r="E805" s="22" t="s">
        <v>450</v>
      </c>
      <c r="F805" s="19" t="s">
        <v>275</v>
      </c>
      <c r="G805" s="19" t="s">
        <v>451</v>
      </c>
      <c r="H805" s="23">
        <v>0.41389999999999999</v>
      </c>
      <c r="I805" s="23">
        <v>6.1499999999999999E-2</v>
      </c>
      <c r="J805" s="23">
        <v>0.47539999999999999</v>
      </c>
      <c r="K805" s="24"/>
      <c r="L805" s="24">
        <v>3</v>
      </c>
      <c r="M805" s="24"/>
      <c r="N805" s="34">
        <v>28612</v>
      </c>
      <c r="O805" s="26">
        <f t="shared" si="115"/>
        <v>28697.835999999999</v>
      </c>
      <c r="P805" s="27">
        <f t="shared" si="116"/>
        <v>2869.7836000000002</v>
      </c>
      <c r="Q805" s="33">
        <v>0.05</v>
      </c>
      <c r="R805" s="36"/>
      <c r="S805" s="29"/>
      <c r="T805" s="29"/>
      <c r="U805" s="29"/>
      <c r="V805" s="28">
        <f t="shared" si="112"/>
        <v>0</v>
      </c>
      <c r="W805" s="28">
        <f t="shared" si="117"/>
        <v>0</v>
      </c>
      <c r="X805" s="30">
        <f t="shared" si="113"/>
        <v>2869.7836000000002</v>
      </c>
      <c r="Y805" s="31" t="s">
        <v>777</v>
      </c>
      <c r="Z805" s="17"/>
    </row>
    <row r="806" spans="1:26" ht="15.75" x14ac:dyDescent="0.25">
      <c r="A806" s="18" t="s">
        <v>937</v>
      </c>
      <c r="B806" s="19" t="s">
        <v>938</v>
      </c>
      <c r="C806" s="20" t="s">
        <v>944</v>
      </c>
      <c r="D806" s="21" t="s">
        <v>945</v>
      </c>
      <c r="E806" s="22" t="s">
        <v>450</v>
      </c>
      <c r="F806" s="19" t="s">
        <v>275</v>
      </c>
      <c r="G806" s="19" t="s">
        <v>451</v>
      </c>
      <c r="H806" s="23">
        <v>0.4592</v>
      </c>
      <c r="I806" s="23">
        <v>9.1800000000000007E-2</v>
      </c>
      <c r="J806" s="23">
        <v>0.55100000000000005</v>
      </c>
      <c r="K806" s="24"/>
      <c r="L806" s="24">
        <v>3</v>
      </c>
      <c r="M806" s="24"/>
      <c r="N806" s="34">
        <v>12931</v>
      </c>
      <c r="O806" s="26">
        <f t="shared" si="115"/>
        <v>12969.793</v>
      </c>
      <c r="P806" s="27">
        <f t="shared" si="116"/>
        <v>1296.9793</v>
      </c>
      <c r="Q806" s="33">
        <v>0.05</v>
      </c>
      <c r="R806" s="36"/>
      <c r="S806" s="29"/>
      <c r="T806" s="29"/>
      <c r="U806" s="29"/>
      <c r="V806" s="28">
        <f t="shared" si="112"/>
        <v>0</v>
      </c>
      <c r="W806" s="28">
        <f t="shared" si="117"/>
        <v>0</v>
      </c>
      <c r="X806" s="30">
        <f t="shared" si="113"/>
        <v>1296.9793</v>
      </c>
      <c r="Y806" s="31" t="s">
        <v>777</v>
      </c>
      <c r="Z806" s="17"/>
    </row>
    <row r="807" spans="1:26" ht="15.75" x14ac:dyDescent="0.25">
      <c r="A807" s="18" t="s">
        <v>937</v>
      </c>
      <c r="B807" s="19" t="s">
        <v>938</v>
      </c>
      <c r="C807" s="20" t="s">
        <v>946</v>
      </c>
      <c r="D807" s="21" t="s">
        <v>88</v>
      </c>
      <c r="E807" s="22" t="s">
        <v>450</v>
      </c>
      <c r="F807" s="19" t="s">
        <v>275</v>
      </c>
      <c r="G807" s="19" t="s">
        <v>451</v>
      </c>
      <c r="H807" s="23">
        <v>0.43690000000000001</v>
      </c>
      <c r="I807" s="23">
        <v>8.1799999999999998E-2</v>
      </c>
      <c r="J807" s="23">
        <v>0.51870000000000005</v>
      </c>
      <c r="K807" s="24"/>
      <c r="L807" s="24">
        <v>3</v>
      </c>
      <c r="M807" s="24"/>
      <c r="N807" s="34">
        <v>25331</v>
      </c>
      <c r="O807" s="26">
        <f t="shared" si="115"/>
        <v>25406.992999999999</v>
      </c>
      <c r="P807" s="27">
        <f t="shared" si="116"/>
        <v>2540.6993000000002</v>
      </c>
      <c r="Q807" s="33">
        <v>0.05</v>
      </c>
      <c r="R807" s="36"/>
      <c r="S807" s="29"/>
      <c r="T807" s="29"/>
      <c r="U807" s="29"/>
      <c r="V807" s="28">
        <f t="shared" si="112"/>
        <v>0</v>
      </c>
      <c r="W807" s="28">
        <f t="shared" si="117"/>
        <v>0</v>
      </c>
      <c r="X807" s="30">
        <f t="shared" si="113"/>
        <v>2540.6993000000002</v>
      </c>
      <c r="Y807" s="31" t="s">
        <v>777</v>
      </c>
      <c r="Z807" s="17"/>
    </row>
    <row r="808" spans="1:26" ht="15.75" x14ac:dyDescent="0.25">
      <c r="A808" s="18" t="s">
        <v>937</v>
      </c>
      <c r="B808" s="19" t="s">
        <v>938</v>
      </c>
      <c r="C808" s="20" t="s">
        <v>947</v>
      </c>
      <c r="D808" s="21" t="s">
        <v>415</v>
      </c>
      <c r="E808" s="22" t="s">
        <v>450</v>
      </c>
      <c r="F808" s="19" t="s">
        <v>275</v>
      </c>
      <c r="G808" s="19" t="s">
        <v>451</v>
      </c>
      <c r="H808" s="23">
        <v>0.5071</v>
      </c>
      <c r="I808" s="23">
        <v>0.1036</v>
      </c>
      <c r="J808" s="23">
        <v>0.61070000000000002</v>
      </c>
      <c r="K808" s="24"/>
      <c r="L808" s="24">
        <v>3</v>
      </c>
      <c r="M808" s="24"/>
      <c r="N808" s="34">
        <v>18823</v>
      </c>
      <c r="O808" s="26">
        <f t="shared" si="115"/>
        <v>18879.469000000001</v>
      </c>
      <c r="P808" s="27">
        <f t="shared" si="116"/>
        <v>1887.9469000000001</v>
      </c>
      <c r="Q808" s="33">
        <v>0.05</v>
      </c>
      <c r="R808" s="36"/>
      <c r="S808" s="29"/>
      <c r="T808" s="29"/>
      <c r="U808" s="29"/>
      <c r="V808" s="28">
        <f t="shared" si="112"/>
        <v>0</v>
      </c>
      <c r="W808" s="28">
        <f t="shared" si="117"/>
        <v>0</v>
      </c>
      <c r="X808" s="30">
        <f t="shared" si="113"/>
        <v>1887.9469000000001</v>
      </c>
      <c r="Y808" s="31" t="s">
        <v>777</v>
      </c>
      <c r="Z808" s="17"/>
    </row>
    <row r="809" spans="1:26" ht="15.75" x14ac:dyDescent="0.25">
      <c r="A809" s="18" t="s">
        <v>937</v>
      </c>
      <c r="B809" s="19" t="s">
        <v>938</v>
      </c>
      <c r="C809" s="20" t="s">
        <v>948</v>
      </c>
      <c r="D809" s="21" t="s">
        <v>207</v>
      </c>
      <c r="E809" s="22" t="s">
        <v>450</v>
      </c>
      <c r="F809" s="19" t="s">
        <v>275</v>
      </c>
      <c r="G809" s="19" t="s">
        <v>451</v>
      </c>
      <c r="H809" s="23">
        <v>0.48959999999999998</v>
      </c>
      <c r="I809" s="23">
        <v>7.7700000000000005E-2</v>
      </c>
      <c r="J809" s="23">
        <v>0.56740000000000002</v>
      </c>
      <c r="K809" s="24"/>
      <c r="L809" s="24">
        <v>3</v>
      </c>
      <c r="M809" s="24"/>
      <c r="N809" s="34">
        <v>26000</v>
      </c>
      <c r="O809" s="26">
        <f t="shared" si="115"/>
        <v>26078</v>
      </c>
      <c r="P809" s="27">
        <f t="shared" si="116"/>
        <v>2607.8000000000002</v>
      </c>
      <c r="Q809" s="33">
        <v>0.05</v>
      </c>
      <c r="R809" s="36"/>
      <c r="S809" s="29"/>
      <c r="T809" s="29"/>
      <c r="U809" s="29"/>
      <c r="V809" s="28">
        <f t="shared" si="112"/>
        <v>0</v>
      </c>
      <c r="W809" s="28">
        <f t="shared" si="117"/>
        <v>0</v>
      </c>
      <c r="X809" s="30">
        <f t="shared" si="113"/>
        <v>2607.8000000000002</v>
      </c>
      <c r="Y809" s="31" t="s">
        <v>777</v>
      </c>
      <c r="Z809" s="17"/>
    </row>
    <row r="810" spans="1:26" ht="15.75" x14ac:dyDescent="0.25">
      <c r="A810" s="18" t="s">
        <v>937</v>
      </c>
      <c r="B810" s="19" t="s">
        <v>938</v>
      </c>
      <c r="C810" s="20" t="s">
        <v>1228</v>
      </c>
      <c r="D810" s="21" t="s">
        <v>225</v>
      </c>
      <c r="E810" s="22" t="s">
        <v>450</v>
      </c>
      <c r="F810" s="19" t="s">
        <v>220</v>
      </c>
      <c r="G810" s="19" t="s">
        <v>451</v>
      </c>
      <c r="H810" s="23">
        <v>0.3362</v>
      </c>
      <c r="I810" s="23">
        <v>0.10829999999999999</v>
      </c>
      <c r="J810" s="23">
        <v>0.44440000000000002</v>
      </c>
      <c r="K810" s="24" t="s">
        <v>32</v>
      </c>
      <c r="L810" s="24">
        <v>5</v>
      </c>
      <c r="M810" s="24"/>
      <c r="N810" s="34">
        <v>22649</v>
      </c>
      <c r="O810" s="26">
        <f t="shared" si="115"/>
        <v>22716.947</v>
      </c>
      <c r="P810" s="27">
        <f t="shared" si="116"/>
        <v>2271.6947</v>
      </c>
      <c r="Q810" s="33"/>
      <c r="R810" s="36"/>
      <c r="S810" s="29"/>
      <c r="T810" s="29"/>
      <c r="U810" s="29"/>
      <c r="V810" s="28">
        <f t="shared" si="112"/>
        <v>0</v>
      </c>
      <c r="W810" s="28">
        <f>T810*0.1</f>
        <v>0</v>
      </c>
      <c r="X810" s="30">
        <f t="shared" si="113"/>
        <v>2271.6947</v>
      </c>
      <c r="Y810" s="31" t="s">
        <v>777</v>
      </c>
      <c r="Z810" s="17"/>
    </row>
    <row r="811" spans="1:26" ht="15.75" x14ac:dyDescent="0.25">
      <c r="A811" s="18" t="s">
        <v>937</v>
      </c>
      <c r="B811" s="19" t="s">
        <v>938</v>
      </c>
      <c r="C811" s="20" t="s">
        <v>1229</v>
      </c>
      <c r="D811" s="21" t="s">
        <v>1230</v>
      </c>
      <c r="E811" s="22" t="s">
        <v>36</v>
      </c>
      <c r="F811" s="19" t="s">
        <v>37</v>
      </c>
      <c r="G811" s="19" t="s">
        <v>38</v>
      </c>
      <c r="H811" s="23">
        <v>0.36230000000000001</v>
      </c>
      <c r="I811" s="23">
        <v>7.4899999999999994E-2</v>
      </c>
      <c r="J811" s="23">
        <v>0.43719999999999998</v>
      </c>
      <c r="K811" s="24" t="s">
        <v>32</v>
      </c>
      <c r="L811" s="24">
        <v>5</v>
      </c>
      <c r="M811" s="24"/>
      <c r="N811" s="34">
        <v>11178</v>
      </c>
      <c r="O811" s="26">
        <f t="shared" ref="O811:O842" si="118">N811+(N811*0.003)</f>
        <v>11211.534</v>
      </c>
      <c r="P811" s="27">
        <f t="shared" ref="P811:P842" si="119">O811*0.1</f>
        <v>1121.1533999999999</v>
      </c>
      <c r="Q811" s="33"/>
      <c r="R811" s="36"/>
      <c r="S811" s="29"/>
      <c r="T811" s="29"/>
      <c r="U811" s="29"/>
      <c r="V811" s="28">
        <f t="shared" si="112"/>
        <v>0</v>
      </c>
      <c r="W811" s="28">
        <f>T811*0.1</f>
        <v>0</v>
      </c>
      <c r="X811" s="30">
        <f t="shared" si="113"/>
        <v>1121.1533999999999</v>
      </c>
      <c r="Y811" s="31" t="s">
        <v>777</v>
      </c>
      <c r="Z811" s="17"/>
    </row>
    <row r="812" spans="1:26" ht="15.75" x14ac:dyDescent="0.25">
      <c r="A812" s="18" t="s">
        <v>937</v>
      </c>
      <c r="B812" s="19" t="s">
        <v>938</v>
      </c>
      <c r="C812" s="20" t="s">
        <v>1231</v>
      </c>
      <c r="D812" s="21" t="s">
        <v>411</v>
      </c>
      <c r="E812" s="22" t="s">
        <v>36</v>
      </c>
      <c r="F812" s="19" t="s">
        <v>37</v>
      </c>
      <c r="G812" s="19" t="s">
        <v>38</v>
      </c>
      <c r="H812" s="23">
        <v>0.38179999999999997</v>
      </c>
      <c r="I812" s="23">
        <v>5.2900000000000003E-2</v>
      </c>
      <c r="J812" s="23">
        <v>0.43469999999999998</v>
      </c>
      <c r="K812" s="24" t="s">
        <v>32</v>
      </c>
      <c r="L812" s="24">
        <v>5</v>
      </c>
      <c r="M812" s="24"/>
      <c r="N812" s="34">
        <v>17837</v>
      </c>
      <c r="O812" s="26">
        <f t="shared" si="118"/>
        <v>17890.510999999999</v>
      </c>
      <c r="P812" s="27">
        <f t="shared" si="119"/>
        <v>1789.0510999999999</v>
      </c>
      <c r="Q812" s="33"/>
      <c r="R812" s="36"/>
      <c r="S812" s="29"/>
      <c r="T812" s="29"/>
      <c r="U812" s="29"/>
      <c r="V812" s="28">
        <f t="shared" si="112"/>
        <v>0</v>
      </c>
      <c r="W812" s="28">
        <f>T812*0.1</f>
        <v>0</v>
      </c>
      <c r="X812" s="30">
        <f t="shared" si="113"/>
        <v>1789.0510999999999</v>
      </c>
      <c r="Y812" s="31" t="s">
        <v>777</v>
      </c>
      <c r="Z812" s="17"/>
    </row>
    <row r="813" spans="1:26" ht="15.75" x14ac:dyDescent="0.25">
      <c r="A813" s="18" t="s">
        <v>937</v>
      </c>
      <c r="B813" s="19" t="s">
        <v>938</v>
      </c>
      <c r="C813" s="20" t="s">
        <v>1232</v>
      </c>
      <c r="D813" s="21" t="s">
        <v>420</v>
      </c>
      <c r="E813" s="22" t="s">
        <v>450</v>
      </c>
      <c r="F813" s="19" t="s">
        <v>275</v>
      </c>
      <c r="G813" s="19" t="s">
        <v>451</v>
      </c>
      <c r="H813" s="23">
        <v>0.34560000000000002</v>
      </c>
      <c r="I813" s="23">
        <v>6.9099999999999995E-2</v>
      </c>
      <c r="J813" s="23">
        <v>0.41470000000000001</v>
      </c>
      <c r="K813" s="24" t="s">
        <v>32</v>
      </c>
      <c r="L813" s="24">
        <v>5</v>
      </c>
      <c r="M813" s="24"/>
      <c r="N813" s="34">
        <v>8573</v>
      </c>
      <c r="O813" s="26">
        <f t="shared" si="118"/>
        <v>8598.7189999999991</v>
      </c>
      <c r="P813" s="27">
        <f t="shared" si="119"/>
        <v>859.87189999999998</v>
      </c>
      <c r="Q813" s="33"/>
      <c r="R813" s="36"/>
      <c r="S813" s="29"/>
      <c r="T813" s="29"/>
      <c r="U813" s="29"/>
      <c r="V813" s="28">
        <f t="shared" si="112"/>
        <v>0</v>
      </c>
      <c r="W813" s="28">
        <f>T813*0.1</f>
        <v>0</v>
      </c>
      <c r="X813" s="30">
        <f t="shared" si="113"/>
        <v>859.87189999999998</v>
      </c>
      <c r="Y813" s="31" t="s">
        <v>777</v>
      </c>
      <c r="Z813" s="17"/>
    </row>
    <row r="814" spans="1:26" ht="15.75" x14ac:dyDescent="0.25">
      <c r="A814" s="18" t="s">
        <v>937</v>
      </c>
      <c r="B814" s="19" t="s">
        <v>938</v>
      </c>
      <c r="C814" s="20" t="s">
        <v>1233</v>
      </c>
      <c r="D814" s="21" t="s">
        <v>557</v>
      </c>
      <c r="E814" s="22" t="s">
        <v>450</v>
      </c>
      <c r="F814" s="19" t="s">
        <v>275</v>
      </c>
      <c r="G814" s="19" t="s">
        <v>451</v>
      </c>
      <c r="H814" s="23">
        <v>0.31419999999999998</v>
      </c>
      <c r="I814" s="23">
        <v>9.1200000000000003E-2</v>
      </c>
      <c r="J814" s="23">
        <v>0.40539999999999998</v>
      </c>
      <c r="K814" s="24"/>
      <c r="L814" s="24">
        <v>5</v>
      </c>
      <c r="M814" s="24"/>
      <c r="N814" s="34">
        <v>21592</v>
      </c>
      <c r="O814" s="26">
        <f t="shared" si="118"/>
        <v>21656.776000000002</v>
      </c>
      <c r="P814" s="27">
        <f t="shared" si="119"/>
        <v>2165.6776000000004</v>
      </c>
      <c r="Q814" s="33"/>
      <c r="R814" s="36"/>
      <c r="S814" s="29"/>
      <c r="T814" s="29"/>
      <c r="U814" s="29"/>
      <c r="V814" s="28">
        <f t="shared" si="112"/>
        <v>0</v>
      </c>
      <c r="W814" s="28">
        <f>T814*0.1</f>
        <v>0</v>
      </c>
      <c r="X814" s="30">
        <f t="shared" si="113"/>
        <v>2165.6776000000004</v>
      </c>
      <c r="Y814" s="31" t="s">
        <v>777</v>
      </c>
      <c r="Z814" s="17"/>
    </row>
    <row r="815" spans="1:26" ht="15.75" x14ac:dyDescent="0.25">
      <c r="A815" s="18" t="s">
        <v>437</v>
      </c>
      <c r="B815" s="19" t="s">
        <v>438</v>
      </c>
      <c r="C815" s="38" t="s">
        <v>1007</v>
      </c>
      <c r="D815" s="39" t="s">
        <v>98</v>
      </c>
      <c r="E815" s="38" t="s">
        <v>450</v>
      </c>
      <c r="F815" s="48" t="s">
        <v>275</v>
      </c>
      <c r="G815" s="48">
        <v>5</v>
      </c>
      <c r="H815" s="23" t="s">
        <v>1350</v>
      </c>
      <c r="I815" s="23" t="s">
        <v>1350</v>
      </c>
      <c r="J815" s="47">
        <v>0.53269999999999995</v>
      </c>
      <c r="K815" s="24"/>
      <c r="L815" s="24">
        <v>3</v>
      </c>
      <c r="M815" s="24" t="s">
        <v>32</v>
      </c>
      <c r="N815" s="34">
        <v>10201</v>
      </c>
      <c r="O815" s="26">
        <f t="shared" si="118"/>
        <v>10231.602999999999</v>
      </c>
      <c r="P815" s="33">
        <f t="shared" si="119"/>
        <v>1023.1603</v>
      </c>
      <c r="Q815" s="33">
        <v>0.05</v>
      </c>
      <c r="R815" s="29"/>
      <c r="S815" s="29"/>
      <c r="T815" s="29"/>
      <c r="U815" s="29"/>
      <c r="V815" s="28">
        <f t="shared" si="112"/>
        <v>0</v>
      </c>
      <c r="W815" s="28">
        <f t="shared" ref="W815:W828" si="120">T815*0.05</f>
        <v>0</v>
      </c>
      <c r="X815" s="30">
        <f t="shared" si="113"/>
        <v>1023.1603</v>
      </c>
      <c r="Y815" s="31" t="s">
        <v>777</v>
      </c>
      <c r="Z815" s="17"/>
    </row>
    <row r="816" spans="1:26" ht="15.75" x14ac:dyDescent="0.25">
      <c r="A816" s="18" t="s">
        <v>437</v>
      </c>
      <c r="B816" s="19" t="s">
        <v>438</v>
      </c>
      <c r="C816" s="38" t="s">
        <v>1009</v>
      </c>
      <c r="D816" s="39" t="s">
        <v>472</v>
      </c>
      <c r="E816" s="38" t="s">
        <v>450</v>
      </c>
      <c r="F816" s="48" t="s">
        <v>275</v>
      </c>
      <c r="G816" s="48">
        <v>7</v>
      </c>
      <c r="H816" s="23" t="s">
        <v>1350</v>
      </c>
      <c r="I816" s="23" t="s">
        <v>1350</v>
      </c>
      <c r="J816" s="47">
        <v>0.70830000000000004</v>
      </c>
      <c r="K816" s="24"/>
      <c r="L816" s="24">
        <v>3</v>
      </c>
      <c r="M816" s="24" t="s">
        <v>32</v>
      </c>
      <c r="N816" s="34">
        <v>34986</v>
      </c>
      <c r="O816" s="26">
        <f t="shared" si="118"/>
        <v>35090.957999999999</v>
      </c>
      <c r="P816" s="33">
        <f t="shared" si="119"/>
        <v>3509.0958000000001</v>
      </c>
      <c r="Q816" s="33">
        <v>0.05</v>
      </c>
      <c r="R816" s="29"/>
      <c r="S816" s="29"/>
      <c r="T816" s="29"/>
      <c r="U816" s="29"/>
      <c r="V816" s="28">
        <f t="shared" si="112"/>
        <v>0</v>
      </c>
      <c r="W816" s="28">
        <f t="shared" si="120"/>
        <v>0</v>
      </c>
      <c r="X816" s="30">
        <f t="shared" si="113"/>
        <v>3509.0958000000001</v>
      </c>
      <c r="Y816" s="31" t="s">
        <v>777</v>
      </c>
      <c r="Z816" s="17"/>
    </row>
    <row r="817" spans="1:26" ht="15.75" x14ac:dyDescent="0.25">
      <c r="A817" s="18" t="s">
        <v>437</v>
      </c>
      <c r="B817" s="19" t="s">
        <v>438</v>
      </c>
      <c r="C817" s="38" t="s">
        <v>1010</v>
      </c>
      <c r="D817" s="39" t="s">
        <v>845</v>
      </c>
      <c r="E817" s="38" t="s">
        <v>450</v>
      </c>
      <c r="F817" s="48">
        <v>2</v>
      </c>
      <c r="G817" s="48">
        <v>4</v>
      </c>
      <c r="H817" s="23" t="s">
        <v>1350</v>
      </c>
      <c r="I817" s="23" t="s">
        <v>1350</v>
      </c>
      <c r="J817" s="47">
        <v>0.60870000000000002</v>
      </c>
      <c r="K817" s="24"/>
      <c r="L817" s="24">
        <v>3</v>
      </c>
      <c r="M817" s="24" t="s">
        <v>32</v>
      </c>
      <c r="N817" s="34">
        <v>20717</v>
      </c>
      <c r="O817" s="26">
        <f t="shared" si="118"/>
        <v>20779.151000000002</v>
      </c>
      <c r="P817" s="33">
        <f t="shared" si="119"/>
        <v>2077.9151000000002</v>
      </c>
      <c r="Q817" s="33">
        <v>0.05</v>
      </c>
      <c r="R817" s="29"/>
      <c r="S817" s="29"/>
      <c r="T817" s="29"/>
      <c r="U817" s="29"/>
      <c r="V817" s="28">
        <f t="shared" si="112"/>
        <v>0</v>
      </c>
      <c r="W817" s="28">
        <f t="shared" si="120"/>
        <v>0</v>
      </c>
      <c r="X817" s="30">
        <f t="shared" si="113"/>
        <v>2077.9151000000002</v>
      </c>
      <c r="Y817" s="31" t="s">
        <v>777</v>
      </c>
      <c r="Z817" s="17"/>
    </row>
    <row r="818" spans="1:26" ht="15.75" x14ac:dyDescent="0.25">
      <c r="A818" s="18" t="s">
        <v>437</v>
      </c>
      <c r="B818" s="19" t="s">
        <v>438</v>
      </c>
      <c r="C818" s="38" t="s">
        <v>1011</v>
      </c>
      <c r="D818" s="39" t="s">
        <v>207</v>
      </c>
      <c r="E818" s="38" t="s">
        <v>450</v>
      </c>
      <c r="F818" s="48" t="s">
        <v>275</v>
      </c>
      <c r="G818" s="48">
        <v>1</v>
      </c>
      <c r="H818" s="23" t="s">
        <v>1350</v>
      </c>
      <c r="I818" s="23" t="s">
        <v>1350</v>
      </c>
      <c r="J818" s="47">
        <v>0.625</v>
      </c>
      <c r="K818" s="24"/>
      <c r="L818" s="24">
        <v>3</v>
      </c>
      <c r="M818" s="24" t="s">
        <v>32</v>
      </c>
      <c r="N818" s="34">
        <v>14776</v>
      </c>
      <c r="O818" s="26">
        <f t="shared" si="118"/>
        <v>14820.328</v>
      </c>
      <c r="P818" s="33">
        <f t="shared" si="119"/>
        <v>1482.0328</v>
      </c>
      <c r="Q818" s="33">
        <v>0.05</v>
      </c>
      <c r="R818" s="29"/>
      <c r="S818" s="29"/>
      <c r="T818" s="29"/>
      <c r="U818" s="29"/>
      <c r="V818" s="28">
        <f t="shared" si="112"/>
        <v>0</v>
      </c>
      <c r="W818" s="28">
        <f t="shared" si="120"/>
        <v>0</v>
      </c>
      <c r="X818" s="30">
        <f t="shared" si="113"/>
        <v>1482.0328</v>
      </c>
      <c r="Y818" s="31" t="s">
        <v>777</v>
      </c>
      <c r="Z818" s="17"/>
    </row>
    <row r="819" spans="1:26" ht="15.75" x14ac:dyDescent="0.25">
      <c r="A819" s="18" t="s">
        <v>437</v>
      </c>
      <c r="B819" s="19" t="s">
        <v>438</v>
      </c>
      <c r="C819" s="38" t="s">
        <v>1012</v>
      </c>
      <c r="D819" s="39" t="s">
        <v>86</v>
      </c>
      <c r="E819" s="38" t="s">
        <v>450</v>
      </c>
      <c r="F819" s="48" t="s">
        <v>275</v>
      </c>
      <c r="G819" s="48">
        <v>7</v>
      </c>
      <c r="H819" s="23" t="s">
        <v>1350</v>
      </c>
      <c r="I819" s="23" t="s">
        <v>1350</v>
      </c>
      <c r="J819" s="47">
        <v>0.77700000000000002</v>
      </c>
      <c r="K819" s="24"/>
      <c r="L819" s="24">
        <v>3</v>
      </c>
      <c r="M819" s="24" t="s">
        <v>32</v>
      </c>
      <c r="N819" s="34">
        <v>12123</v>
      </c>
      <c r="O819" s="26">
        <f t="shared" si="118"/>
        <v>12159.369000000001</v>
      </c>
      <c r="P819" s="33">
        <f t="shared" si="119"/>
        <v>1215.9369000000002</v>
      </c>
      <c r="Q819" s="33">
        <v>0.05</v>
      </c>
      <c r="R819" s="29"/>
      <c r="S819" s="29"/>
      <c r="T819" s="29"/>
      <c r="U819" s="29"/>
      <c r="V819" s="28">
        <f t="shared" si="112"/>
        <v>0</v>
      </c>
      <c r="W819" s="28">
        <f t="shared" si="120"/>
        <v>0</v>
      </c>
      <c r="X819" s="30">
        <f t="shared" si="113"/>
        <v>1215.9369000000002</v>
      </c>
      <c r="Y819" s="31" t="s">
        <v>777</v>
      </c>
      <c r="Z819" s="17"/>
    </row>
    <row r="820" spans="1:26" ht="15.75" x14ac:dyDescent="0.25">
      <c r="A820" s="18" t="s">
        <v>949</v>
      </c>
      <c r="B820" s="19" t="s">
        <v>950</v>
      </c>
      <c r="C820" s="20" t="s">
        <v>951</v>
      </c>
      <c r="D820" s="21" t="s">
        <v>459</v>
      </c>
      <c r="E820" s="22" t="s">
        <v>450</v>
      </c>
      <c r="F820" s="19" t="s">
        <v>275</v>
      </c>
      <c r="G820" s="19" t="s">
        <v>451</v>
      </c>
      <c r="H820" s="23">
        <v>0.46579999999999999</v>
      </c>
      <c r="I820" s="23">
        <v>9.4E-2</v>
      </c>
      <c r="J820" s="23">
        <v>0.55979999999999996</v>
      </c>
      <c r="K820" s="24"/>
      <c r="L820" s="24">
        <v>3</v>
      </c>
      <c r="M820" s="24"/>
      <c r="N820" s="25">
        <v>29957</v>
      </c>
      <c r="O820" s="26">
        <f t="shared" si="118"/>
        <v>30046.870999999999</v>
      </c>
      <c r="P820" s="27">
        <f t="shared" si="119"/>
        <v>3004.6871000000001</v>
      </c>
      <c r="Q820" s="33">
        <v>0.05</v>
      </c>
      <c r="R820" s="36"/>
      <c r="S820" s="29"/>
      <c r="T820" s="29"/>
      <c r="U820" s="29"/>
      <c r="V820" s="28">
        <f t="shared" si="112"/>
        <v>0</v>
      </c>
      <c r="W820" s="28">
        <f t="shared" si="120"/>
        <v>0</v>
      </c>
      <c r="X820" s="30">
        <f t="shared" si="113"/>
        <v>3004.6871000000001</v>
      </c>
      <c r="Y820" s="31" t="s">
        <v>777</v>
      </c>
      <c r="Z820" s="17"/>
    </row>
    <row r="821" spans="1:26" ht="15.75" x14ac:dyDescent="0.25">
      <c r="A821" s="18" t="s">
        <v>949</v>
      </c>
      <c r="B821" s="19" t="s">
        <v>950</v>
      </c>
      <c r="C821" s="20" t="s">
        <v>952</v>
      </c>
      <c r="D821" s="21" t="s">
        <v>298</v>
      </c>
      <c r="E821" s="22" t="s">
        <v>450</v>
      </c>
      <c r="F821" s="19" t="s">
        <v>275</v>
      </c>
      <c r="G821" s="19" t="s">
        <v>451</v>
      </c>
      <c r="H821" s="23">
        <v>0.441</v>
      </c>
      <c r="I821" s="23">
        <v>5.79E-2</v>
      </c>
      <c r="J821" s="23">
        <v>0.49890000000000001</v>
      </c>
      <c r="K821" s="24"/>
      <c r="L821" s="24">
        <v>3</v>
      </c>
      <c r="M821" s="24"/>
      <c r="N821" s="25">
        <v>27495</v>
      </c>
      <c r="O821" s="26">
        <f t="shared" si="118"/>
        <v>27577.485000000001</v>
      </c>
      <c r="P821" s="27">
        <f t="shared" si="119"/>
        <v>2757.7485000000001</v>
      </c>
      <c r="Q821" s="33">
        <v>0.05</v>
      </c>
      <c r="R821" s="36"/>
      <c r="S821" s="29"/>
      <c r="T821" s="29"/>
      <c r="U821" s="29"/>
      <c r="V821" s="28">
        <f t="shared" si="112"/>
        <v>0</v>
      </c>
      <c r="W821" s="28">
        <f t="shared" si="120"/>
        <v>0</v>
      </c>
      <c r="X821" s="30">
        <f t="shared" si="113"/>
        <v>2757.7485000000001</v>
      </c>
      <c r="Y821" s="31" t="s">
        <v>777</v>
      </c>
      <c r="Z821" s="17"/>
    </row>
    <row r="822" spans="1:26" ht="15.75" x14ac:dyDescent="0.25">
      <c r="A822" s="18" t="s">
        <v>316</v>
      </c>
      <c r="B822" s="19" t="s">
        <v>317</v>
      </c>
      <c r="C822" s="20" t="s">
        <v>953</v>
      </c>
      <c r="D822" s="21" t="s">
        <v>186</v>
      </c>
      <c r="E822" s="22" t="s">
        <v>450</v>
      </c>
      <c r="F822" s="19" t="s">
        <v>275</v>
      </c>
      <c r="G822" s="19" t="s">
        <v>451</v>
      </c>
      <c r="H822" s="23">
        <v>0.75760000000000005</v>
      </c>
      <c r="I822" s="23">
        <v>0</v>
      </c>
      <c r="J822" s="23">
        <v>0.75760000000000005</v>
      </c>
      <c r="K822" s="24"/>
      <c r="L822" s="24">
        <v>3</v>
      </c>
      <c r="M822" s="24"/>
      <c r="N822" s="25">
        <v>21351</v>
      </c>
      <c r="O822" s="26">
        <f t="shared" si="118"/>
        <v>21415.053</v>
      </c>
      <c r="P822" s="27">
        <f t="shared" si="119"/>
        <v>2141.5053000000003</v>
      </c>
      <c r="Q822" s="33">
        <v>0.05</v>
      </c>
      <c r="R822" s="36"/>
      <c r="S822" s="29"/>
      <c r="T822" s="29"/>
      <c r="U822" s="29"/>
      <c r="V822" s="28">
        <f t="shared" si="112"/>
        <v>0</v>
      </c>
      <c r="W822" s="28">
        <f t="shared" si="120"/>
        <v>0</v>
      </c>
      <c r="X822" s="30">
        <f t="shared" si="113"/>
        <v>2141.5053000000003</v>
      </c>
      <c r="Y822" s="31" t="s">
        <v>777</v>
      </c>
      <c r="Z822" s="17"/>
    </row>
    <row r="823" spans="1:26" ht="15.75" x14ac:dyDescent="0.25">
      <c r="A823" s="18" t="s">
        <v>316</v>
      </c>
      <c r="B823" s="19" t="s">
        <v>317</v>
      </c>
      <c r="C823" s="20" t="s">
        <v>954</v>
      </c>
      <c r="D823" s="21" t="s">
        <v>291</v>
      </c>
      <c r="E823" s="22" t="s">
        <v>450</v>
      </c>
      <c r="F823" s="19" t="s">
        <v>275</v>
      </c>
      <c r="G823" s="19" t="s">
        <v>451</v>
      </c>
      <c r="H823" s="23">
        <v>0.7571</v>
      </c>
      <c r="I823" s="23">
        <v>0</v>
      </c>
      <c r="J823" s="23">
        <v>0.7571</v>
      </c>
      <c r="K823" s="24"/>
      <c r="L823" s="24">
        <v>3</v>
      </c>
      <c r="M823" s="24"/>
      <c r="N823" s="25">
        <v>35632</v>
      </c>
      <c r="O823" s="26">
        <f t="shared" si="118"/>
        <v>35738.896000000001</v>
      </c>
      <c r="P823" s="27">
        <f t="shared" si="119"/>
        <v>3573.8896000000004</v>
      </c>
      <c r="Q823" s="33">
        <v>0.05</v>
      </c>
      <c r="R823" s="36"/>
      <c r="S823" s="29"/>
      <c r="T823" s="29"/>
      <c r="U823" s="29"/>
      <c r="V823" s="28">
        <f t="shared" si="112"/>
        <v>0</v>
      </c>
      <c r="W823" s="28">
        <f t="shared" si="120"/>
        <v>0</v>
      </c>
      <c r="X823" s="30">
        <f t="shared" si="113"/>
        <v>3573.8896000000004</v>
      </c>
      <c r="Y823" s="31" t="s">
        <v>777</v>
      </c>
      <c r="Z823" s="17"/>
    </row>
    <row r="824" spans="1:26" ht="15.75" x14ac:dyDescent="0.25">
      <c r="A824" s="18" t="s">
        <v>316</v>
      </c>
      <c r="B824" s="19" t="s">
        <v>317</v>
      </c>
      <c r="C824" s="20" t="s">
        <v>955</v>
      </c>
      <c r="D824" s="21" t="s">
        <v>86</v>
      </c>
      <c r="E824" s="22" t="s">
        <v>450</v>
      </c>
      <c r="F824" s="19" t="s">
        <v>275</v>
      </c>
      <c r="G824" s="19" t="s">
        <v>451</v>
      </c>
      <c r="H824" s="23">
        <v>0.77710000000000001</v>
      </c>
      <c r="I824" s="23">
        <v>0</v>
      </c>
      <c r="J824" s="23">
        <v>0.77710000000000001</v>
      </c>
      <c r="K824" s="24"/>
      <c r="L824" s="24">
        <v>3</v>
      </c>
      <c r="M824" s="24"/>
      <c r="N824" s="25">
        <v>28680</v>
      </c>
      <c r="O824" s="26">
        <f t="shared" si="118"/>
        <v>28766.04</v>
      </c>
      <c r="P824" s="27">
        <f t="shared" si="119"/>
        <v>2876.6040000000003</v>
      </c>
      <c r="Q824" s="33">
        <v>0.05</v>
      </c>
      <c r="R824" s="36"/>
      <c r="S824" s="29"/>
      <c r="T824" s="29"/>
      <c r="U824" s="29"/>
      <c r="V824" s="28">
        <f t="shared" si="112"/>
        <v>0</v>
      </c>
      <c r="W824" s="28">
        <f t="shared" si="120"/>
        <v>0</v>
      </c>
      <c r="X824" s="30">
        <f t="shared" si="113"/>
        <v>2876.6040000000003</v>
      </c>
      <c r="Y824" s="31" t="s">
        <v>777</v>
      </c>
      <c r="Z824" s="17"/>
    </row>
    <row r="825" spans="1:26" ht="15.75" x14ac:dyDescent="0.25">
      <c r="A825" s="18" t="s">
        <v>316</v>
      </c>
      <c r="B825" s="19" t="s">
        <v>317</v>
      </c>
      <c r="C825" s="20" t="s">
        <v>956</v>
      </c>
      <c r="D825" s="21" t="s">
        <v>100</v>
      </c>
      <c r="E825" s="22" t="s">
        <v>450</v>
      </c>
      <c r="F825" s="19" t="s">
        <v>275</v>
      </c>
      <c r="G825" s="19" t="s">
        <v>451</v>
      </c>
      <c r="H825" s="23">
        <v>0.77700000000000002</v>
      </c>
      <c r="I825" s="23">
        <v>0</v>
      </c>
      <c r="J825" s="23">
        <v>0.77700000000000002</v>
      </c>
      <c r="K825" s="24"/>
      <c r="L825" s="24">
        <v>3</v>
      </c>
      <c r="M825" s="24"/>
      <c r="N825" s="25">
        <v>50363</v>
      </c>
      <c r="O825" s="26">
        <f t="shared" si="118"/>
        <v>50514.089</v>
      </c>
      <c r="P825" s="27">
        <f t="shared" si="119"/>
        <v>5051.4089000000004</v>
      </c>
      <c r="Q825" s="33">
        <v>0.05</v>
      </c>
      <c r="R825" s="36"/>
      <c r="S825" s="29"/>
      <c r="T825" s="29"/>
      <c r="U825" s="29"/>
      <c r="V825" s="28">
        <f t="shared" si="112"/>
        <v>0</v>
      </c>
      <c r="W825" s="28">
        <f t="shared" si="120"/>
        <v>0</v>
      </c>
      <c r="X825" s="30">
        <f t="shared" si="113"/>
        <v>5051.4089000000004</v>
      </c>
      <c r="Y825" s="31" t="s">
        <v>777</v>
      </c>
      <c r="Z825" s="17"/>
    </row>
    <row r="826" spans="1:26" ht="15.75" x14ac:dyDescent="0.25">
      <c r="A826" s="18" t="s">
        <v>316</v>
      </c>
      <c r="B826" s="19" t="s">
        <v>317</v>
      </c>
      <c r="C826" s="20" t="s">
        <v>957</v>
      </c>
      <c r="D826" s="21" t="s">
        <v>617</v>
      </c>
      <c r="E826" s="22" t="s">
        <v>450</v>
      </c>
      <c r="F826" s="19" t="s">
        <v>275</v>
      </c>
      <c r="G826" s="19" t="s">
        <v>451</v>
      </c>
      <c r="H826" s="23">
        <v>0.75939999999999996</v>
      </c>
      <c r="I826" s="23">
        <v>0</v>
      </c>
      <c r="J826" s="23">
        <v>0.75939999999999996</v>
      </c>
      <c r="K826" s="24"/>
      <c r="L826" s="24">
        <v>3</v>
      </c>
      <c r="M826" s="24"/>
      <c r="N826" s="25">
        <v>15470</v>
      </c>
      <c r="O826" s="26">
        <f t="shared" si="118"/>
        <v>15516.41</v>
      </c>
      <c r="P826" s="27">
        <f t="shared" si="119"/>
        <v>1551.6410000000001</v>
      </c>
      <c r="Q826" s="33">
        <v>0.05</v>
      </c>
      <c r="R826" s="36"/>
      <c r="S826" s="29"/>
      <c r="T826" s="29"/>
      <c r="U826" s="29"/>
      <c r="V826" s="28">
        <f t="shared" si="112"/>
        <v>0</v>
      </c>
      <c r="W826" s="28">
        <f t="shared" si="120"/>
        <v>0</v>
      </c>
      <c r="X826" s="30">
        <f t="shared" si="113"/>
        <v>1551.6410000000001</v>
      </c>
      <c r="Y826" s="31" t="s">
        <v>777</v>
      </c>
      <c r="Z826" s="17"/>
    </row>
    <row r="827" spans="1:26" ht="15.75" x14ac:dyDescent="0.25">
      <c r="A827" s="18" t="s">
        <v>316</v>
      </c>
      <c r="B827" s="19" t="s">
        <v>317</v>
      </c>
      <c r="C827" s="20" t="s">
        <v>958</v>
      </c>
      <c r="D827" s="21" t="s">
        <v>593</v>
      </c>
      <c r="E827" s="22" t="s">
        <v>450</v>
      </c>
      <c r="F827" s="19" t="s">
        <v>275</v>
      </c>
      <c r="G827" s="19" t="s">
        <v>451</v>
      </c>
      <c r="H827" s="23">
        <v>0.77880000000000005</v>
      </c>
      <c r="I827" s="23">
        <v>0</v>
      </c>
      <c r="J827" s="23">
        <v>0.77880000000000005</v>
      </c>
      <c r="K827" s="24"/>
      <c r="L827" s="24">
        <v>3</v>
      </c>
      <c r="M827" s="24"/>
      <c r="N827" s="25">
        <v>23047</v>
      </c>
      <c r="O827" s="26">
        <f t="shared" si="118"/>
        <v>23116.141</v>
      </c>
      <c r="P827" s="27">
        <f t="shared" si="119"/>
        <v>2311.6141000000002</v>
      </c>
      <c r="Q827" s="33">
        <v>0.05</v>
      </c>
      <c r="R827" s="36"/>
      <c r="S827" s="29"/>
      <c r="T827" s="29"/>
      <c r="U827" s="29"/>
      <c r="V827" s="28">
        <f t="shared" si="112"/>
        <v>0</v>
      </c>
      <c r="W827" s="28">
        <f t="shared" si="120"/>
        <v>0</v>
      </c>
      <c r="X827" s="30">
        <f t="shared" si="113"/>
        <v>2311.6141000000002</v>
      </c>
      <c r="Y827" s="31" t="s">
        <v>777</v>
      </c>
      <c r="Z827" s="17"/>
    </row>
    <row r="828" spans="1:26" ht="15.75" x14ac:dyDescent="0.25">
      <c r="A828" s="18" t="s">
        <v>316</v>
      </c>
      <c r="B828" s="19" t="s">
        <v>317</v>
      </c>
      <c r="C828" s="20" t="s">
        <v>959</v>
      </c>
      <c r="D828" s="21" t="s">
        <v>960</v>
      </c>
      <c r="E828" s="22" t="s">
        <v>450</v>
      </c>
      <c r="F828" s="19" t="s">
        <v>275</v>
      </c>
      <c r="G828" s="19" t="s">
        <v>451</v>
      </c>
      <c r="H828" s="23">
        <v>0.77969999999999995</v>
      </c>
      <c r="I828" s="23">
        <v>0</v>
      </c>
      <c r="J828" s="23">
        <v>0.77969999999999995</v>
      </c>
      <c r="K828" s="24"/>
      <c r="L828" s="24">
        <v>3</v>
      </c>
      <c r="M828" s="24"/>
      <c r="N828" s="25">
        <v>15318</v>
      </c>
      <c r="O828" s="26">
        <f t="shared" si="118"/>
        <v>15363.954</v>
      </c>
      <c r="P828" s="27">
        <f t="shared" si="119"/>
        <v>1536.3954000000001</v>
      </c>
      <c r="Q828" s="33">
        <v>0.05</v>
      </c>
      <c r="R828" s="36"/>
      <c r="S828" s="29"/>
      <c r="T828" s="29"/>
      <c r="U828" s="29"/>
      <c r="V828" s="28">
        <f t="shared" si="112"/>
        <v>0</v>
      </c>
      <c r="W828" s="28">
        <f t="shared" si="120"/>
        <v>0</v>
      </c>
      <c r="X828" s="30">
        <f t="shared" si="113"/>
        <v>1536.3954000000001</v>
      </c>
      <c r="Y828" s="31" t="s">
        <v>777</v>
      </c>
      <c r="Z828" s="17"/>
    </row>
    <row r="829" spans="1:26" ht="15.75" x14ac:dyDescent="0.25">
      <c r="A829" s="18" t="s">
        <v>736</v>
      </c>
      <c r="B829" s="19" t="s">
        <v>737</v>
      </c>
      <c r="C829" s="20" t="s">
        <v>1117</v>
      </c>
      <c r="D829" s="21" t="s">
        <v>1118</v>
      </c>
      <c r="E829" s="22" t="s">
        <v>450</v>
      </c>
      <c r="F829" s="19" t="s">
        <v>460</v>
      </c>
      <c r="G829" s="19" t="s">
        <v>451</v>
      </c>
      <c r="H829" s="23">
        <v>0.36180000000000001</v>
      </c>
      <c r="I829" s="23">
        <v>6.1400000000000003E-2</v>
      </c>
      <c r="J829" s="23">
        <v>0.42320000000000002</v>
      </c>
      <c r="K829" s="24" t="s">
        <v>32</v>
      </c>
      <c r="L829" s="24">
        <v>4</v>
      </c>
      <c r="M829" s="24" t="s">
        <v>32</v>
      </c>
      <c r="N829" s="25">
        <v>44033</v>
      </c>
      <c r="O829" s="26">
        <f t="shared" si="118"/>
        <v>44165.099000000002</v>
      </c>
      <c r="P829" s="27">
        <f t="shared" si="119"/>
        <v>4416.5099</v>
      </c>
      <c r="Q829" s="33"/>
      <c r="R829" s="36"/>
      <c r="S829" s="29"/>
      <c r="T829" s="29"/>
      <c r="U829" s="29"/>
      <c r="V829" s="28">
        <f t="shared" si="112"/>
        <v>0</v>
      </c>
      <c r="W829" s="28">
        <f>T829*0.1</f>
        <v>0</v>
      </c>
      <c r="X829" s="30">
        <f t="shared" si="113"/>
        <v>4416.5099</v>
      </c>
      <c r="Y829" s="31" t="s">
        <v>777</v>
      </c>
      <c r="Z829" s="17"/>
    </row>
    <row r="830" spans="1:26" ht="15.75" x14ac:dyDescent="0.25">
      <c r="A830" s="18" t="s">
        <v>736</v>
      </c>
      <c r="B830" s="19" t="s">
        <v>737</v>
      </c>
      <c r="C830" s="20" t="s">
        <v>1119</v>
      </c>
      <c r="D830" s="21" t="s">
        <v>1120</v>
      </c>
      <c r="E830" s="22" t="s">
        <v>450</v>
      </c>
      <c r="F830" s="19" t="s">
        <v>460</v>
      </c>
      <c r="G830" s="19" t="s">
        <v>451</v>
      </c>
      <c r="H830" s="23">
        <v>0.35439999999999999</v>
      </c>
      <c r="I830" s="23">
        <v>5.6099999999999997E-2</v>
      </c>
      <c r="J830" s="23">
        <v>0.41049999999999998</v>
      </c>
      <c r="K830" s="24" t="s">
        <v>32</v>
      </c>
      <c r="L830" s="24">
        <v>4</v>
      </c>
      <c r="M830" s="24" t="s">
        <v>32</v>
      </c>
      <c r="N830" s="25">
        <v>55698</v>
      </c>
      <c r="O830" s="26">
        <f t="shared" si="118"/>
        <v>55865.093999999997</v>
      </c>
      <c r="P830" s="27">
        <f t="shared" si="119"/>
        <v>5586.5093999999999</v>
      </c>
      <c r="Q830" s="33"/>
      <c r="R830" s="36"/>
      <c r="S830" s="29"/>
      <c r="T830" s="29"/>
      <c r="U830" s="29"/>
      <c r="V830" s="28">
        <f t="shared" si="112"/>
        <v>0</v>
      </c>
      <c r="W830" s="28">
        <f>T830*0.1</f>
        <v>0</v>
      </c>
      <c r="X830" s="30">
        <f t="shared" si="113"/>
        <v>5586.5093999999999</v>
      </c>
      <c r="Y830" s="31" t="s">
        <v>777</v>
      </c>
      <c r="Z830" s="17"/>
    </row>
    <row r="831" spans="1:26" ht="15.75" x14ac:dyDescent="0.25">
      <c r="A831" s="18" t="s">
        <v>736</v>
      </c>
      <c r="B831" s="19" t="s">
        <v>737</v>
      </c>
      <c r="C831" s="20" t="s">
        <v>1121</v>
      </c>
      <c r="D831" s="21" t="s">
        <v>548</v>
      </c>
      <c r="E831" s="22" t="s">
        <v>36</v>
      </c>
      <c r="F831" s="19" t="s">
        <v>37</v>
      </c>
      <c r="G831" s="19" t="s">
        <v>38</v>
      </c>
      <c r="H831" s="23">
        <v>0.36159999999999998</v>
      </c>
      <c r="I831" s="23">
        <v>7.3499999999999996E-2</v>
      </c>
      <c r="J831" s="23">
        <v>0.43509999999999999</v>
      </c>
      <c r="K831" s="24" t="s">
        <v>32</v>
      </c>
      <c r="L831" s="24">
        <v>4</v>
      </c>
      <c r="M831" s="24" t="s">
        <v>32</v>
      </c>
      <c r="N831" s="25">
        <v>48372</v>
      </c>
      <c r="O831" s="26">
        <f t="shared" si="118"/>
        <v>48517.116000000002</v>
      </c>
      <c r="P831" s="27">
        <f t="shared" si="119"/>
        <v>4851.7116000000005</v>
      </c>
      <c r="Q831" s="33"/>
      <c r="R831" s="36"/>
      <c r="S831" s="29"/>
      <c r="T831" s="29"/>
      <c r="U831" s="29"/>
      <c r="V831" s="28">
        <f t="shared" si="112"/>
        <v>0</v>
      </c>
      <c r="W831" s="28">
        <f>T831*0.1</f>
        <v>0</v>
      </c>
      <c r="X831" s="30">
        <f t="shared" si="113"/>
        <v>4851.7116000000005</v>
      </c>
      <c r="Y831" s="31" t="s">
        <v>777</v>
      </c>
      <c r="Z831" s="17"/>
    </row>
    <row r="832" spans="1:26" ht="15.75" x14ac:dyDescent="0.25">
      <c r="A832" s="18" t="s">
        <v>736</v>
      </c>
      <c r="B832" s="19" t="s">
        <v>737</v>
      </c>
      <c r="C832" s="20" t="s">
        <v>1122</v>
      </c>
      <c r="D832" s="21" t="s">
        <v>1123</v>
      </c>
      <c r="E832" s="22" t="s">
        <v>36</v>
      </c>
      <c r="F832" s="19" t="s">
        <v>37</v>
      </c>
      <c r="G832" s="19" t="s">
        <v>38</v>
      </c>
      <c r="H832" s="23">
        <v>0.35139999999999999</v>
      </c>
      <c r="I832" s="23">
        <v>8.8900000000000007E-2</v>
      </c>
      <c r="J832" s="23">
        <v>0.44019999999999998</v>
      </c>
      <c r="K832" s="24" t="s">
        <v>32</v>
      </c>
      <c r="L832" s="24">
        <v>4</v>
      </c>
      <c r="M832" s="24" t="s">
        <v>32</v>
      </c>
      <c r="N832" s="25">
        <v>31639</v>
      </c>
      <c r="O832" s="26">
        <f t="shared" si="118"/>
        <v>31733.917000000001</v>
      </c>
      <c r="P832" s="27">
        <f t="shared" si="119"/>
        <v>3173.3917000000001</v>
      </c>
      <c r="Q832" s="33"/>
      <c r="R832" s="36"/>
      <c r="S832" s="29"/>
      <c r="T832" s="29"/>
      <c r="U832" s="29"/>
      <c r="V832" s="28">
        <f t="shared" si="112"/>
        <v>0</v>
      </c>
      <c r="W832" s="28">
        <f>T832*0.1</f>
        <v>0</v>
      </c>
      <c r="X832" s="30">
        <f t="shared" si="113"/>
        <v>3173.3917000000001</v>
      </c>
      <c r="Y832" s="31" t="s">
        <v>777</v>
      </c>
      <c r="Z832" s="17"/>
    </row>
    <row r="833" spans="1:26" ht="15.75" x14ac:dyDescent="0.25">
      <c r="A833" s="18" t="s">
        <v>328</v>
      </c>
      <c r="B833" s="19" t="s">
        <v>329</v>
      </c>
      <c r="C833" s="20" t="s">
        <v>961</v>
      </c>
      <c r="D833" s="21" t="s">
        <v>459</v>
      </c>
      <c r="E833" s="22" t="s">
        <v>450</v>
      </c>
      <c r="F833" s="19" t="s">
        <v>275</v>
      </c>
      <c r="G833" s="19" t="s">
        <v>451</v>
      </c>
      <c r="H833" s="23">
        <v>0.38869999999999999</v>
      </c>
      <c r="I833" s="23">
        <v>0.1095</v>
      </c>
      <c r="J833" s="23">
        <v>0.49819999999999998</v>
      </c>
      <c r="K833" s="24"/>
      <c r="L833" s="24">
        <v>3</v>
      </c>
      <c r="M833" s="24" t="s">
        <v>32</v>
      </c>
      <c r="N833" s="34">
        <v>41323</v>
      </c>
      <c r="O833" s="26">
        <f t="shared" si="118"/>
        <v>41446.968999999997</v>
      </c>
      <c r="P833" s="27">
        <f t="shared" si="119"/>
        <v>4144.6968999999999</v>
      </c>
      <c r="Q833" s="33">
        <v>0.05</v>
      </c>
      <c r="R833" s="36"/>
      <c r="S833" s="29"/>
      <c r="T833" s="29"/>
      <c r="U833" s="29"/>
      <c r="V833" s="28">
        <f t="shared" si="112"/>
        <v>0</v>
      </c>
      <c r="W833" s="28">
        <f t="shared" ref="W833:W849" si="121">T833*0.05</f>
        <v>0</v>
      </c>
      <c r="X833" s="30">
        <f t="shared" si="113"/>
        <v>4144.6968999999999</v>
      </c>
      <c r="Y833" s="31" t="s">
        <v>777</v>
      </c>
      <c r="Z833" s="17"/>
    </row>
    <row r="834" spans="1:26" ht="15.75" x14ac:dyDescent="0.25">
      <c r="A834" s="18" t="s">
        <v>328</v>
      </c>
      <c r="B834" s="19" t="s">
        <v>329</v>
      </c>
      <c r="C834" s="20" t="s">
        <v>962</v>
      </c>
      <c r="D834" s="21" t="s">
        <v>963</v>
      </c>
      <c r="E834" s="22" t="s">
        <v>450</v>
      </c>
      <c r="F834" s="19" t="s">
        <v>37</v>
      </c>
      <c r="G834" s="19" t="s">
        <v>37</v>
      </c>
      <c r="H834" s="23">
        <v>0.55430000000000001</v>
      </c>
      <c r="I834" s="23">
        <v>0.1178</v>
      </c>
      <c r="J834" s="23">
        <v>0.67210000000000003</v>
      </c>
      <c r="K834" s="24"/>
      <c r="L834" s="24">
        <v>3</v>
      </c>
      <c r="M834" s="24" t="s">
        <v>32</v>
      </c>
      <c r="N834" s="34">
        <v>36639</v>
      </c>
      <c r="O834" s="26">
        <f t="shared" si="118"/>
        <v>36748.917000000001</v>
      </c>
      <c r="P834" s="27">
        <f t="shared" si="119"/>
        <v>3674.8917000000001</v>
      </c>
      <c r="Q834" s="33">
        <v>0.05</v>
      </c>
      <c r="R834" s="36"/>
      <c r="S834" s="29"/>
      <c r="T834" s="29"/>
      <c r="U834" s="29"/>
      <c r="V834" s="28">
        <f t="shared" si="112"/>
        <v>0</v>
      </c>
      <c r="W834" s="28">
        <f t="shared" si="121"/>
        <v>0</v>
      </c>
      <c r="X834" s="30">
        <f t="shared" si="113"/>
        <v>3674.8917000000001</v>
      </c>
      <c r="Y834" s="31" t="s">
        <v>777</v>
      </c>
      <c r="Z834" s="17"/>
    </row>
    <row r="835" spans="1:26" ht="15.75" x14ac:dyDescent="0.25">
      <c r="A835" s="18" t="s">
        <v>328</v>
      </c>
      <c r="B835" s="19" t="s">
        <v>329</v>
      </c>
      <c r="C835" s="20" t="s">
        <v>964</v>
      </c>
      <c r="D835" s="21" t="s">
        <v>114</v>
      </c>
      <c r="E835" s="22" t="s">
        <v>450</v>
      </c>
      <c r="F835" s="19" t="s">
        <v>275</v>
      </c>
      <c r="G835" s="19" t="s">
        <v>451</v>
      </c>
      <c r="H835" s="23">
        <v>0.46899999999999997</v>
      </c>
      <c r="I835" s="23">
        <v>0.1095</v>
      </c>
      <c r="J835" s="23">
        <v>0.57850000000000001</v>
      </c>
      <c r="K835" s="24"/>
      <c r="L835" s="24">
        <v>3</v>
      </c>
      <c r="M835" s="24" t="s">
        <v>32</v>
      </c>
      <c r="N835" s="34">
        <v>47436</v>
      </c>
      <c r="O835" s="26">
        <f t="shared" si="118"/>
        <v>47578.307999999997</v>
      </c>
      <c r="P835" s="27">
        <f t="shared" si="119"/>
        <v>4757.8307999999997</v>
      </c>
      <c r="Q835" s="33">
        <v>0.05</v>
      </c>
      <c r="R835" s="36"/>
      <c r="S835" s="29"/>
      <c r="T835" s="29"/>
      <c r="U835" s="29"/>
      <c r="V835" s="28">
        <f t="shared" si="112"/>
        <v>0</v>
      </c>
      <c r="W835" s="28">
        <f t="shared" si="121"/>
        <v>0</v>
      </c>
      <c r="X835" s="30">
        <f t="shared" si="113"/>
        <v>4757.8307999999997</v>
      </c>
      <c r="Y835" s="31" t="s">
        <v>777</v>
      </c>
      <c r="Z835" s="17"/>
    </row>
    <row r="836" spans="1:26" ht="15.75" x14ac:dyDescent="0.25">
      <c r="A836" s="18" t="s">
        <v>328</v>
      </c>
      <c r="B836" s="19" t="s">
        <v>329</v>
      </c>
      <c r="C836" s="20" t="s">
        <v>965</v>
      </c>
      <c r="D836" s="21" t="s">
        <v>484</v>
      </c>
      <c r="E836" s="22" t="s">
        <v>450</v>
      </c>
      <c r="F836" s="19" t="s">
        <v>275</v>
      </c>
      <c r="G836" s="19" t="s">
        <v>859</v>
      </c>
      <c r="H836" s="23">
        <v>0.51990000000000003</v>
      </c>
      <c r="I836" s="23">
        <v>0.1547</v>
      </c>
      <c r="J836" s="23">
        <v>0.67459999999999998</v>
      </c>
      <c r="K836" s="24"/>
      <c r="L836" s="24">
        <v>3</v>
      </c>
      <c r="M836" s="24" t="s">
        <v>32</v>
      </c>
      <c r="N836" s="34">
        <v>60172</v>
      </c>
      <c r="O836" s="26">
        <f t="shared" si="118"/>
        <v>60352.516000000003</v>
      </c>
      <c r="P836" s="27">
        <f t="shared" si="119"/>
        <v>6035.2516000000005</v>
      </c>
      <c r="Q836" s="33">
        <v>0.05</v>
      </c>
      <c r="R836" s="36"/>
      <c r="S836" s="29"/>
      <c r="T836" s="29"/>
      <c r="U836" s="29"/>
      <c r="V836" s="28">
        <f t="shared" si="112"/>
        <v>0</v>
      </c>
      <c r="W836" s="28">
        <f t="shared" si="121"/>
        <v>0</v>
      </c>
      <c r="X836" s="30">
        <f t="shared" si="113"/>
        <v>6035.2516000000005</v>
      </c>
      <c r="Y836" s="31" t="s">
        <v>777</v>
      </c>
      <c r="Z836" s="17"/>
    </row>
    <row r="837" spans="1:26" ht="15.75" x14ac:dyDescent="0.25">
      <c r="A837" s="18" t="s">
        <v>328</v>
      </c>
      <c r="B837" s="19" t="s">
        <v>329</v>
      </c>
      <c r="C837" s="20" t="s">
        <v>966</v>
      </c>
      <c r="D837" s="21" t="s">
        <v>527</v>
      </c>
      <c r="E837" s="22" t="s">
        <v>450</v>
      </c>
      <c r="F837" s="19" t="s">
        <v>460</v>
      </c>
      <c r="G837" s="19" t="s">
        <v>451</v>
      </c>
      <c r="H837" s="23">
        <v>0.44969999999999999</v>
      </c>
      <c r="I837" s="23">
        <v>0.14649999999999999</v>
      </c>
      <c r="J837" s="23">
        <v>0.59630000000000005</v>
      </c>
      <c r="K837" s="24"/>
      <c r="L837" s="24">
        <v>3</v>
      </c>
      <c r="M837" s="24" t="s">
        <v>32</v>
      </c>
      <c r="N837" s="34">
        <v>53718</v>
      </c>
      <c r="O837" s="26">
        <f t="shared" si="118"/>
        <v>53879.154000000002</v>
      </c>
      <c r="P837" s="27">
        <f t="shared" si="119"/>
        <v>5387.9154000000008</v>
      </c>
      <c r="Q837" s="33">
        <v>0.05</v>
      </c>
      <c r="R837" s="36"/>
      <c r="S837" s="29"/>
      <c r="T837" s="29"/>
      <c r="U837" s="29"/>
      <c r="V837" s="28">
        <f t="shared" si="112"/>
        <v>0</v>
      </c>
      <c r="W837" s="28">
        <f t="shared" si="121"/>
        <v>0</v>
      </c>
      <c r="X837" s="30">
        <f t="shared" si="113"/>
        <v>5387.9154000000008</v>
      </c>
      <c r="Y837" s="31" t="s">
        <v>777</v>
      </c>
      <c r="Z837" s="17"/>
    </row>
    <row r="838" spans="1:26" ht="15.75" x14ac:dyDescent="0.25">
      <c r="A838" s="18" t="s">
        <v>328</v>
      </c>
      <c r="B838" s="19" t="s">
        <v>329</v>
      </c>
      <c r="C838" s="20" t="s">
        <v>967</v>
      </c>
      <c r="D838" s="21" t="s">
        <v>617</v>
      </c>
      <c r="E838" s="22" t="s">
        <v>450</v>
      </c>
      <c r="F838" s="19" t="s">
        <v>275</v>
      </c>
      <c r="G838" s="19" t="s">
        <v>451</v>
      </c>
      <c r="H838" s="23">
        <v>0.61829999999999996</v>
      </c>
      <c r="I838" s="23">
        <v>0.1145</v>
      </c>
      <c r="J838" s="23">
        <v>0.73280000000000001</v>
      </c>
      <c r="K838" s="24"/>
      <c r="L838" s="24">
        <v>3</v>
      </c>
      <c r="M838" s="24" t="s">
        <v>32</v>
      </c>
      <c r="N838" s="34">
        <v>56849</v>
      </c>
      <c r="O838" s="26">
        <f t="shared" si="118"/>
        <v>57019.546999999999</v>
      </c>
      <c r="P838" s="27">
        <f t="shared" si="119"/>
        <v>5701.9547000000002</v>
      </c>
      <c r="Q838" s="33">
        <v>0.05</v>
      </c>
      <c r="R838" s="36"/>
      <c r="S838" s="29"/>
      <c r="T838" s="29"/>
      <c r="U838" s="29"/>
      <c r="V838" s="28">
        <f t="shared" si="112"/>
        <v>0</v>
      </c>
      <c r="W838" s="28">
        <f t="shared" si="121"/>
        <v>0</v>
      </c>
      <c r="X838" s="30">
        <f t="shared" si="113"/>
        <v>5701.9547000000002</v>
      </c>
      <c r="Y838" s="31" t="s">
        <v>777</v>
      </c>
      <c r="Z838" s="17"/>
    </row>
    <row r="839" spans="1:26" ht="15.75" x14ac:dyDescent="0.25">
      <c r="A839" s="18" t="s">
        <v>328</v>
      </c>
      <c r="B839" s="19" t="s">
        <v>329</v>
      </c>
      <c r="C839" s="20" t="s">
        <v>968</v>
      </c>
      <c r="D839" s="21" t="s">
        <v>380</v>
      </c>
      <c r="E839" s="22" t="s">
        <v>450</v>
      </c>
      <c r="F839" s="19" t="s">
        <v>460</v>
      </c>
      <c r="G839" s="19" t="s">
        <v>451</v>
      </c>
      <c r="H839" s="23">
        <v>0.37080000000000002</v>
      </c>
      <c r="I839" s="23">
        <v>9.7900000000000001E-2</v>
      </c>
      <c r="J839" s="23">
        <v>0.46879999999999999</v>
      </c>
      <c r="K839" s="24"/>
      <c r="L839" s="24">
        <v>3</v>
      </c>
      <c r="M839" s="24" t="s">
        <v>32</v>
      </c>
      <c r="N839" s="34">
        <v>27453</v>
      </c>
      <c r="O839" s="26">
        <f t="shared" si="118"/>
        <v>27535.359</v>
      </c>
      <c r="P839" s="27">
        <f t="shared" si="119"/>
        <v>2753.5359000000003</v>
      </c>
      <c r="Q839" s="33">
        <v>0.05</v>
      </c>
      <c r="R839" s="36"/>
      <c r="S839" s="29"/>
      <c r="T839" s="29"/>
      <c r="U839" s="29"/>
      <c r="V839" s="28">
        <f t="shared" si="112"/>
        <v>0</v>
      </c>
      <c r="W839" s="28">
        <f t="shared" si="121"/>
        <v>0</v>
      </c>
      <c r="X839" s="30">
        <f t="shared" si="113"/>
        <v>2753.5359000000003</v>
      </c>
      <c r="Y839" s="31" t="s">
        <v>777</v>
      </c>
      <c r="Z839" s="17"/>
    </row>
    <row r="840" spans="1:26" ht="15.75" x14ac:dyDescent="0.25">
      <c r="A840" s="18" t="s">
        <v>328</v>
      </c>
      <c r="B840" s="19" t="s">
        <v>329</v>
      </c>
      <c r="C840" s="20" t="s">
        <v>971</v>
      </c>
      <c r="D840" s="21" t="s">
        <v>296</v>
      </c>
      <c r="E840" s="22" t="s">
        <v>450</v>
      </c>
      <c r="F840" s="19" t="s">
        <v>460</v>
      </c>
      <c r="G840" s="19" t="s">
        <v>451</v>
      </c>
      <c r="H840" s="23">
        <v>0.49740000000000001</v>
      </c>
      <c r="I840" s="23">
        <v>0.15529999999999999</v>
      </c>
      <c r="J840" s="23">
        <v>0.65259999999999996</v>
      </c>
      <c r="K840" s="24"/>
      <c r="L840" s="24">
        <v>3</v>
      </c>
      <c r="M840" s="24" t="s">
        <v>32</v>
      </c>
      <c r="N840" s="34">
        <v>33303</v>
      </c>
      <c r="O840" s="26">
        <f t="shared" si="118"/>
        <v>33402.909</v>
      </c>
      <c r="P840" s="27">
        <f t="shared" si="119"/>
        <v>3340.2909</v>
      </c>
      <c r="Q840" s="33">
        <v>0.05</v>
      </c>
      <c r="R840" s="36"/>
      <c r="S840" s="29"/>
      <c r="T840" s="29"/>
      <c r="U840" s="29"/>
      <c r="V840" s="28">
        <f t="shared" ref="V840:V890" si="122">IF(Q840*(R840+S840)&gt;(P840),P840,Q840*(R840+S840))</f>
        <v>0</v>
      </c>
      <c r="W840" s="28">
        <f t="shared" si="121"/>
        <v>0</v>
      </c>
      <c r="X840" s="30">
        <f t="shared" ref="X840:X890" si="123">P840-V840</f>
        <v>3340.2909</v>
      </c>
      <c r="Y840" s="31" t="s">
        <v>777</v>
      </c>
      <c r="Z840" s="17"/>
    </row>
    <row r="841" spans="1:26" ht="15.75" x14ac:dyDescent="0.25">
      <c r="A841" s="18" t="s">
        <v>328</v>
      </c>
      <c r="B841" s="19" t="s">
        <v>329</v>
      </c>
      <c r="C841" s="20" t="s">
        <v>973</v>
      </c>
      <c r="D841" s="21" t="s">
        <v>80</v>
      </c>
      <c r="E841" s="22" t="s">
        <v>450</v>
      </c>
      <c r="F841" s="19" t="s">
        <v>275</v>
      </c>
      <c r="G841" s="19" t="s">
        <v>451</v>
      </c>
      <c r="H841" s="23">
        <v>0.46300000000000002</v>
      </c>
      <c r="I841" s="23">
        <v>0.1206</v>
      </c>
      <c r="J841" s="23">
        <v>0.5837</v>
      </c>
      <c r="K841" s="24"/>
      <c r="L841" s="24">
        <v>3</v>
      </c>
      <c r="M841" s="24" t="s">
        <v>32</v>
      </c>
      <c r="N841" s="34">
        <v>37473</v>
      </c>
      <c r="O841" s="26">
        <f t="shared" si="118"/>
        <v>37585.419000000002</v>
      </c>
      <c r="P841" s="27">
        <f t="shared" si="119"/>
        <v>3758.5419000000002</v>
      </c>
      <c r="Q841" s="33">
        <v>0.05</v>
      </c>
      <c r="R841" s="36"/>
      <c r="S841" s="29"/>
      <c r="T841" s="29"/>
      <c r="U841" s="29"/>
      <c r="V841" s="28">
        <f t="shared" si="122"/>
        <v>0</v>
      </c>
      <c r="W841" s="28">
        <f t="shared" si="121"/>
        <v>0</v>
      </c>
      <c r="X841" s="30">
        <f t="shared" si="123"/>
        <v>3758.5419000000002</v>
      </c>
      <c r="Y841" s="31" t="s">
        <v>777</v>
      </c>
      <c r="Z841" s="17"/>
    </row>
    <row r="842" spans="1:26" ht="15.75" x14ac:dyDescent="0.25">
      <c r="A842" s="18" t="s">
        <v>328</v>
      </c>
      <c r="B842" s="19" t="s">
        <v>329</v>
      </c>
      <c r="C842" s="20" t="s">
        <v>974</v>
      </c>
      <c r="D842" s="21" t="s">
        <v>251</v>
      </c>
      <c r="E842" s="22" t="s">
        <v>450</v>
      </c>
      <c r="F842" s="19" t="s">
        <v>275</v>
      </c>
      <c r="G842" s="19" t="s">
        <v>451</v>
      </c>
      <c r="H842" s="23">
        <v>0.55969999999999998</v>
      </c>
      <c r="I842" s="23">
        <v>9.1300000000000006E-2</v>
      </c>
      <c r="J842" s="23">
        <v>0.65110000000000001</v>
      </c>
      <c r="K842" s="24"/>
      <c r="L842" s="24">
        <v>3</v>
      </c>
      <c r="M842" s="24" t="s">
        <v>32</v>
      </c>
      <c r="N842" s="34">
        <v>39027</v>
      </c>
      <c r="O842" s="26">
        <f t="shared" si="118"/>
        <v>39144.080999999998</v>
      </c>
      <c r="P842" s="27">
        <f t="shared" si="119"/>
        <v>3914.4081000000001</v>
      </c>
      <c r="Q842" s="33">
        <v>0.05</v>
      </c>
      <c r="R842" s="36"/>
      <c r="S842" s="29"/>
      <c r="T842" s="29"/>
      <c r="U842" s="29"/>
      <c r="V842" s="28">
        <f t="shared" si="122"/>
        <v>0</v>
      </c>
      <c r="W842" s="28">
        <f t="shared" si="121"/>
        <v>0</v>
      </c>
      <c r="X842" s="30">
        <f t="shared" si="123"/>
        <v>3914.4081000000001</v>
      </c>
      <c r="Y842" s="31" t="s">
        <v>777</v>
      </c>
      <c r="Z842" s="17"/>
    </row>
    <row r="843" spans="1:26" ht="15.75" x14ac:dyDescent="0.25">
      <c r="A843" s="18" t="s">
        <v>328</v>
      </c>
      <c r="B843" s="19" t="s">
        <v>329</v>
      </c>
      <c r="C843" s="20" t="s">
        <v>978</v>
      </c>
      <c r="D843" s="21" t="s">
        <v>260</v>
      </c>
      <c r="E843" s="22" t="s">
        <v>450</v>
      </c>
      <c r="F843" s="19" t="s">
        <v>460</v>
      </c>
      <c r="G843" s="19" t="s">
        <v>451</v>
      </c>
      <c r="H843" s="23">
        <v>0.4864</v>
      </c>
      <c r="I843" s="23">
        <v>9.7600000000000006E-2</v>
      </c>
      <c r="J843" s="23">
        <v>0.58399999999999996</v>
      </c>
      <c r="K843" s="24"/>
      <c r="L843" s="24">
        <v>3</v>
      </c>
      <c r="M843" s="24" t="s">
        <v>32</v>
      </c>
      <c r="N843" s="34">
        <v>54710</v>
      </c>
      <c r="O843" s="26">
        <f t="shared" ref="O843:O874" si="124">N843+(N843*0.003)</f>
        <v>54874.13</v>
      </c>
      <c r="P843" s="27">
        <f t="shared" ref="P843:P874" si="125">O843*0.1</f>
        <v>5487.4130000000005</v>
      </c>
      <c r="Q843" s="33">
        <v>0.05</v>
      </c>
      <c r="R843" s="36"/>
      <c r="S843" s="29"/>
      <c r="T843" s="29"/>
      <c r="U843" s="29"/>
      <c r="V843" s="28">
        <f t="shared" si="122"/>
        <v>0</v>
      </c>
      <c r="W843" s="28">
        <f t="shared" si="121"/>
        <v>0</v>
      </c>
      <c r="X843" s="30">
        <f t="shared" si="123"/>
        <v>5487.4130000000005</v>
      </c>
      <c r="Y843" s="31" t="s">
        <v>777</v>
      </c>
      <c r="Z843" s="17"/>
    </row>
    <row r="844" spans="1:26" ht="15.75" x14ac:dyDescent="0.25">
      <c r="A844" s="18" t="s">
        <v>328</v>
      </c>
      <c r="B844" s="19" t="s">
        <v>329</v>
      </c>
      <c r="C844" s="20" t="s">
        <v>979</v>
      </c>
      <c r="D844" s="21" t="s">
        <v>980</v>
      </c>
      <c r="E844" s="22" t="s">
        <v>450</v>
      </c>
      <c r="F844" s="19" t="s">
        <v>275</v>
      </c>
      <c r="G844" s="19" t="s">
        <v>451</v>
      </c>
      <c r="H844" s="23">
        <v>0.4859</v>
      </c>
      <c r="I844" s="23">
        <v>0.15260000000000001</v>
      </c>
      <c r="J844" s="23">
        <v>0.63849999999999996</v>
      </c>
      <c r="K844" s="24"/>
      <c r="L844" s="24">
        <v>3</v>
      </c>
      <c r="M844" s="24" t="s">
        <v>32</v>
      </c>
      <c r="N844" s="34">
        <v>38483</v>
      </c>
      <c r="O844" s="26">
        <f t="shared" si="124"/>
        <v>38598.449000000001</v>
      </c>
      <c r="P844" s="27">
        <f t="shared" si="125"/>
        <v>3859.8449000000001</v>
      </c>
      <c r="Q844" s="33">
        <v>0.05</v>
      </c>
      <c r="R844" s="36"/>
      <c r="S844" s="29"/>
      <c r="T844" s="29"/>
      <c r="U844" s="29"/>
      <c r="V844" s="28">
        <f t="shared" si="122"/>
        <v>0</v>
      </c>
      <c r="W844" s="28">
        <f t="shared" si="121"/>
        <v>0</v>
      </c>
      <c r="X844" s="30">
        <f t="shared" si="123"/>
        <v>3859.8449000000001</v>
      </c>
      <c r="Y844" s="31" t="s">
        <v>777</v>
      </c>
      <c r="Z844" s="17"/>
    </row>
    <row r="845" spans="1:26" ht="15.75" x14ac:dyDescent="0.25">
      <c r="A845" s="18" t="s">
        <v>328</v>
      </c>
      <c r="B845" s="19" t="s">
        <v>329</v>
      </c>
      <c r="C845" s="20" t="s">
        <v>981</v>
      </c>
      <c r="D845" s="21" t="s">
        <v>186</v>
      </c>
      <c r="E845" s="22" t="s">
        <v>450</v>
      </c>
      <c r="F845" s="19" t="s">
        <v>460</v>
      </c>
      <c r="G845" s="19" t="s">
        <v>451</v>
      </c>
      <c r="H845" s="23">
        <v>1</v>
      </c>
      <c r="I845" s="23">
        <v>0</v>
      </c>
      <c r="J845" s="23">
        <v>1</v>
      </c>
      <c r="K845" s="24"/>
      <c r="L845" s="24">
        <v>3</v>
      </c>
      <c r="M845" s="24" t="s">
        <v>32</v>
      </c>
      <c r="N845" s="34">
        <v>44650</v>
      </c>
      <c r="O845" s="26">
        <f t="shared" si="124"/>
        <v>44783.95</v>
      </c>
      <c r="P845" s="27">
        <f t="shared" si="125"/>
        <v>4478.3949999999995</v>
      </c>
      <c r="Q845" s="33">
        <v>0.05</v>
      </c>
      <c r="R845" s="36"/>
      <c r="S845" s="29"/>
      <c r="T845" s="29"/>
      <c r="U845" s="29"/>
      <c r="V845" s="28">
        <f t="shared" si="122"/>
        <v>0</v>
      </c>
      <c r="W845" s="28">
        <f t="shared" si="121"/>
        <v>0</v>
      </c>
      <c r="X845" s="30">
        <f t="shared" si="123"/>
        <v>4478.3949999999995</v>
      </c>
      <c r="Y845" s="31" t="s">
        <v>777</v>
      </c>
      <c r="Z845" s="17"/>
    </row>
    <row r="846" spans="1:26" ht="15.75" x14ac:dyDescent="0.25">
      <c r="A846" s="18" t="s">
        <v>328</v>
      </c>
      <c r="B846" s="19" t="s">
        <v>329</v>
      </c>
      <c r="C846" s="20" t="s">
        <v>982</v>
      </c>
      <c r="D846" s="21" t="s">
        <v>145</v>
      </c>
      <c r="E846" s="22" t="s">
        <v>450</v>
      </c>
      <c r="F846" s="19" t="s">
        <v>460</v>
      </c>
      <c r="G846" s="19" t="s">
        <v>451</v>
      </c>
      <c r="H846" s="23">
        <v>0.38819999999999999</v>
      </c>
      <c r="I846" s="23">
        <v>0.1196</v>
      </c>
      <c r="J846" s="23">
        <v>0.50780000000000003</v>
      </c>
      <c r="K846" s="24"/>
      <c r="L846" s="24">
        <v>3</v>
      </c>
      <c r="M846" s="24" t="s">
        <v>32</v>
      </c>
      <c r="N846" s="34">
        <v>35911</v>
      </c>
      <c r="O846" s="26">
        <f t="shared" si="124"/>
        <v>36018.733</v>
      </c>
      <c r="P846" s="27">
        <f t="shared" si="125"/>
        <v>3601.8733000000002</v>
      </c>
      <c r="Q846" s="33">
        <v>0.05</v>
      </c>
      <c r="R846" s="36"/>
      <c r="S846" s="29"/>
      <c r="T846" s="29"/>
      <c r="U846" s="29"/>
      <c r="V846" s="28">
        <f t="shared" si="122"/>
        <v>0</v>
      </c>
      <c r="W846" s="28">
        <f t="shared" si="121"/>
        <v>0</v>
      </c>
      <c r="X846" s="30">
        <f t="shared" si="123"/>
        <v>3601.8733000000002</v>
      </c>
      <c r="Y846" s="31" t="s">
        <v>777</v>
      </c>
      <c r="Z846" s="17"/>
    </row>
    <row r="847" spans="1:26" ht="15.75" x14ac:dyDescent="0.25">
      <c r="A847" s="18" t="s">
        <v>328</v>
      </c>
      <c r="B847" s="19" t="s">
        <v>329</v>
      </c>
      <c r="C847" s="20" t="s">
        <v>983</v>
      </c>
      <c r="D847" s="21" t="s">
        <v>108</v>
      </c>
      <c r="E847" s="22" t="s">
        <v>450</v>
      </c>
      <c r="F847" s="19" t="s">
        <v>275</v>
      </c>
      <c r="G847" s="19" t="s">
        <v>451</v>
      </c>
      <c r="H847" s="23">
        <v>0.33639999999999998</v>
      </c>
      <c r="I847" s="23">
        <v>0.22120000000000001</v>
      </c>
      <c r="J847" s="23">
        <v>0.55759999999999998</v>
      </c>
      <c r="K847" s="24"/>
      <c r="L847" s="24">
        <v>3</v>
      </c>
      <c r="M847" s="24" t="s">
        <v>32</v>
      </c>
      <c r="N847" s="34">
        <v>46983</v>
      </c>
      <c r="O847" s="26">
        <f t="shared" si="124"/>
        <v>47123.949000000001</v>
      </c>
      <c r="P847" s="27">
        <f t="shared" si="125"/>
        <v>4712.3949000000002</v>
      </c>
      <c r="Q847" s="33">
        <v>0.05</v>
      </c>
      <c r="R847" s="36"/>
      <c r="S847" s="29"/>
      <c r="T847" s="29"/>
      <c r="U847" s="29"/>
      <c r="V847" s="28">
        <f t="shared" si="122"/>
        <v>0</v>
      </c>
      <c r="W847" s="28">
        <f t="shared" si="121"/>
        <v>0</v>
      </c>
      <c r="X847" s="30">
        <f t="shared" si="123"/>
        <v>4712.3949000000002</v>
      </c>
      <c r="Y847" s="31" t="s">
        <v>777</v>
      </c>
      <c r="Z847" s="17"/>
    </row>
    <row r="848" spans="1:26" ht="15.75" x14ac:dyDescent="0.25">
      <c r="A848" s="18" t="s">
        <v>328</v>
      </c>
      <c r="B848" s="19" t="s">
        <v>329</v>
      </c>
      <c r="C848" s="20" t="s">
        <v>985</v>
      </c>
      <c r="D848" s="21" t="s">
        <v>55</v>
      </c>
      <c r="E848" s="22" t="s">
        <v>450</v>
      </c>
      <c r="F848" s="19" t="s">
        <v>460</v>
      </c>
      <c r="G848" s="19" t="s">
        <v>451</v>
      </c>
      <c r="H848" s="23">
        <v>0.46100000000000002</v>
      </c>
      <c r="I848" s="23">
        <v>0.104</v>
      </c>
      <c r="J848" s="23">
        <v>0.56499999999999995</v>
      </c>
      <c r="K848" s="24"/>
      <c r="L848" s="24">
        <v>3</v>
      </c>
      <c r="M848" s="24" t="s">
        <v>32</v>
      </c>
      <c r="N848" s="34">
        <v>48081</v>
      </c>
      <c r="O848" s="26">
        <f t="shared" si="124"/>
        <v>48225.243000000002</v>
      </c>
      <c r="P848" s="27">
        <f t="shared" si="125"/>
        <v>4822.5243</v>
      </c>
      <c r="Q848" s="33">
        <v>0.05</v>
      </c>
      <c r="R848" s="36"/>
      <c r="S848" s="29"/>
      <c r="T848" s="29"/>
      <c r="U848" s="29"/>
      <c r="V848" s="28">
        <f t="shared" si="122"/>
        <v>0</v>
      </c>
      <c r="W848" s="28">
        <f t="shared" si="121"/>
        <v>0</v>
      </c>
      <c r="X848" s="30">
        <f t="shared" si="123"/>
        <v>4822.5243</v>
      </c>
      <c r="Y848" s="31" t="s">
        <v>777</v>
      </c>
      <c r="Z848" s="17"/>
    </row>
    <row r="849" spans="1:26" ht="15.75" x14ac:dyDescent="0.25">
      <c r="A849" s="18" t="s">
        <v>328</v>
      </c>
      <c r="B849" s="19" t="s">
        <v>329</v>
      </c>
      <c r="C849" s="20" t="s">
        <v>986</v>
      </c>
      <c r="D849" s="21" t="s">
        <v>84</v>
      </c>
      <c r="E849" s="22" t="s">
        <v>450</v>
      </c>
      <c r="F849" s="19" t="s">
        <v>275</v>
      </c>
      <c r="G849" s="19" t="s">
        <v>451</v>
      </c>
      <c r="H849" s="23">
        <v>0.38150000000000001</v>
      </c>
      <c r="I849" s="23">
        <v>0.1038</v>
      </c>
      <c r="J849" s="23">
        <v>0.48530000000000001</v>
      </c>
      <c r="K849" s="24"/>
      <c r="L849" s="24">
        <v>3</v>
      </c>
      <c r="M849" s="24" t="s">
        <v>32</v>
      </c>
      <c r="N849" s="34">
        <v>32590</v>
      </c>
      <c r="O849" s="26">
        <f t="shared" si="124"/>
        <v>32687.77</v>
      </c>
      <c r="P849" s="27">
        <f t="shared" si="125"/>
        <v>3268.777</v>
      </c>
      <c r="Q849" s="33">
        <v>0.05</v>
      </c>
      <c r="R849" s="36"/>
      <c r="S849" s="29"/>
      <c r="T849" s="29"/>
      <c r="U849" s="29"/>
      <c r="V849" s="28">
        <f t="shared" si="122"/>
        <v>0</v>
      </c>
      <c r="W849" s="28">
        <f t="shared" si="121"/>
        <v>0</v>
      </c>
      <c r="X849" s="30">
        <f t="shared" si="123"/>
        <v>3268.777</v>
      </c>
      <c r="Y849" s="31" t="s">
        <v>777</v>
      </c>
      <c r="Z849" s="17"/>
    </row>
    <row r="850" spans="1:26" ht="15.75" x14ac:dyDescent="0.25">
      <c r="A850" s="18" t="s">
        <v>328</v>
      </c>
      <c r="B850" s="19" t="s">
        <v>329</v>
      </c>
      <c r="C850" s="20" t="s">
        <v>1124</v>
      </c>
      <c r="D850" s="21" t="s">
        <v>845</v>
      </c>
      <c r="E850" s="22" t="s">
        <v>450</v>
      </c>
      <c r="F850" s="19" t="s">
        <v>275</v>
      </c>
      <c r="G850" s="19" t="s">
        <v>451</v>
      </c>
      <c r="H850" s="23">
        <v>0.34770000000000001</v>
      </c>
      <c r="I850" s="23">
        <v>7.4099999999999999E-2</v>
      </c>
      <c r="J850" s="23">
        <v>0.42180000000000001</v>
      </c>
      <c r="K850" s="24"/>
      <c r="L850" s="24">
        <v>4</v>
      </c>
      <c r="M850" s="24" t="s">
        <v>32</v>
      </c>
      <c r="N850" s="34">
        <v>27668</v>
      </c>
      <c r="O850" s="26">
        <f t="shared" si="124"/>
        <v>27751.004000000001</v>
      </c>
      <c r="P850" s="27">
        <f t="shared" si="125"/>
        <v>2775.1004000000003</v>
      </c>
      <c r="Q850" s="33"/>
      <c r="R850" s="36"/>
      <c r="S850" s="29"/>
      <c r="T850" s="29"/>
      <c r="U850" s="29"/>
      <c r="V850" s="28">
        <f t="shared" si="122"/>
        <v>0</v>
      </c>
      <c r="W850" s="28">
        <f t="shared" ref="W850:W859" si="126">T850*0.1</f>
        <v>0</v>
      </c>
      <c r="X850" s="30">
        <f t="shared" si="123"/>
        <v>2775.1004000000003</v>
      </c>
      <c r="Y850" s="31" t="s">
        <v>777</v>
      </c>
      <c r="Z850" s="17"/>
    </row>
    <row r="851" spans="1:26" ht="15.75" x14ac:dyDescent="0.25">
      <c r="A851" s="18" t="s">
        <v>328</v>
      </c>
      <c r="B851" s="19" t="s">
        <v>329</v>
      </c>
      <c r="C851" s="20" t="s">
        <v>1125</v>
      </c>
      <c r="D851" s="21" t="s">
        <v>534</v>
      </c>
      <c r="E851" s="22" t="s">
        <v>450</v>
      </c>
      <c r="F851" s="19" t="s">
        <v>275</v>
      </c>
      <c r="G851" s="19" t="s">
        <v>451</v>
      </c>
      <c r="H851" s="23">
        <v>0.34649999999999997</v>
      </c>
      <c r="I851" s="23">
        <v>8.4000000000000005E-2</v>
      </c>
      <c r="J851" s="23">
        <v>0.4304</v>
      </c>
      <c r="K851" s="24"/>
      <c r="L851" s="24">
        <v>4</v>
      </c>
      <c r="M851" s="24" t="s">
        <v>32</v>
      </c>
      <c r="N851" s="34">
        <v>20880</v>
      </c>
      <c r="O851" s="26">
        <f t="shared" si="124"/>
        <v>20942.64</v>
      </c>
      <c r="P851" s="27">
        <f t="shared" si="125"/>
        <v>2094.2640000000001</v>
      </c>
      <c r="Q851" s="33"/>
      <c r="R851" s="36"/>
      <c r="S851" s="29"/>
      <c r="T851" s="29"/>
      <c r="U851" s="29"/>
      <c r="V851" s="28">
        <f t="shared" si="122"/>
        <v>0</v>
      </c>
      <c r="W851" s="28">
        <f t="shared" si="126"/>
        <v>0</v>
      </c>
      <c r="X851" s="30">
        <f t="shared" si="123"/>
        <v>2094.2640000000001</v>
      </c>
      <c r="Y851" s="31" t="s">
        <v>777</v>
      </c>
      <c r="Z851" s="17"/>
    </row>
    <row r="852" spans="1:26" ht="15.75" x14ac:dyDescent="0.25">
      <c r="A852" s="18" t="s">
        <v>328</v>
      </c>
      <c r="B852" s="19" t="s">
        <v>329</v>
      </c>
      <c r="C852" s="20" t="s">
        <v>1126</v>
      </c>
      <c r="D852" s="21" t="s">
        <v>118</v>
      </c>
      <c r="E852" s="22" t="s">
        <v>450</v>
      </c>
      <c r="F852" s="19" t="s">
        <v>275</v>
      </c>
      <c r="G852" s="19" t="s">
        <v>451</v>
      </c>
      <c r="H852" s="23">
        <v>0.31809999999999999</v>
      </c>
      <c r="I852" s="23">
        <v>0.1067</v>
      </c>
      <c r="J852" s="23">
        <v>0.42480000000000001</v>
      </c>
      <c r="K852" s="24"/>
      <c r="L852" s="24">
        <v>4</v>
      </c>
      <c r="M852" s="24" t="s">
        <v>32</v>
      </c>
      <c r="N852" s="34">
        <v>34874</v>
      </c>
      <c r="O852" s="26">
        <f t="shared" si="124"/>
        <v>34978.622000000003</v>
      </c>
      <c r="P852" s="27">
        <f t="shared" si="125"/>
        <v>3497.8622000000005</v>
      </c>
      <c r="Q852" s="33"/>
      <c r="R852" s="36"/>
      <c r="S852" s="29"/>
      <c r="T852" s="29"/>
      <c r="U852" s="29"/>
      <c r="V852" s="28">
        <f t="shared" si="122"/>
        <v>0</v>
      </c>
      <c r="W852" s="28">
        <f t="shared" si="126"/>
        <v>0</v>
      </c>
      <c r="X852" s="30">
        <f t="shared" si="123"/>
        <v>3497.8622000000005</v>
      </c>
      <c r="Y852" s="31" t="s">
        <v>777</v>
      </c>
      <c r="Z852" s="17"/>
    </row>
    <row r="853" spans="1:26" ht="15.75" x14ac:dyDescent="0.25">
      <c r="A853" s="18" t="s">
        <v>328</v>
      </c>
      <c r="B853" s="19" t="s">
        <v>329</v>
      </c>
      <c r="C853" s="20" t="s">
        <v>1127</v>
      </c>
      <c r="D853" s="21" t="s">
        <v>255</v>
      </c>
      <c r="E853" s="22" t="s">
        <v>36</v>
      </c>
      <c r="F853" s="19" t="s">
        <v>37</v>
      </c>
      <c r="G853" s="19" t="s">
        <v>38</v>
      </c>
      <c r="H853" s="23">
        <v>0.35139999999999999</v>
      </c>
      <c r="I853" s="23">
        <v>9.0700000000000003E-2</v>
      </c>
      <c r="J853" s="23">
        <v>0.44209999999999999</v>
      </c>
      <c r="K853" s="24"/>
      <c r="L853" s="24">
        <v>4</v>
      </c>
      <c r="M853" s="24" t="s">
        <v>32</v>
      </c>
      <c r="N853" s="34">
        <v>61639</v>
      </c>
      <c r="O853" s="26">
        <f t="shared" si="124"/>
        <v>61823.917000000001</v>
      </c>
      <c r="P853" s="27">
        <f t="shared" si="125"/>
        <v>6182.3917000000001</v>
      </c>
      <c r="Q853" s="33"/>
      <c r="R853" s="36"/>
      <c r="S853" s="29"/>
      <c r="T853" s="29"/>
      <c r="U853" s="29"/>
      <c r="V853" s="28">
        <f t="shared" si="122"/>
        <v>0</v>
      </c>
      <c r="W853" s="28">
        <f t="shared" si="126"/>
        <v>0</v>
      </c>
      <c r="X853" s="30">
        <f t="shared" si="123"/>
        <v>6182.3917000000001</v>
      </c>
      <c r="Y853" s="31" t="s">
        <v>777</v>
      </c>
      <c r="Z853" s="17"/>
    </row>
    <row r="854" spans="1:26" ht="15.75" x14ac:dyDescent="0.25">
      <c r="A854" s="18" t="s">
        <v>342</v>
      </c>
      <c r="B854" s="19" t="s">
        <v>343</v>
      </c>
      <c r="C854" s="20" t="s">
        <v>1128</v>
      </c>
      <c r="D854" s="21" t="s">
        <v>298</v>
      </c>
      <c r="E854" s="22" t="s">
        <v>450</v>
      </c>
      <c r="F854" s="19" t="s">
        <v>460</v>
      </c>
      <c r="G854" s="19" t="s">
        <v>451</v>
      </c>
      <c r="H854" s="23">
        <v>0.27060000000000001</v>
      </c>
      <c r="I854" s="23">
        <v>0.10199999999999999</v>
      </c>
      <c r="J854" s="23">
        <v>0.3725</v>
      </c>
      <c r="K854" s="24" t="s">
        <v>32</v>
      </c>
      <c r="L854" s="24">
        <v>4</v>
      </c>
      <c r="M854" s="24" t="s">
        <v>32</v>
      </c>
      <c r="N854" s="25">
        <v>11788</v>
      </c>
      <c r="O854" s="26">
        <f t="shared" si="124"/>
        <v>11823.364</v>
      </c>
      <c r="P854" s="27">
        <f t="shared" si="125"/>
        <v>1182.3363999999999</v>
      </c>
      <c r="Q854" s="33"/>
      <c r="R854" s="36"/>
      <c r="S854" s="29"/>
      <c r="T854" s="29"/>
      <c r="U854" s="29"/>
      <c r="V854" s="28">
        <f t="shared" si="122"/>
        <v>0</v>
      </c>
      <c r="W854" s="28">
        <f t="shared" si="126"/>
        <v>0</v>
      </c>
      <c r="X854" s="30">
        <f t="shared" si="123"/>
        <v>1182.3363999999999</v>
      </c>
      <c r="Y854" s="31" t="s">
        <v>777</v>
      </c>
      <c r="Z854" s="17"/>
    </row>
    <row r="855" spans="1:26" ht="15.75" x14ac:dyDescent="0.25">
      <c r="A855" s="18" t="s">
        <v>342</v>
      </c>
      <c r="B855" s="19" t="s">
        <v>343</v>
      </c>
      <c r="C855" s="20" t="s">
        <v>1129</v>
      </c>
      <c r="D855" s="21" t="s">
        <v>1130</v>
      </c>
      <c r="E855" s="22" t="s">
        <v>450</v>
      </c>
      <c r="F855" s="19" t="s">
        <v>275</v>
      </c>
      <c r="G855" s="19" t="s">
        <v>451</v>
      </c>
      <c r="H855" s="23">
        <v>0.35160000000000002</v>
      </c>
      <c r="I855" s="23">
        <v>4.8800000000000003E-2</v>
      </c>
      <c r="J855" s="23">
        <v>0.40039999999999998</v>
      </c>
      <c r="K855" s="24" t="s">
        <v>32</v>
      </c>
      <c r="L855" s="24">
        <v>4</v>
      </c>
      <c r="M855" s="24" t="s">
        <v>32</v>
      </c>
      <c r="N855" s="25">
        <v>25187</v>
      </c>
      <c r="O855" s="26">
        <f t="shared" si="124"/>
        <v>25262.561000000002</v>
      </c>
      <c r="P855" s="27">
        <f t="shared" si="125"/>
        <v>2526.2561000000005</v>
      </c>
      <c r="Q855" s="33"/>
      <c r="R855" s="36"/>
      <c r="S855" s="29"/>
      <c r="T855" s="29"/>
      <c r="U855" s="29"/>
      <c r="V855" s="28">
        <f t="shared" si="122"/>
        <v>0</v>
      </c>
      <c r="W855" s="28">
        <f t="shared" si="126"/>
        <v>0</v>
      </c>
      <c r="X855" s="30">
        <f t="shared" si="123"/>
        <v>2526.2561000000005</v>
      </c>
      <c r="Y855" s="31" t="s">
        <v>777</v>
      </c>
      <c r="Z855" s="17"/>
    </row>
    <row r="856" spans="1:26" ht="15.75" x14ac:dyDescent="0.25">
      <c r="A856" s="18" t="s">
        <v>342</v>
      </c>
      <c r="B856" s="19" t="s">
        <v>343</v>
      </c>
      <c r="C856" s="20" t="s">
        <v>1131</v>
      </c>
      <c r="D856" s="21" t="s">
        <v>108</v>
      </c>
      <c r="E856" s="22" t="s">
        <v>450</v>
      </c>
      <c r="F856" s="19" t="s">
        <v>220</v>
      </c>
      <c r="G856" s="19" t="s">
        <v>451</v>
      </c>
      <c r="H856" s="23">
        <v>0.37230000000000002</v>
      </c>
      <c r="I856" s="23">
        <v>5.1799999999999999E-2</v>
      </c>
      <c r="J856" s="23">
        <v>0.42399999999999999</v>
      </c>
      <c r="K856" s="24" t="s">
        <v>32</v>
      </c>
      <c r="L856" s="24">
        <v>4</v>
      </c>
      <c r="M856" s="24" t="s">
        <v>32</v>
      </c>
      <c r="N856" s="25">
        <v>31835</v>
      </c>
      <c r="O856" s="26">
        <f t="shared" si="124"/>
        <v>31930.505000000001</v>
      </c>
      <c r="P856" s="27">
        <f t="shared" si="125"/>
        <v>3193.0505000000003</v>
      </c>
      <c r="Q856" s="33"/>
      <c r="R856" s="36"/>
      <c r="S856" s="29"/>
      <c r="T856" s="29"/>
      <c r="U856" s="29"/>
      <c r="V856" s="28">
        <f t="shared" si="122"/>
        <v>0</v>
      </c>
      <c r="W856" s="28">
        <f t="shared" si="126"/>
        <v>0</v>
      </c>
      <c r="X856" s="30">
        <f t="shared" si="123"/>
        <v>3193.0505000000003</v>
      </c>
      <c r="Y856" s="31" t="s">
        <v>777</v>
      </c>
      <c r="Z856" s="17"/>
    </row>
    <row r="857" spans="1:26" ht="15.75" x14ac:dyDescent="0.25">
      <c r="A857" s="18" t="s">
        <v>342</v>
      </c>
      <c r="B857" s="19" t="s">
        <v>343</v>
      </c>
      <c r="C857" s="20" t="s">
        <v>1132</v>
      </c>
      <c r="D857" s="21" t="s">
        <v>325</v>
      </c>
      <c r="E857" s="22" t="s">
        <v>29</v>
      </c>
      <c r="F857" s="19" t="s">
        <v>275</v>
      </c>
      <c r="G857" s="19" t="s">
        <v>31</v>
      </c>
      <c r="H857" s="23">
        <v>0.32169999999999999</v>
      </c>
      <c r="I857" s="23">
        <v>5.4199999999999998E-2</v>
      </c>
      <c r="J857" s="23">
        <v>0.37580000000000002</v>
      </c>
      <c r="K857" s="24" t="s">
        <v>32</v>
      </c>
      <c r="L857" s="24">
        <v>4</v>
      </c>
      <c r="M857" s="24" t="s">
        <v>32</v>
      </c>
      <c r="N857" s="25">
        <v>19746</v>
      </c>
      <c r="O857" s="26">
        <f t="shared" si="124"/>
        <v>19805.238000000001</v>
      </c>
      <c r="P857" s="27">
        <f t="shared" si="125"/>
        <v>1980.5238000000002</v>
      </c>
      <c r="Q857" s="33"/>
      <c r="R857" s="36"/>
      <c r="S857" s="29"/>
      <c r="T857" s="29"/>
      <c r="U857" s="29"/>
      <c r="V857" s="28">
        <f t="shared" si="122"/>
        <v>0</v>
      </c>
      <c r="W857" s="28">
        <f t="shared" si="126"/>
        <v>0</v>
      </c>
      <c r="X857" s="30">
        <f t="shared" si="123"/>
        <v>1980.5238000000002</v>
      </c>
      <c r="Y857" s="31" t="s">
        <v>777</v>
      </c>
      <c r="Z857" s="17"/>
    </row>
    <row r="858" spans="1:26" ht="15.75" x14ac:dyDescent="0.25">
      <c r="A858" s="18" t="s">
        <v>342</v>
      </c>
      <c r="B858" s="19" t="s">
        <v>343</v>
      </c>
      <c r="C858" s="20" t="s">
        <v>1133</v>
      </c>
      <c r="D858" s="21" t="s">
        <v>310</v>
      </c>
      <c r="E858" s="22" t="s">
        <v>29</v>
      </c>
      <c r="F858" s="19" t="s">
        <v>30</v>
      </c>
      <c r="G858" s="19" t="s">
        <v>31</v>
      </c>
      <c r="H858" s="23">
        <v>0.29559999999999997</v>
      </c>
      <c r="I858" s="23">
        <v>6.6500000000000004E-2</v>
      </c>
      <c r="J858" s="23">
        <v>0.36209999999999998</v>
      </c>
      <c r="K858" s="24" t="s">
        <v>32</v>
      </c>
      <c r="L858" s="24">
        <v>4</v>
      </c>
      <c r="M858" s="24" t="s">
        <v>32</v>
      </c>
      <c r="N858" s="25">
        <v>24013</v>
      </c>
      <c r="O858" s="26">
        <f t="shared" si="124"/>
        <v>24085.039000000001</v>
      </c>
      <c r="P858" s="27">
        <f t="shared" si="125"/>
        <v>2408.5039000000002</v>
      </c>
      <c r="Q858" s="33"/>
      <c r="R858" s="36"/>
      <c r="S858" s="29"/>
      <c r="T858" s="29"/>
      <c r="U858" s="29"/>
      <c r="V858" s="28">
        <f t="shared" si="122"/>
        <v>0</v>
      </c>
      <c r="W858" s="28">
        <f t="shared" si="126"/>
        <v>0</v>
      </c>
      <c r="X858" s="30">
        <f t="shared" si="123"/>
        <v>2408.5039000000002</v>
      </c>
      <c r="Y858" s="31" t="s">
        <v>777</v>
      </c>
      <c r="Z858" s="17"/>
    </row>
    <row r="859" spans="1:26" ht="15.75" x14ac:dyDescent="0.25">
      <c r="A859" s="18" t="s">
        <v>342</v>
      </c>
      <c r="B859" s="19" t="s">
        <v>343</v>
      </c>
      <c r="C859" s="20" t="s">
        <v>1134</v>
      </c>
      <c r="D859" s="21" t="s">
        <v>114</v>
      </c>
      <c r="E859" s="22" t="s">
        <v>36</v>
      </c>
      <c r="F859" s="19" t="s">
        <v>37</v>
      </c>
      <c r="G859" s="19" t="s">
        <v>38</v>
      </c>
      <c r="H859" s="23">
        <v>0.34210000000000002</v>
      </c>
      <c r="I859" s="23">
        <v>6.5799999999999997E-2</v>
      </c>
      <c r="J859" s="23">
        <v>0.40789999999999998</v>
      </c>
      <c r="K859" s="24" t="s">
        <v>32</v>
      </c>
      <c r="L859" s="24">
        <v>4</v>
      </c>
      <c r="M859" s="24" t="s">
        <v>32</v>
      </c>
      <c r="N859" s="25">
        <v>28209</v>
      </c>
      <c r="O859" s="26">
        <f t="shared" si="124"/>
        <v>28293.627</v>
      </c>
      <c r="P859" s="27">
        <f t="shared" si="125"/>
        <v>2829.3627000000001</v>
      </c>
      <c r="Q859" s="33"/>
      <c r="R859" s="36"/>
      <c r="S859" s="29"/>
      <c r="T859" s="29"/>
      <c r="U859" s="29"/>
      <c r="V859" s="28">
        <f t="shared" si="122"/>
        <v>0</v>
      </c>
      <c r="W859" s="28">
        <f t="shared" si="126"/>
        <v>0</v>
      </c>
      <c r="X859" s="30">
        <f t="shared" si="123"/>
        <v>2829.3627000000001</v>
      </c>
      <c r="Y859" s="31" t="s">
        <v>777</v>
      </c>
      <c r="Z859" s="17"/>
    </row>
    <row r="860" spans="1:26" ht="15.75" x14ac:dyDescent="0.25">
      <c r="A860" s="18" t="s">
        <v>345</v>
      </c>
      <c r="B860" s="19" t="s">
        <v>346</v>
      </c>
      <c r="C860" s="20" t="s">
        <v>987</v>
      </c>
      <c r="D860" s="21" t="s">
        <v>164</v>
      </c>
      <c r="E860" s="22" t="s">
        <v>450</v>
      </c>
      <c r="F860" s="19" t="s">
        <v>275</v>
      </c>
      <c r="G860" s="19" t="s">
        <v>451</v>
      </c>
      <c r="H860" s="23">
        <v>0.79610000000000003</v>
      </c>
      <c r="I860" s="23">
        <v>0</v>
      </c>
      <c r="J860" s="23">
        <v>0.79610000000000003</v>
      </c>
      <c r="K860" s="24"/>
      <c r="L860" s="24">
        <v>3</v>
      </c>
      <c r="M860" s="24" t="s">
        <v>32</v>
      </c>
      <c r="N860" s="25">
        <v>18136</v>
      </c>
      <c r="O860" s="26">
        <f t="shared" si="124"/>
        <v>18190.407999999999</v>
      </c>
      <c r="P860" s="27">
        <f t="shared" si="125"/>
        <v>1819.0408</v>
      </c>
      <c r="Q860" s="33">
        <v>0.05</v>
      </c>
      <c r="R860" s="36"/>
      <c r="S860" s="29"/>
      <c r="T860" s="29"/>
      <c r="U860" s="29"/>
      <c r="V860" s="28">
        <f t="shared" si="122"/>
        <v>0</v>
      </c>
      <c r="W860" s="28">
        <f>T860*0.05</f>
        <v>0</v>
      </c>
      <c r="X860" s="30">
        <f t="shared" si="123"/>
        <v>1819.0408</v>
      </c>
      <c r="Y860" s="31" t="s">
        <v>777</v>
      </c>
      <c r="Z860" s="17"/>
    </row>
    <row r="861" spans="1:26" ht="15.75" x14ac:dyDescent="0.25">
      <c r="A861" s="18" t="s">
        <v>345</v>
      </c>
      <c r="B861" s="19" t="s">
        <v>346</v>
      </c>
      <c r="C861" s="20" t="s">
        <v>988</v>
      </c>
      <c r="D861" s="21" t="s">
        <v>120</v>
      </c>
      <c r="E861" s="22" t="s">
        <v>450</v>
      </c>
      <c r="F861" s="19" t="s">
        <v>275</v>
      </c>
      <c r="G861" s="19" t="s">
        <v>451</v>
      </c>
      <c r="H861" s="23">
        <v>0.46400000000000002</v>
      </c>
      <c r="I861" s="23">
        <v>6.5299999999999997E-2</v>
      </c>
      <c r="J861" s="23">
        <v>0.52929999999999999</v>
      </c>
      <c r="K861" s="24"/>
      <c r="L861" s="24">
        <v>3</v>
      </c>
      <c r="M861" s="24" t="s">
        <v>32</v>
      </c>
      <c r="N861" s="25">
        <v>35471</v>
      </c>
      <c r="O861" s="26">
        <f t="shared" si="124"/>
        <v>35577.413</v>
      </c>
      <c r="P861" s="27">
        <f t="shared" si="125"/>
        <v>3557.7413000000001</v>
      </c>
      <c r="Q861" s="33">
        <v>0.05</v>
      </c>
      <c r="R861" s="36"/>
      <c r="S861" s="29"/>
      <c r="T861" s="29"/>
      <c r="U861" s="29"/>
      <c r="V861" s="28">
        <f t="shared" si="122"/>
        <v>0</v>
      </c>
      <c r="W861" s="28">
        <f>T861*0.05</f>
        <v>0</v>
      </c>
      <c r="X861" s="30">
        <f t="shared" si="123"/>
        <v>3557.7413000000001</v>
      </c>
      <c r="Y861" s="31" t="s">
        <v>777</v>
      </c>
      <c r="Z861" s="17"/>
    </row>
    <row r="862" spans="1:26" ht="15.75" x14ac:dyDescent="0.25">
      <c r="A862" s="18" t="s">
        <v>345</v>
      </c>
      <c r="B862" s="19" t="s">
        <v>346</v>
      </c>
      <c r="C862" s="20" t="s">
        <v>989</v>
      </c>
      <c r="D862" s="21" t="s">
        <v>108</v>
      </c>
      <c r="E862" s="22" t="s">
        <v>450</v>
      </c>
      <c r="F862" s="19" t="s">
        <v>275</v>
      </c>
      <c r="G862" s="19" t="s">
        <v>451</v>
      </c>
      <c r="H862" s="23">
        <v>0.79530000000000001</v>
      </c>
      <c r="I862" s="23">
        <v>0</v>
      </c>
      <c r="J862" s="23">
        <v>0.79530000000000001</v>
      </c>
      <c r="K862" s="24"/>
      <c r="L862" s="24">
        <v>3</v>
      </c>
      <c r="M862" s="24" t="s">
        <v>32</v>
      </c>
      <c r="N862" s="25">
        <v>39486</v>
      </c>
      <c r="O862" s="26">
        <f t="shared" si="124"/>
        <v>39604.457999999999</v>
      </c>
      <c r="P862" s="27">
        <f t="shared" si="125"/>
        <v>3960.4458</v>
      </c>
      <c r="Q862" s="33">
        <v>0.05</v>
      </c>
      <c r="R862" s="36"/>
      <c r="S862" s="29"/>
      <c r="T862" s="29"/>
      <c r="U862" s="29"/>
      <c r="V862" s="28">
        <f t="shared" si="122"/>
        <v>0</v>
      </c>
      <c r="W862" s="28">
        <f>T862*0.05</f>
        <v>0</v>
      </c>
      <c r="X862" s="30">
        <f t="shared" si="123"/>
        <v>3960.4458</v>
      </c>
      <c r="Y862" s="31" t="s">
        <v>777</v>
      </c>
      <c r="Z862" s="17"/>
    </row>
    <row r="863" spans="1:26" ht="15.75" x14ac:dyDescent="0.25">
      <c r="A863" s="18" t="s">
        <v>345</v>
      </c>
      <c r="B863" s="19" t="s">
        <v>346</v>
      </c>
      <c r="C863" s="20" t="s">
        <v>990</v>
      </c>
      <c r="D863" s="21" t="s">
        <v>279</v>
      </c>
      <c r="E863" s="22" t="s">
        <v>450</v>
      </c>
      <c r="F863" s="19" t="s">
        <v>275</v>
      </c>
      <c r="G863" s="19" t="s">
        <v>451</v>
      </c>
      <c r="H863" s="23">
        <v>0.79659999999999997</v>
      </c>
      <c r="I863" s="23">
        <v>0</v>
      </c>
      <c r="J863" s="23">
        <v>0.79659999999999997</v>
      </c>
      <c r="K863" s="24"/>
      <c r="L863" s="24">
        <v>3</v>
      </c>
      <c r="M863" s="24" t="s">
        <v>32</v>
      </c>
      <c r="N863" s="25">
        <v>31345</v>
      </c>
      <c r="O863" s="26">
        <f t="shared" si="124"/>
        <v>31439.035</v>
      </c>
      <c r="P863" s="27">
        <f t="shared" si="125"/>
        <v>3143.9035000000003</v>
      </c>
      <c r="Q863" s="33">
        <v>0.05</v>
      </c>
      <c r="R863" s="36"/>
      <c r="S863" s="29"/>
      <c r="T863" s="29"/>
      <c r="U863" s="29"/>
      <c r="V863" s="28">
        <f t="shared" si="122"/>
        <v>0</v>
      </c>
      <c r="W863" s="28">
        <f>T863*0.05</f>
        <v>0</v>
      </c>
      <c r="X863" s="30">
        <f t="shared" si="123"/>
        <v>3143.9035000000003</v>
      </c>
      <c r="Y863" s="31" t="s">
        <v>777</v>
      </c>
      <c r="Z863" s="17"/>
    </row>
    <row r="864" spans="1:26" ht="15.75" x14ac:dyDescent="0.25">
      <c r="A864" s="18" t="s">
        <v>345</v>
      </c>
      <c r="B864" s="19" t="s">
        <v>346</v>
      </c>
      <c r="C864" s="20" t="s">
        <v>991</v>
      </c>
      <c r="D864" s="21" t="s">
        <v>379</v>
      </c>
      <c r="E864" s="22" t="s">
        <v>450</v>
      </c>
      <c r="F864" s="19" t="s">
        <v>275</v>
      </c>
      <c r="G864" s="19" t="s">
        <v>451</v>
      </c>
      <c r="H864" s="23">
        <v>0.79479999999999995</v>
      </c>
      <c r="I864" s="23">
        <v>0</v>
      </c>
      <c r="J864" s="23">
        <v>0.79479999999999995</v>
      </c>
      <c r="K864" s="24"/>
      <c r="L864" s="24">
        <v>3</v>
      </c>
      <c r="M864" s="24" t="s">
        <v>32</v>
      </c>
      <c r="N864" s="25">
        <v>19818</v>
      </c>
      <c r="O864" s="26">
        <f t="shared" si="124"/>
        <v>19877.454000000002</v>
      </c>
      <c r="P864" s="27">
        <f t="shared" si="125"/>
        <v>1987.7454000000002</v>
      </c>
      <c r="Q864" s="33">
        <v>0.05</v>
      </c>
      <c r="R864" s="36"/>
      <c r="S864" s="29"/>
      <c r="T864" s="29"/>
      <c r="U864" s="29"/>
      <c r="V864" s="28">
        <f t="shared" si="122"/>
        <v>0</v>
      </c>
      <c r="W864" s="28">
        <f>T864*0.05</f>
        <v>0</v>
      </c>
      <c r="X864" s="30">
        <f t="shared" si="123"/>
        <v>1987.7454000000002</v>
      </c>
      <c r="Y864" s="31" t="s">
        <v>777</v>
      </c>
      <c r="Z864" s="17"/>
    </row>
    <row r="865" spans="1:26" ht="15.75" x14ac:dyDescent="0.25">
      <c r="A865" s="18" t="s">
        <v>345</v>
      </c>
      <c r="B865" s="19" t="s">
        <v>346</v>
      </c>
      <c r="C865" s="20" t="s">
        <v>1135</v>
      </c>
      <c r="D865" s="21" t="s">
        <v>675</v>
      </c>
      <c r="E865" s="22" t="s">
        <v>450</v>
      </c>
      <c r="F865" s="19" t="s">
        <v>275</v>
      </c>
      <c r="G865" s="19" t="s">
        <v>451</v>
      </c>
      <c r="H865" s="23">
        <v>0.37869999999999998</v>
      </c>
      <c r="I865" s="23">
        <v>4.5400000000000003E-2</v>
      </c>
      <c r="J865" s="23">
        <v>0.42399999999999999</v>
      </c>
      <c r="K865" s="24"/>
      <c r="L865" s="24">
        <v>4</v>
      </c>
      <c r="M865" s="24" t="s">
        <v>32</v>
      </c>
      <c r="N865" s="25">
        <v>28136</v>
      </c>
      <c r="O865" s="26">
        <f t="shared" si="124"/>
        <v>28220.407999999999</v>
      </c>
      <c r="P865" s="27">
        <f t="shared" si="125"/>
        <v>2822.0408000000002</v>
      </c>
      <c r="Q865" s="33"/>
      <c r="R865" s="36"/>
      <c r="S865" s="29"/>
      <c r="T865" s="29"/>
      <c r="U865" s="29"/>
      <c r="V865" s="28">
        <f t="shared" si="122"/>
        <v>0</v>
      </c>
      <c r="W865" s="28">
        <f>T865*0.1</f>
        <v>0</v>
      </c>
      <c r="X865" s="30">
        <f t="shared" si="123"/>
        <v>2822.0408000000002</v>
      </c>
      <c r="Y865" s="31" t="s">
        <v>777</v>
      </c>
      <c r="Z865" s="17"/>
    </row>
    <row r="866" spans="1:26" ht="15.75" x14ac:dyDescent="0.25">
      <c r="A866" s="18" t="s">
        <v>345</v>
      </c>
      <c r="B866" s="19" t="s">
        <v>346</v>
      </c>
      <c r="C866" s="20" t="s">
        <v>1136</v>
      </c>
      <c r="D866" s="21" t="s">
        <v>40</v>
      </c>
      <c r="E866" s="22" t="s">
        <v>450</v>
      </c>
      <c r="F866" s="19" t="s">
        <v>275</v>
      </c>
      <c r="G866" s="19" t="s">
        <v>451</v>
      </c>
      <c r="H866" s="23">
        <v>0.3775</v>
      </c>
      <c r="I866" s="23">
        <v>4.5400000000000003E-2</v>
      </c>
      <c r="J866" s="23">
        <v>0.4229</v>
      </c>
      <c r="K866" s="24" t="s">
        <v>32</v>
      </c>
      <c r="L866" s="24">
        <v>4</v>
      </c>
      <c r="M866" s="24" t="s">
        <v>32</v>
      </c>
      <c r="N866" s="25">
        <v>32141</v>
      </c>
      <c r="O866" s="26">
        <f t="shared" si="124"/>
        <v>32237.422999999999</v>
      </c>
      <c r="P866" s="27">
        <f t="shared" si="125"/>
        <v>3223.7422999999999</v>
      </c>
      <c r="Q866" s="33"/>
      <c r="R866" s="36"/>
      <c r="S866" s="29"/>
      <c r="T866" s="29"/>
      <c r="U866" s="29"/>
      <c r="V866" s="28">
        <f t="shared" si="122"/>
        <v>0</v>
      </c>
      <c r="W866" s="28">
        <f>T866*0.1</f>
        <v>0</v>
      </c>
      <c r="X866" s="30">
        <f t="shared" si="123"/>
        <v>3223.7422999999999</v>
      </c>
      <c r="Y866" s="31" t="s">
        <v>777</v>
      </c>
      <c r="Z866" s="17"/>
    </row>
    <row r="867" spans="1:26" ht="15.75" x14ac:dyDescent="0.25">
      <c r="A867" s="18" t="s">
        <v>445</v>
      </c>
      <c r="B867" s="19" t="s">
        <v>446</v>
      </c>
      <c r="C867" s="38" t="s">
        <v>1173</v>
      </c>
      <c r="D867" s="39" t="s">
        <v>96</v>
      </c>
      <c r="E867" s="38" t="s">
        <v>29</v>
      </c>
      <c r="F867" s="48">
        <v>9</v>
      </c>
      <c r="G867" s="48">
        <v>12</v>
      </c>
      <c r="H867" s="23" t="s">
        <v>1350</v>
      </c>
      <c r="I867" s="23" t="s">
        <v>1350</v>
      </c>
      <c r="J867" s="47">
        <v>0.4163</v>
      </c>
      <c r="K867" s="24" t="s">
        <v>32</v>
      </c>
      <c r="L867" s="24">
        <v>4</v>
      </c>
      <c r="M867" s="24" t="s">
        <v>32</v>
      </c>
      <c r="N867" s="34">
        <v>32764</v>
      </c>
      <c r="O867" s="26">
        <f t="shared" si="124"/>
        <v>32862.292000000001</v>
      </c>
      <c r="P867" s="33">
        <f t="shared" si="125"/>
        <v>3286.2292000000002</v>
      </c>
      <c r="Q867" s="33"/>
      <c r="R867" s="29"/>
      <c r="S867" s="29"/>
      <c r="T867" s="29"/>
      <c r="U867" s="29"/>
      <c r="V867" s="28">
        <f t="shared" si="122"/>
        <v>0</v>
      </c>
      <c r="W867" s="28">
        <f>T867*0.1</f>
        <v>0</v>
      </c>
      <c r="X867" s="30">
        <f t="shared" si="123"/>
        <v>3286.2292000000002</v>
      </c>
      <c r="Y867" s="31" t="s">
        <v>777</v>
      </c>
      <c r="Z867" s="17"/>
    </row>
    <row r="868" spans="1:26" ht="15.75" x14ac:dyDescent="0.25">
      <c r="A868" s="18" t="s">
        <v>445</v>
      </c>
      <c r="B868" s="19" t="s">
        <v>446</v>
      </c>
      <c r="C868" s="38" t="s">
        <v>1174</v>
      </c>
      <c r="D868" s="39" t="s">
        <v>527</v>
      </c>
      <c r="E868" s="38" t="s">
        <v>450</v>
      </c>
      <c r="F868" s="48" t="s">
        <v>460</v>
      </c>
      <c r="G868" s="48">
        <v>5</v>
      </c>
      <c r="H868" s="23" t="s">
        <v>1350</v>
      </c>
      <c r="I868" s="23" t="s">
        <v>1350</v>
      </c>
      <c r="J868" s="47">
        <v>0.36320000000000002</v>
      </c>
      <c r="K868" s="24" t="s">
        <v>32</v>
      </c>
      <c r="L868" s="24">
        <v>4</v>
      </c>
      <c r="M868" s="24" t="s">
        <v>32</v>
      </c>
      <c r="N868" s="34">
        <v>17698</v>
      </c>
      <c r="O868" s="26">
        <f t="shared" si="124"/>
        <v>17751.094000000001</v>
      </c>
      <c r="P868" s="33">
        <f t="shared" si="125"/>
        <v>1775.1094000000003</v>
      </c>
      <c r="Q868" s="33"/>
      <c r="R868" s="29"/>
      <c r="S868" s="29"/>
      <c r="T868" s="29"/>
      <c r="U868" s="29"/>
      <c r="V868" s="28">
        <f t="shared" si="122"/>
        <v>0</v>
      </c>
      <c r="W868" s="28">
        <f>T868*0.1</f>
        <v>0</v>
      </c>
      <c r="X868" s="30">
        <f t="shared" si="123"/>
        <v>1775.1094000000003</v>
      </c>
      <c r="Y868" s="31" t="s">
        <v>777</v>
      </c>
      <c r="Z868" s="17"/>
    </row>
    <row r="869" spans="1:26" ht="15.75" x14ac:dyDescent="0.25">
      <c r="A869" s="18" t="s">
        <v>745</v>
      </c>
      <c r="B869" s="19" t="s">
        <v>746</v>
      </c>
      <c r="C869" s="20" t="s">
        <v>992</v>
      </c>
      <c r="D869" s="21" t="s">
        <v>993</v>
      </c>
      <c r="E869" s="22" t="s">
        <v>450</v>
      </c>
      <c r="F869" s="19" t="s">
        <v>460</v>
      </c>
      <c r="G869" s="19" t="s">
        <v>451</v>
      </c>
      <c r="H869" s="23">
        <v>0.62780000000000002</v>
      </c>
      <c r="I869" s="23">
        <v>7.0499999999999993E-2</v>
      </c>
      <c r="J869" s="23">
        <v>0.69820000000000004</v>
      </c>
      <c r="K869" s="24"/>
      <c r="L869" s="24">
        <v>3</v>
      </c>
      <c r="M869" s="24" t="s">
        <v>32</v>
      </c>
      <c r="N869" s="25">
        <v>30412</v>
      </c>
      <c r="O869" s="26">
        <f t="shared" si="124"/>
        <v>30503.236000000001</v>
      </c>
      <c r="P869" s="27">
        <f t="shared" si="125"/>
        <v>3050.3236000000002</v>
      </c>
      <c r="Q869" s="33">
        <v>0.05</v>
      </c>
      <c r="R869" s="36"/>
      <c r="S869" s="29"/>
      <c r="T869" s="29"/>
      <c r="U869" s="29"/>
      <c r="V869" s="28">
        <f t="shared" si="122"/>
        <v>0</v>
      </c>
      <c r="W869" s="28">
        <f>T869*0.05</f>
        <v>0</v>
      </c>
      <c r="X869" s="30">
        <f t="shared" si="123"/>
        <v>3050.3236000000002</v>
      </c>
      <c r="Y869" s="31" t="s">
        <v>777</v>
      </c>
      <c r="Z869" s="17"/>
    </row>
    <row r="870" spans="1:26" ht="15.75" x14ac:dyDescent="0.25">
      <c r="A870" s="18" t="s">
        <v>745</v>
      </c>
      <c r="B870" s="19" t="s">
        <v>746</v>
      </c>
      <c r="C870" s="20" t="s">
        <v>994</v>
      </c>
      <c r="D870" s="21" t="s">
        <v>88</v>
      </c>
      <c r="E870" s="22" t="s">
        <v>450</v>
      </c>
      <c r="F870" s="19" t="s">
        <v>460</v>
      </c>
      <c r="G870" s="19" t="s">
        <v>451</v>
      </c>
      <c r="H870" s="23">
        <v>0.4148</v>
      </c>
      <c r="I870" s="23">
        <v>3.61E-2</v>
      </c>
      <c r="J870" s="23">
        <v>0.45090000000000002</v>
      </c>
      <c r="K870" s="24"/>
      <c r="L870" s="24">
        <v>3</v>
      </c>
      <c r="M870" s="24" t="s">
        <v>32</v>
      </c>
      <c r="N870" s="25">
        <v>14005</v>
      </c>
      <c r="O870" s="26">
        <f t="shared" si="124"/>
        <v>14047.014999999999</v>
      </c>
      <c r="P870" s="27">
        <f t="shared" si="125"/>
        <v>1404.7015000000001</v>
      </c>
      <c r="Q870" s="33">
        <v>0.05</v>
      </c>
      <c r="R870" s="36"/>
      <c r="S870" s="29"/>
      <c r="T870" s="29"/>
      <c r="U870" s="29"/>
      <c r="V870" s="28">
        <f t="shared" si="122"/>
        <v>0</v>
      </c>
      <c r="W870" s="28">
        <f>T870*0.05</f>
        <v>0</v>
      </c>
      <c r="X870" s="30">
        <f t="shared" si="123"/>
        <v>1404.7015000000001</v>
      </c>
      <c r="Y870" s="31" t="s">
        <v>777</v>
      </c>
      <c r="Z870" s="17"/>
    </row>
    <row r="871" spans="1:26" ht="15.75" x14ac:dyDescent="0.25">
      <c r="A871" s="18" t="s">
        <v>745</v>
      </c>
      <c r="B871" s="19" t="s">
        <v>746</v>
      </c>
      <c r="C871" s="20" t="s">
        <v>1137</v>
      </c>
      <c r="D871" s="21" t="s">
        <v>484</v>
      </c>
      <c r="E871" s="22" t="s">
        <v>36</v>
      </c>
      <c r="F871" s="19" t="s">
        <v>37</v>
      </c>
      <c r="G871" s="19" t="s">
        <v>38</v>
      </c>
      <c r="H871" s="23">
        <v>0.3407</v>
      </c>
      <c r="I871" s="23">
        <v>6.3399999999999998E-2</v>
      </c>
      <c r="J871" s="23">
        <v>0.40410000000000001</v>
      </c>
      <c r="K871" s="24"/>
      <c r="L871" s="24">
        <v>4</v>
      </c>
      <c r="M871" s="24" t="s">
        <v>32</v>
      </c>
      <c r="N871" s="25">
        <v>12180</v>
      </c>
      <c r="O871" s="26">
        <f t="shared" si="124"/>
        <v>12216.54</v>
      </c>
      <c r="P871" s="27">
        <f t="shared" si="125"/>
        <v>1221.6540000000002</v>
      </c>
      <c r="Q871" s="33"/>
      <c r="R871" s="36"/>
      <c r="S871" s="29"/>
      <c r="T871" s="29"/>
      <c r="U871" s="29"/>
      <c r="V871" s="28">
        <f t="shared" si="122"/>
        <v>0</v>
      </c>
      <c r="W871" s="28">
        <f t="shared" ref="W871:W883" si="127">T871*0.1</f>
        <v>0</v>
      </c>
      <c r="X871" s="30">
        <f t="shared" si="123"/>
        <v>1221.6540000000002</v>
      </c>
      <c r="Y871" s="31" t="s">
        <v>777</v>
      </c>
      <c r="Z871" s="17"/>
    </row>
    <row r="872" spans="1:26" ht="15.75" x14ac:dyDescent="0.25">
      <c r="A872" s="18" t="s">
        <v>745</v>
      </c>
      <c r="B872" s="19" t="s">
        <v>746</v>
      </c>
      <c r="C872" s="20" t="s">
        <v>1138</v>
      </c>
      <c r="D872" s="21" t="s">
        <v>156</v>
      </c>
      <c r="E872" s="22" t="s">
        <v>450</v>
      </c>
      <c r="F872" s="19" t="s">
        <v>460</v>
      </c>
      <c r="G872" s="19" t="s">
        <v>451</v>
      </c>
      <c r="H872" s="23">
        <v>0.25519999999999998</v>
      </c>
      <c r="I872" s="23">
        <v>6.9400000000000003E-2</v>
      </c>
      <c r="J872" s="23">
        <v>0.3246</v>
      </c>
      <c r="K872" s="24"/>
      <c r="L872" s="24">
        <v>4</v>
      </c>
      <c r="M872" s="24" t="s">
        <v>32</v>
      </c>
      <c r="N872" s="25">
        <v>18540</v>
      </c>
      <c r="O872" s="26">
        <f t="shared" si="124"/>
        <v>18595.62</v>
      </c>
      <c r="P872" s="27">
        <f t="shared" si="125"/>
        <v>1859.5619999999999</v>
      </c>
      <c r="Q872" s="33"/>
      <c r="R872" s="36"/>
      <c r="S872" s="29"/>
      <c r="T872" s="29"/>
      <c r="U872" s="29"/>
      <c r="V872" s="28">
        <f t="shared" si="122"/>
        <v>0</v>
      </c>
      <c r="W872" s="28">
        <f t="shared" si="127"/>
        <v>0</v>
      </c>
      <c r="X872" s="30">
        <f t="shared" si="123"/>
        <v>1859.5619999999999</v>
      </c>
      <c r="Y872" s="31" t="s">
        <v>777</v>
      </c>
      <c r="Z872" s="17"/>
    </row>
    <row r="873" spans="1:26" ht="15.75" x14ac:dyDescent="0.25">
      <c r="A873" s="18" t="s">
        <v>745</v>
      </c>
      <c r="B873" s="19" t="s">
        <v>746</v>
      </c>
      <c r="C873" s="20" t="s">
        <v>1234</v>
      </c>
      <c r="D873" s="21" t="s">
        <v>106</v>
      </c>
      <c r="E873" s="22" t="s">
        <v>450</v>
      </c>
      <c r="F873" s="19" t="s">
        <v>275</v>
      </c>
      <c r="G873" s="19" t="s">
        <v>451</v>
      </c>
      <c r="H873" s="23">
        <v>0.30199999999999999</v>
      </c>
      <c r="I873" s="23">
        <v>7.2300000000000003E-2</v>
      </c>
      <c r="J873" s="23">
        <v>0.37430000000000002</v>
      </c>
      <c r="K873" s="24"/>
      <c r="L873" s="24">
        <v>5</v>
      </c>
      <c r="M873" s="24"/>
      <c r="N873" s="25">
        <v>19731</v>
      </c>
      <c r="O873" s="26">
        <f t="shared" si="124"/>
        <v>19790.192999999999</v>
      </c>
      <c r="P873" s="27">
        <f t="shared" si="125"/>
        <v>1979.0192999999999</v>
      </c>
      <c r="Q873" s="33"/>
      <c r="R873" s="36"/>
      <c r="S873" s="29"/>
      <c r="T873" s="29"/>
      <c r="U873" s="29"/>
      <c r="V873" s="28">
        <f t="shared" si="122"/>
        <v>0</v>
      </c>
      <c r="W873" s="28">
        <f t="shared" si="127"/>
        <v>0</v>
      </c>
      <c r="X873" s="30">
        <f t="shared" si="123"/>
        <v>1979.0192999999999</v>
      </c>
      <c r="Y873" s="31" t="s">
        <v>777</v>
      </c>
      <c r="Z873" s="17"/>
    </row>
    <row r="874" spans="1:26" ht="15.75" x14ac:dyDescent="0.25">
      <c r="A874" s="18" t="s">
        <v>745</v>
      </c>
      <c r="B874" s="19" t="s">
        <v>746</v>
      </c>
      <c r="C874" s="20" t="s">
        <v>1235</v>
      </c>
      <c r="D874" s="21" t="s">
        <v>497</v>
      </c>
      <c r="E874" s="22" t="s">
        <v>450</v>
      </c>
      <c r="F874" s="19" t="s">
        <v>275</v>
      </c>
      <c r="G874" s="19" t="s">
        <v>451</v>
      </c>
      <c r="H874" s="23">
        <v>0.30409999999999998</v>
      </c>
      <c r="I874" s="23">
        <v>6.0100000000000001E-2</v>
      </c>
      <c r="J874" s="23">
        <v>0.36430000000000001</v>
      </c>
      <c r="K874" s="24" t="s">
        <v>32</v>
      </c>
      <c r="L874" s="24">
        <v>5</v>
      </c>
      <c r="M874" s="24"/>
      <c r="N874" s="25">
        <v>18684</v>
      </c>
      <c r="O874" s="26">
        <f t="shared" si="124"/>
        <v>18740.052</v>
      </c>
      <c r="P874" s="27">
        <f t="shared" si="125"/>
        <v>1874.0052000000001</v>
      </c>
      <c r="Q874" s="33"/>
      <c r="R874" s="36"/>
      <c r="S874" s="29"/>
      <c r="T874" s="29"/>
      <c r="U874" s="29"/>
      <c r="V874" s="28">
        <f t="shared" si="122"/>
        <v>0</v>
      </c>
      <c r="W874" s="28">
        <f t="shared" si="127"/>
        <v>0</v>
      </c>
      <c r="X874" s="30">
        <f t="shared" si="123"/>
        <v>1874.0052000000001</v>
      </c>
      <c r="Y874" s="31" t="s">
        <v>777</v>
      </c>
      <c r="Z874" s="17"/>
    </row>
    <row r="875" spans="1:26" ht="15.75" x14ac:dyDescent="0.25">
      <c r="A875" s="18" t="s">
        <v>745</v>
      </c>
      <c r="B875" s="19" t="s">
        <v>746</v>
      </c>
      <c r="C875" s="20" t="s">
        <v>1236</v>
      </c>
      <c r="D875" s="21" t="s">
        <v>1237</v>
      </c>
      <c r="E875" s="22" t="s">
        <v>36</v>
      </c>
      <c r="F875" s="19" t="s">
        <v>37</v>
      </c>
      <c r="G875" s="19" t="s">
        <v>38</v>
      </c>
      <c r="H875" s="23">
        <v>0.32840000000000003</v>
      </c>
      <c r="I875" s="23">
        <v>7.6100000000000001E-2</v>
      </c>
      <c r="J875" s="23">
        <v>0.40450000000000003</v>
      </c>
      <c r="K875" s="24" t="s">
        <v>32</v>
      </c>
      <c r="L875" s="24">
        <v>5</v>
      </c>
      <c r="M875" s="24"/>
      <c r="N875" s="25">
        <v>11911</v>
      </c>
      <c r="O875" s="26">
        <f t="shared" ref="O875:O890" si="128">N875+(N875*0.003)</f>
        <v>11946.733</v>
      </c>
      <c r="P875" s="27">
        <f t="shared" ref="P875:P890" si="129">O875*0.1</f>
        <v>1194.6733000000002</v>
      </c>
      <c r="Q875" s="33"/>
      <c r="R875" s="36"/>
      <c r="S875" s="29"/>
      <c r="T875" s="29"/>
      <c r="U875" s="29"/>
      <c r="V875" s="28">
        <f t="shared" si="122"/>
        <v>0</v>
      </c>
      <c r="W875" s="28">
        <f t="shared" si="127"/>
        <v>0</v>
      </c>
      <c r="X875" s="30">
        <f t="shared" si="123"/>
        <v>1194.6733000000002</v>
      </c>
      <c r="Y875" s="31" t="s">
        <v>777</v>
      </c>
      <c r="Z875" s="17"/>
    </row>
    <row r="876" spans="1:26" ht="15.75" x14ac:dyDescent="0.25">
      <c r="A876" s="18" t="s">
        <v>745</v>
      </c>
      <c r="B876" s="19" t="s">
        <v>746</v>
      </c>
      <c r="C876" s="20" t="s">
        <v>1238</v>
      </c>
      <c r="D876" s="21" t="s">
        <v>1140</v>
      </c>
      <c r="E876" s="22" t="s">
        <v>29</v>
      </c>
      <c r="F876" s="19" t="s">
        <v>30</v>
      </c>
      <c r="G876" s="19" t="s">
        <v>31</v>
      </c>
      <c r="H876" s="23">
        <v>0.1525</v>
      </c>
      <c r="I876" s="23">
        <v>2.6100000000000002E-2</v>
      </c>
      <c r="J876" s="23">
        <v>0.17849999999999999</v>
      </c>
      <c r="K876" s="24" t="s">
        <v>32</v>
      </c>
      <c r="L876" s="24">
        <v>5</v>
      </c>
      <c r="M876" s="24"/>
      <c r="N876" s="25">
        <v>8540</v>
      </c>
      <c r="O876" s="26">
        <f t="shared" si="128"/>
        <v>8565.6200000000008</v>
      </c>
      <c r="P876" s="27">
        <f t="shared" si="129"/>
        <v>856.56200000000013</v>
      </c>
      <c r="Q876" s="33"/>
      <c r="R876" s="36"/>
      <c r="S876" s="29"/>
      <c r="T876" s="29"/>
      <c r="U876" s="29"/>
      <c r="V876" s="28">
        <f t="shared" si="122"/>
        <v>0</v>
      </c>
      <c r="W876" s="28">
        <f t="shared" si="127"/>
        <v>0</v>
      </c>
      <c r="X876" s="30">
        <f t="shared" si="123"/>
        <v>856.56200000000013</v>
      </c>
      <c r="Y876" s="31" t="s">
        <v>777</v>
      </c>
      <c r="Z876" s="17"/>
    </row>
    <row r="877" spans="1:26" ht="15.75" x14ac:dyDescent="0.25">
      <c r="A877" s="18" t="s">
        <v>745</v>
      </c>
      <c r="B877" s="19" t="s">
        <v>746</v>
      </c>
      <c r="C877" s="20" t="s">
        <v>1239</v>
      </c>
      <c r="D877" s="21" t="s">
        <v>298</v>
      </c>
      <c r="E877" s="22" t="s">
        <v>29</v>
      </c>
      <c r="F877" s="19" t="s">
        <v>30</v>
      </c>
      <c r="G877" s="19" t="s">
        <v>31</v>
      </c>
      <c r="H877" s="23">
        <v>0.28620000000000001</v>
      </c>
      <c r="I877" s="23">
        <v>4.8899999999999999E-2</v>
      </c>
      <c r="J877" s="23">
        <v>0.33510000000000001</v>
      </c>
      <c r="K877" s="24"/>
      <c r="L877" s="24">
        <v>5</v>
      </c>
      <c r="M877" s="24"/>
      <c r="N877" s="25">
        <v>10847</v>
      </c>
      <c r="O877" s="26">
        <f t="shared" si="128"/>
        <v>10879.540999999999</v>
      </c>
      <c r="P877" s="27">
        <f t="shared" si="129"/>
        <v>1087.9540999999999</v>
      </c>
      <c r="Q877" s="33"/>
      <c r="R877" s="36"/>
      <c r="S877" s="29"/>
      <c r="T877" s="29"/>
      <c r="U877" s="29"/>
      <c r="V877" s="28">
        <f t="shared" si="122"/>
        <v>0</v>
      </c>
      <c r="W877" s="28">
        <f t="shared" si="127"/>
        <v>0</v>
      </c>
      <c r="X877" s="30">
        <f t="shared" si="123"/>
        <v>1087.9540999999999</v>
      </c>
      <c r="Y877" s="31" t="s">
        <v>777</v>
      </c>
      <c r="Z877" s="17"/>
    </row>
    <row r="878" spans="1:26" ht="15.75" x14ac:dyDescent="0.25">
      <c r="A878" s="18" t="s">
        <v>745</v>
      </c>
      <c r="B878" s="19" t="s">
        <v>746</v>
      </c>
      <c r="C878" s="20" t="s">
        <v>1240</v>
      </c>
      <c r="D878" s="21" t="s">
        <v>279</v>
      </c>
      <c r="E878" s="22" t="s">
        <v>450</v>
      </c>
      <c r="F878" s="19" t="s">
        <v>275</v>
      </c>
      <c r="G878" s="19" t="s">
        <v>451</v>
      </c>
      <c r="H878" s="23">
        <v>0.35439999999999999</v>
      </c>
      <c r="I878" s="23">
        <v>8.2400000000000001E-2</v>
      </c>
      <c r="J878" s="23">
        <v>0.43680000000000002</v>
      </c>
      <c r="K878" s="24" t="s">
        <v>32</v>
      </c>
      <c r="L878" s="24">
        <v>5</v>
      </c>
      <c r="M878" s="24"/>
      <c r="N878" s="25">
        <v>20339</v>
      </c>
      <c r="O878" s="26">
        <f t="shared" si="128"/>
        <v>20400.017</v>
      </c>
      <c r="P878" s="27">
        <f t="shared" si="129"/>
        <v>2040.0017</v>
      </c>
      <c r="Q878" s="33"/>
      <c r="R878" s="36"/>
      <c r="S878" s="29"/>
      <c r="T878" s="29"/>
      <c r="U878" s="29"/>
      <c r="V878" s="28">
        <f t="shared" si="122"/>
        <v>0</v>
      </c>
      <c r="W878" s="28">
        <f t="shared" si="127"/>
        <v>0</v>
      </c>
      <c r="X878" s="30">
        <f t="shared" si="123"/>
        <v>2040.0017</v>
      </c>
      <c r="Y878" s="31" t="s">
        <v>777</v>
      </c>
      <c r="Z878" s="17"/>
    </row>
    <row r="879" spans="1:26" ht="15.75" x14ac:dyDescent="0.25">
      <c r="A879" s="18" t="s">
        <v>745</v>
      </c>
      <c r="B879" s="19" t="s">
        <v>746</v>
      </c>
      <c r="C879" s="20" t="s">
        <v>1241</v>
      </c>
      <c r="D879" s="21" t="s">
        <v>486</v>
      </c>
      <c r="E879" s="22" t="s">
        <v>36</v>
      </c>
      <c r="F879" s="19" t="s">
        <v>37</v>
      </c>
      <c r="G879" s="19" t="s">
        <v>38</v>
      </c>
      <c r="H879" s="23">
        <v>0.23630000000000001</v>
      </c>
      <c r="I879" s="23">
        <v>6.2100000000000002E-2</v>
      </c>
      <c r="J879" s="23">
        <v>0.2984</v>
      </c>
      <c r="K879" s="24" t="s">
        <v>32</v>
      </c>
      <c r="L879" s="24">
        <v>5</v>
      </c>
      <c r="M879" s="24"/>
      <c r="N879" s="25">
        <v>10947</v>
      </c>
      <c r="O879" s="26">
        <f t="shared" si="128"/>
        <v>10979.841</v>
      </c>
      <c r="P879" s="27">
        <f t="shared" si="129"/>
        <v>1097.9841000000001</v>
      </c>
      <c r="Q879" s="33"/>
      <c r="R879" s="36"/>
      <c r="S879" s="29"/>
      <c r="T879" s="29"/>
      <c r="U879" s="29"/>
      <c r="V879" s="28">
        <f t="shared" si="122"/>
        <v>0</v>
      </c>
      <c r="W879" s="28">
        <f t="shared" si="127"/>
        <v>0</v>
      </c>
      <c r="X879" s="30">
        <f t="shared" si="123"/>
        <v>1097.9841000000001</v>
      </c>
      <c r="Y879" s="31" t="s">
        <v>777</v>
      </c>
      <c r="Z879" s="17"/>
    </row>
    <row r="880" spans="1:26" ht="15.75" x14ac:dyDescent="0.25">
      <c r="A880" s="18" t="s">
        <v>745</v>
      </c>
      <c r="B880" s="19" t="s">
        <v>746</v>
      </c>
      <c r="C880" s="20" t="s">
        <v>1242</v>
      </c>
      <c r="D880" s="21" t="s">
        <v>1243</v>
      </c>
      <c r="E880" s="22" t="s">
        <v>450</v>
      </c>
      <c r="F880" s="19" t="s">
        <v>460</v>
      </c>
      <c r="G880" s="19" t="s">
        <v>451</v>
      </c>
      <c r="H880" s="23">
        <v>0.19689999999999999</v>
      </c>
      <c r="I880" s="23">
        <v>1.5699999999999999E-2</v>
      </c>
      <c r="J880" s="23">
        <v>0.21260000000000001</v>
      </c>
      <c r="K880" s="24" t="s">
        <v>32</v>
      </c>
      <c r="L880" s="24">
        <v>5</v>
      </c>
      <c r="M880" s="24"/>
      <c r="N880" s="25">
        <v>10790</v>
      </c>
      <c r="O880" s="26">
        <f t="shared" si="128"/>
        <v>10822.37</v>
      </c>
      <c r="P880" s="27">
        <f t="shared" si="129"/>
        <v>1082.2370000000001</v>
      </c>
      <c r="Q880" s="33"/>
      <c r="R880" s="36"/>
      <c r="S880" s="29"/>
      <c r="T880" s="29"/>
      <c r="U880" s="29"/>
      <c r="V880" s="28">
        <f t="shared" si="122"/>
        <v>0</v>
      </c>
      <c r="W880" s="28">
        <f t="shared" si="127"/>
        <v>0</v>
      </c>
      <c r="X880" s="30">
        <f t="shared" si="123"/>
        <v>1082.2370000000001</v>
      </c>
      <c r="Y880" s="31" t="s">
        <v>777</v>
      </c>
      <c r="Z880" s="17"/>
    </row>
    <row r="881" spans="1:26" ht="15.75" x14ac:dyDescent="0.25">
      <c r="A881" s="18" t="s">
        <v>745</v>
      </c>
      <c r="B881" s="19" t="s">
        <v>746</v>
      </c>
      <c r="C881" s="20" t="s">
        <v>1244</v>
      </c>
      <c r="D881" s="21" t="s">
        <v>1245</v>
      </c>
      <c r="E881" s="22" t="s">
        <v>450</v>
      </c>
      <c r="F881" s="19" t="s">
        <v>460</v>
      </c>
      <c r="G881" s="19" t="s">
        <v>451</v>
      </c>
      <c r="H881" s="23">
        <v>0.1915</v>
      </c>
      <c r="I881" s="23">
        <v>4.3999999999999997E-2</v>
      </c>
      <c r="J881" s="23">
        <v>0.2354</v>
      </c>
      <c r="K881" s="24" t="s">
        <v>32</v>
      </c>
      <c r="L881" s="24">
        <v>5</v>
      </c>
      <c r="M881" s="24"/>
      <c r="N881" s="25">
        <v>15360</v>
      </c>
      <c r="O881" s="26">
        <f t="shared" si="128"/>
        <v>15406.08</v>
      </c>
      <c r="P881" s="27">
        <f t="shared" si="129"/>
        <v>1540.6080000000002</v>
      </c>
      <c r="Q881" s="33"/>
      <c r="R881" s="36"/>
      <c r="S881" s="29"/>
      <c r="T881" s="29"/>
      <c r="U881" s="29"/>
      <c r="V881" s="28">
        <f t="shared" si="122"/>
        <v>0</v>
      </c>
      <c r="W881" s="28">
        <f t="shared" si="127"/>
        <v>0</v>
      </c>
      <c r="X881" s="30">
        <f t="shared" si="123"/>
        <v>1540.6080000000002</v>
      </c>
      <c r="Y881" s="31" t="s">
        <v>777</v>
      </c>
      <c r="Z881" s="17"/>
    </row>
    <row r="882" spans="1:26" ht="15.75" x14ac:dyDescent="0.25">
      <c r="A882" s="18" t="s">
        <v>745</v>
      </c>
      <c r="B882" s="19" t="s">
        <v>746</v>
      </c>
      <c r="C882" s="20" t="s">
        <v>1246</v>
      </c>
      <c r="D882" s="21" t="s">
        <v>390</v>
      </c>
      <c r="E882" s="22" t="s">
        <v>36</v>
      </c>
      <c r="F882" s="19" t="s">
        <v>37</v>
      </c>
      <c r="G882" s="19" t="s">
        <v>38</v>
      </c>
      <c r="H882" s="23">
        <v>0.2402</v>
      </c>
      <c r="I882" s="23">
        <v>5.0900000000000001E-2</v>
      </c>
      <c r="J882" s="23">
        <v>0.29110000000000003</v>
      </c>
      <c r="K882" s="24" t="s">
        <v>32</v>
      </c>
      <c r="L882" s="24">
        <v>5</v>
      </c>
      <c r="M882" s="24"/>
      <c r="N882" s="25">
        <v>8059</v>
      </c>
      <c r="O882" s="26">
        <f t="shared" si="128"/>
        <v>8083.1769999999997</v>
      </c>
      <c r="P882" s="27">
        <f t="shared" si="129"/>
        <v>808.31770000000006</v>
      </c>
      <c r="Q882" s="33"/>
      <c r="R882" s="36"/>
      <c r="S882" s="29"/>
      <c r="T882" s="29"/>
      <c r="U882" s="29"/>
      <c r="V882" s="28">
        <f t="shared" si="122"/>
        <v>0</v>
      </c>
      <c r="W882" s="28">
        <f t="shared" si="127"/>
        <v>0</v>
      </c>
      <c r="X882" s="30">
        <f t="shared" si="123"/>
        <v>808.31770000000006</v>
      </c>
      <c r="Y882" s="31" t="s">
        <v>777</v>
      </c>
      <c r="Z882" s="17"/>
    </row>
    <row r="883" spans="1:26" ht="15.75" x14ac:dyDescent="0.25">
      <c r="A883" s="18" t="s">
        <v>745</v>
      </c>
      <c r="B883" s="19" t="s">
        <v>746</v>
      </c>
      <c r="C883" s="20" t="s">
        <v>1247</v>
      </c>
      <c r="D883" s="21" t="s">
        <v>1248</v>
      </c>
      <c r="E883" s="22" t="s">
        <v>29</v>
      </c>
      <c r="F883" s="19" t="s">
        <v>30</v>
      </c>
      <c r="G883" s="19" t="s">
        <v>31</v>
      </c>
      <c r="H883" s="23">
        <v>0.2165</v>
      </c>
      <c r="I883" s="23">
        <v>4.3299999999999998E-2</v>
      </c>
      <c r="J883" s="23">
        <v>0.25969999999999999</v>
      </c>
      <c r="K883" s="24" t="s">
        <v>32</v>
      </c>
      <c r="L883" s="24">
        <v>5</v>
      </c>
      <c r="M883" s="24"/>
      <c r="N883" s="25">
        <v>17348</v>
      </c>
      <c r="O883" s="26">
        <f t="shared" si="128"/>
        <v>17400.044000000002</v>
      </c>
      <c r="P883" s="27">
        <f t="shared" si="129"/>
        <v>1740.0044000000003</v>
      </c>
      <c r="Q883" s="33"/>
      <c r="R883" s="36"/>
      <c r="S883" s="29"/>
      <c r="T883" s="29"/>
      <c r="U883" s="29"/>
      <c r="V883" s="28">
        <f t="shared" si="122"/>
        <v>0</v>
      </c>
      <c r="W883" s="28">
        <f t="shared" si="127"/>
        <v>0</v>
      </c>
      <c r="X883" s="30">
        <f t="shared" si="123"/>
        <v>1740.0044000000003</v>
      </c>
      <c r="Y883" s="31" t="s">
        <v>777</v>
      </c>
      <c r="Z883" s="17"/>
    </row>
    <row r="884" spans="1:26" ht="15.75" x14ac:dyDescent="0.25">
      <c r="A884" s="18" t="s">
        <v>357</v>
      </c>
      <c r="B884" s="19" t="s">
        <v>358</v>
      </c>
      <c r="C884" s="20" t="s">
        <v>995</v>
      </c>
      <c r="D884" s="21" t="s">
        <v>291</v>
      </c>
      <c r="E884" s="22" t="s">
        <v>450</v>
      </c>
      <c r="F884" s="19" t="s">
        <v>275</v>
      </c>
      <c r="G884" s="19" t="s">
        <v>451</v>
      </c>
      <c r="H884" s="23">
        <v>0.47420000000000001</v>
      </c>
      <c r="I884" s="23">
        <v>7.51E-2</v>
      </c>
      <c r="J884" s="23">
        <v>0.54930000000000001</v>
      </c>
      <c r="K884" s="24"/>
      <c r="L884" s="24">
        <v>3</v>
      </c>
      <c r="M884" s="24"/>
      <c r="N884" s="25">
        <v>20605</v>
      </c>
      <c r="O884" s="26">
        <f t="shared" si="128"/>
        <v>20666.814999999999</v>
      </c>
      <c r="P884" s="27">
        <f t="shared" si="129"/>
        <v>2066.6815000000001</v>
      </c>
      <c r="Q884" s="33">
        <v>0.05</v>
      </c>
      <c r="R884" s="36"/>
      <c r="S884" s="29"/>
      <c r="T884" s="29"/>
      <c r="U884" s="29"/>
      <c r="V884" s="28">
        <f t="shared" si="122"/>
        <v>0</v>
      </c>
      <c r="W884" s="28">
        <f t="shared" ref="W884:W889" si="130">T884*0.05</f>
        <v>0</v>
      </c>
      <c r="X884" s="30">
        <f t="shared" si="123"/>
        <v>2066.6815000000001</v>
      </c>
      <c r="Y884" s="31" t="s">
        <v>777</v>
      </c>
      <c r="Z884" s="17"/>
    </row>
    <row r="885" spans="1:26" ht="15.75" x14ac:dyDescent="0.25">
      <c r="A885" s="18" t="s">
        <v>357</v>
      </c>
      <c r="B885" s="19" t="s">
        <v>358</v>
      </c>
      <c r="C885" s="20" t="s">
        <v>996</v>
      </c>
      <c r="D885" s="21" t="s">
        <v>390</v>
      </c>
      <c r="E885" s="22" t="s">
        <v>450</v>
      </c>
      <c r="F885" s="19" t="s">
        <v>275</v>
      </c>
      <c r="G885" s="19" t="s">
        <v>451</v>
      </c>
      <c r="H885" s="23">
        <v>0.49309999999999998</v>
      </c>
      <c r="I885" s="23">
        <v>4.6100000000000002E-2</v>
      </c>
      <c r="J885" s="23">
        <v>0.53920000000000001</v>
      </c>
      <c r="K885" s="24"/>
      <c r="L885" s="24">
        <v>3</v>
      </c>
      <c r="M885" s="24" t="s">
        <v>32</v>
      </c>
      <c r="N885" s="25">
        <v>14442</v>
      </c>
      <c r="O885" s="26">
        <f t="shared" si="128"/>
        <v>14485.325999999999</v>
      </c>
      <c r="P885" s="27">
        <f t="shared" si="129"/>
        <v>1448.5326</v>
      </c>
      <c r="Q885" s="33">
        <v>0.05</v>
      </c>
      <c r="R885" s="36"/>
      <c r="S885" s="29"/>
      <c r="T885" s="29"/>
      <c r="U885" s="29"/>
      <c r="V885" s="28">
        <f t="shared" si="122"/>
        <v>0</v>
      </c>
      <c r="W885" s="28">
        <f t="shared" si="130"/>
        <v>0</v>
      </c>
      <c r="X885" s="30">
        <f t="shared" si="123"/>
        <v>1448.5326</v>
      </c>
      <c r="Y885" s="31" t="s">
        <v>777</v>
      </c>
      <c r="Z885" s="17"/>
    </row>
    <row r="886" spans="1:26" ht="15.75" x14ac:dyDescent="0.25">
      <c r="A886" s="18" t="s">
        <v>357</v>
      </c>
      <c r="B886" s="19" t="s">
        <v>358</v>
      </c>
      <c r="C886" s="20" t="s">
        <v>997</v>
      </c>
      <c r="D886" s="21" t="s">
        <v>993</v>
      </c>
      <c r="E886" s="22" t="s">
        <v>450</v>
      </c>
      <c r="F886" s="19" t="s">
        <v>275</v>
      </c>
      <c r="G886" s="19" t="s">
        <v>451</v>
      </c>
      <c r="H886" s="23">
        <v>0.42380000000000001</v>
      </c>
      <c r="I886" s="23">
        <v>8.8599999999999998E-2</v>
      </c>
      <c r="J886" s="23">
        <v>0.51249999999999996</v>
      </c>
      <c r="K886" s="24"/>
      <c r="L886" s="24">
        <v>3</v>
      </c>
      <c r="M886" s="24"/>
      <c r="N886" s="25">
        <v>19881</v>
      </c>
      <c r="O886" s="26">
        <f t="shared" si="128"/>
        <v>19940.643</v>
      </c>
      <c r="P886" s="27">
        <f t="shared" si="129"/>
        <v>1994.0643</v>
      </c>
      <c r="Q886" s="33">
        <v>0.05</v>
      </c>
      <c r="R886" s="36"/>
      <c r="S886" s="29"/>
      <c r="T886" s="29"/>
      <c r="U886" s="29"/>
      <c r="V886" s="28">
        <f t="shared" si="122"/>
        <v>0</v>
      </c>
      <c r="W886" s="28">
        <f t="shared" si="130"/>
        <v>0</v>
      </c>
      <c r="X886" s="30">
        <f t="shared" si="123"/>
        <v>1994.0643</v>
      </c>
      <c r="Y886" s="31" t="s">
        <v>777</v>
      </c>
      <c r="Z886" s="17"/>
    </row>
    <row r="887" spans="1:26" ht="15.75" x14ac:dyDescent="0.25">
      <c r="A887" s="18" t="s">
        <v>357</v>
      </c>
      <c r="B887" s="19" t="s">
        <v>358</v>
      </c>
      <c r="C887" s="20" t="s">
        <v>998</v>
      </c>
      <c r="D887" s="21" t="s">
        <v>593</v>
      </c>
      <c r="E887" s="22" t="s">
        <v>450</v>
      </c>
      <c r="F887" s="19" t="s">
        <v>275</v>
      </c>
      <c r="G887" s="19" t="s">
        <v>451</v>
      </c>
      <c r="H887" s="23">
        <v>0.44800000000000001</v>
      </c>
      <c r="I887" s="23">
        <v>9.1999999999999998E-2</v>
      </c>
      <c r="J887" s="23">
        <v>0.54</v>
      </c>
      <c r="K887" s="24"/>
      <c r="L887" s="24">
        <v>3</v>
      </c>
      <c r="M887" s="24"/>
      <c r="N887" s="25">
        <v>20722</v>
      </c>
      <c r="O887" s="26">
        <f t="shared" si="128"/>
        <v>20784.166000000001</v>
      </c>
      <c r="P887" s="27">
        <f t="shared" si="129"/>
        <v>2078.4166</v>
      </c>
      <c r="Q887" s="33">
        <v>0.05</v>
      </c>
      <c r="R887" s="36"/>
      <c r="S887" s="29"/>
      <c r="T887" s="29"/>
      <c r="U887" s="29"/>
      <c r="V887" s="28">
        <f t="shared" si="122"/>
        <v>0</v>
      </c>
      <c r="W887" s="28">
        <f t="shared" si="130"/>
        <v>0</v>
      </c>
      <c r="X887" s="30">
        <f t="shared" si="123"/>
        <v>2078.4166</v>
      </c>
      <c r="Y887" s="31" t="s">
        <v>777</v>
      </c>
      <c r="Z887" s="17"/>
    </row>
    <row r="888" spans="1:26" ht="15.75" x14ac:dyDescent="0.25">
      <c r="A888" s="18" t="s">
        <v>357</v>
      </c>
      <c r="B888" s="19" t="s">
        <v>358</v>
      </c>
      <c r="C888" s="20" t="s">
        <v>999</v>
      </c>
      <c r="D888" s="21" t="s">
        <v>548</v>
      </c>
      <c r="E888" s="22" t="s">
        <v>450</v>
      </c>
      <c r="F888" s="19" t="s">
        <v>275</v>
      </c>
      <c r="G888" s="19" t="s">
        <v>451</v>
      </c>
      <c r="H888" s="23">
        <v>0.53739999999999999</v>
      </c>
      <c r="I888" s="23">
        <v>7.4800000000000005E-2</v>
      </c>
      <c r="J888" s="23">
        <v>0.61219999999999997</v>
      </c>
      <c r="K888" s="24"/>
      <c r="L888" s="24">
        <v>3</v>
      </c>
      <c r="M888" s="24"/>
      <c r="N888" s="25">
        <v>11757</v>
      </c>
      <c r="O888" s="26">
        <f t="shared" si="128"/>
        <v>11792.271000000001</v>
      </c>
      <c r="P888" s="27">
        <f t="shared" si="129"/>
        <v>1179.2271000000001</v>
      </c>
      <c r="Q888" s="33">
        <v>0.05</v>
      </c>
      <c r="R888" s="36"/>
      <c r="S888" s="29"/>
      <c r="T888" s="29"/>
      <c r="U888" s="29"/>
      <c r="V888" s="28">
        <f t="shared" si="122"/>
        <v>0</v>
      </c>
      <c r="W888" s="28">
        <f t="shared" si="130"/>
        <v>0</v>
      </c>
      <c r="X888" s="30">
        <f t="shared" si="123"/>
        <v>1179.2271000000001</v>
      </c>
      <c r="Y888" s="31" t="s">
        <v>777</v>
      </c>
      <c r="Z888" s="17"/>
    </row>
    <row r="889" spans="1:26" ht="15.75" x14ac:dyDescent="0.25">
      <c r="A889" s="18" t="s">
        <v>357</v>
      </c>
      <c r="B889" s="19" t="s">
        <v>358</v>
      </c>
      <c r="C889" s="20" t="s">
        <v>1000</v>
      </c>
      <c r="D889" s="21" t="s">
        <v>497</v>
      </c>
      <c r="E889" s="22" t="s">
        <v>450</v>
      </c>
      <c r="F889" s="19" t="s">
        <v>275</v>
      </c>
      <c r="G889" s="19" t="s">
        <v>451</v>
      </c>
      <c r="H889" s="23">
        <v>0.48209999999999997</v>
      </c>
      <c r="I889" s="23">
        <v>6.9800000000000001E-2</v>
      </c>
      <c r="J889" s="23">
        <v>0.55189999999999995</v>
      </c>
      <c r="K889" s="24"/>
      <c r="L889" s="24">
        <v>3</v>
      </c>
      <c r="M889" s="24"/>
      <c r="N889" s="25">
        <v>30381</v>
      </c>
      <c r="O889" s="26">
        <f t="shared" si="128"/>
        <v>30472.143</v>
      </c>
      <c r="P889" s="27">
        <f t="shared" si="129"/>
        <v>3047.2143000000001</v>
      </c>
      <c r="Q889" s="33">
        <v>0.05</v>
      </c>
      <c r="R889" s="36"/>
      <c r="S889" s="29"/>
      <c r="T889" s="29"/>
      <c r="U889" s="29"/>
      <c r="V889" s="28">
        <f t="shared" si="122"/>
        <v>0</v>
      </c>
      <c r="W889" s="28">
        <f t="shared" si="130"/>
        <v>0</v>
      </c>
      <c r="X889" s="30">
        <f t="shared" si="123"/>
        <v>3047.2143000000001</v>
      </c>
      <c r="Y889" s="31" t="s">
        <v>777</v>
      </c>
      <c r="Z889" s="17"/>
    </row>
    <row r="890" spans="1:26" ht="15.75" x14ac:dyDescent="0.25">
      <c r="A890" s="51" t="s">
        <v>357</v>
      </c>
      <c r="B890" s="52" t="s">
        <v>358</v>
      </c>
      <c r="C890" s="53" t="s">
        <v>1139</v>
      </c>
      <c r="D890" s="54" t="s">
        <v>1140</v>
      </c>
      <c r="E890" s="55" t="s">
        <v>29</v>
      </c>
      <c r="F890" s="52" t="s">
        <v>30</v>
      </c>
      <c r="G890" s="52" t="s">
        <v>31</v>
      </c>
      <c r="H890" s="56">
        <v>0.36009999999999998</v>
      </c>
      <c r="I890" s="56">
        <v>5.0599999999999999E-2</v>
      </c>
      <c r="J890" s="56">
        <v>0.41070000000000001</v>
      </c>
      <c r="K890" s="57" t="s">
        <v>32</v>
      </c>
      <c r="L890" s="57">
        <v>4</v>
      </c>
      <c r="M890" s="57" t="s">
        <v>32</v>
      </c>
      <c r="N890" s="58">
        <v>14756</v>
      </c>
      <c r="O890" s="59">
        <f t="shared" si="128"/>
        <v>14800.268</v>
      </c>
      <c r="P890" s="60">
        <f t="shared" si="129"/>
        <v>1480.0268000000001</v>
      </c>
      <c r="Q890" s="61"/>
      <c r="R890" s="62"/>
      <c r="S890" s="63"/>
      <c r="T890" s="63"/>
      <c r="U890" s="63"/>
      <c r="V890" s="64">
        <f t="shared" si="122"/>
        <v>0</v>
      </c>
      <c r="W890" s="64">
        <f>T890*0.1</f>
        <v>0</v>
      </c>
      <c r="X890" s="65">
        <f t="shared" si="123"/>
        <v>1480.0268000000001</v>
      </c>
      <c r="Y890" s="66" t="s">
        <v>777</v>
      </c>
      <c r="Z890" s="17"/>
    </row>
    <row r="891" spans="1:26" ht="24.95" customHeight="1" x14ac:dyDescent="0.25">
      <c r="A891" s="67" t="s">
        <v>1351</v>
      </c>
      <c r="B891" s="16"/>
      <c r="C891" s="17"/>
      <c r="D891" s="17"/>
      <c r="E891" s="17"/>
      <c r="F891" s="17"/>
      <c r="G891" s="17"/>
      <c r="H891" s="68"/>
      <c r="I891" s="68"/>
      <c r="J891" s="68"/>
      <c r="K891" s="16"/>
      <c r="L891" s="17"/>
      <c r="M891" s="17"/>
      <c r="N891" s="17"/>
      <c r="O891" s="17"/>
      <c r="P891" s="69"/>
      <c r="Q891" s="70"/>
      <c r="R891" s="71"/>
      <c r="S891" s="71"/>
      <c r="T891" s="71"/>
      <c r="U891" s="71"/>
      <c r="V891" s="70"/>
      <c r="W891" s="70"/>
      <c r="X891" s="17"/>
      <c r="Y891" s="17"/>
      <c r="Z891" s="17"/>
    </row>
  </sheetData>
  <sortState ref="A2:Y895">
    <sortCondition ref="B2:B895"/>
  </sortState>
  <mergeCells count="3">
    <mergeCell ref="A1:J1"/>
    <mergeCell ref="A2:J2"/>
    <mergeCell ref="A3:J3"/>
  </mergeCells>
  <printOptions headings="1"/>
  <pageMargins left="0.7" right="0.7" top="0.75" bottom="0.75" header="0.3" footer="0.3"/>
  <pageSetup scale="59" orientation="landscape" r:id="rId1"/>
  <colBreaks count="1" manualBreakCount="1">
    <brk id="11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BaB Funding - REVISED</vt:lpstr>
    </vt:vector>
  </TitlesOfParts>
  <Company>VDOE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Superintendent's Memo #XXX-21, Attachment A, List of Schools Approved and Not-Approved for BaB Funding - REVISED</dc:title>
  <dc:creator>DOE Nutrition</dc:creator>
  <cp:lastModifiedBy>VITA Program</cp:lastModifiedBy>
  <cp:lastPrinted>2021-06-08T21:32:56Z</cp:lastPrinted>
  <dcterms:created xsi:type="dcterms:W3CDTF">2021-05-25T17:35:24Z</dcterms:created>
  <dcterms:modified xsi:type="dcterms:W3CDTF">2021-06-08T21:35:22Z</dcterms:modified>
</cp:coreProperties>
</file>