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pt's Memos\04-16-21\"/>
    </mc:Choice>
  </mc:AlternateContent>
  <bookViews>
    <workbookView xWindow="0" yWindow="0" windowWidth="20490" windowHeight="7620"/>
  </bookViews>
  <sheets>
    <sheet name="Schedule P - School System Debt" sheetId="1" r:id="rId1"/>
    <sheet name="Schedule Q - Uses of Fund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6" i="2" l="1"/>
  <c r="D43" i="2"/>
  <c r="B36" i="2"/>
  <c r="B37" i="2" s="1"/>
  <c r="B38" i="2" s="1"/>
  <c r="B39" i="2" s="1"/>
  <c r="B40" i="2" s="1"/>
  <c r="B41" i="2" s="1"/>
  <c r="B42" i="2" s="1"/>
  <c r="D29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D11" i="2"/>
  <c r="B8" i="2"/>
  <c r="B9" i="2" s="1"/>
  <c r="B10" i="2" s="1"/>
  <c r="AD4" i="2"/>
  <c r="AC4" i="2"/>
  <c r="AC32" i="2" s="1"/>
  <c r="AD32" i="2" s="1"/>
  <c r="D9" i="1"/>
  <c r="AE31" i="2" l="1"/>
  <c r="C44" i="2" s="1"/>
  <c r="AC5" i="2"/>
  <c r="AD5" i="2" s="1"/>
  <c r="AE3" i="2" s="1"/>
  <c r="C12" i="2" s="1"/>
  <c r="AC33" i="2"/>
  <c r="AD33" i="2" s="1"/>
  <c r="AC14" i="2"/>
  <c r="AC15" i="2" l="1"/>
  <c r="AD15" i="2" s="1"/>
  <c r="AD14" i="2"/>
  <c r="AE13" i="2" l="1"/>
  <c r="C30" i="2" s="1"/>
  <c r="C45" i="2"/>
  <c r="AF45" i="2" s="1"/>
  <c r="AF1" i="2" s="1"/>
</calcChain>
</file>

<file path=xl/sharedStrings.xml><?xml version="1.0" encoding="utf-8"?>
<sst xmlns="http://schemas.openxmlformats.org/spreadsheetml/2006/main" count="66" uniqueCount="55">
  <si>
    <t xml:space="preserve">Schedule P - School System Finances - Debt </t>
  </si>
  <si>
    <t>Fiscal Year 2021</t>
  </si>
  <si>
    <t>Please report any debt carried on behalf of the school district by the local government (city or county) as well as any debt carried by the school division itself.</t>
  </si>
  <si>
    <t xml:space="preserve">Section A - Long Term Debt  (Term of more than one year)
</t>
  </si>
  <si>
    <t>Type of Debt</t>
  </si>
  <si>
    <t>Amount</t>
  </si>
  <si>
    <t xml:space="preserve">Outstanding at beginning of fiscal year      </t>
  </si>
  <si>
    <t xml:space="preserve"> Issued during fiscal year    </t>
  </si>
  <si>
    <t xml:space="preserve">Retired during fiscal year </t>
  </si>
  <si>
    <t xml:space="preserve">Outstanding at end of fiscal year (1 plus 2 minus 3)     </t>
  </si>
  <si>
    <t>Section B - Short Term Debt (Term of one year or less)</t>
  </si>
  <si>
    <t xml:space="preserve">Outstanding at beginning of fiscal year  </t>
  </si>
  <si>
    <t xml:space="preserve">Outstanding at end of fiscal year  </t>
  </si>
  <si>
    <r>
      <t xml:space="preserve">If you have completed and reviewed this worksheet, please select 'YES'  </t>
    </r>
    <r>
      <rPr>
        <b/>
        <u/>
        <sz val="10"/>
        <rFont val="Arial"/>
        <family val="2"/>
      </rPr>
      <t>in cell D17 at right ---&gt;</t>
    </r>
  </si>
  <si>
    <t>Schedule Q - Uses of Funds</t>
  </si>
  <si>
    <t>Refrence Number</t>
  </si>
  <si>
    <t>YES</t>
  </si>
  <si>
    <t>Section One - Prevention, Intervention, and Remediation</t>
  </si>
  <si>
    <t>State Funds Amount</t>
  </si>
  <si>
    <t>Required Local Matching Funds Amount</t>
  </si>
  <si>
    <t>Categories of Spending</t>
  </si>
  <si>
    <t>Expenditure Amount</t>
  </si>
  <si>
    <t>Standards of Quality Prevention, Intervention, and Remediation</t>
  </si>
  <si>
    <t>Additional English Language Learner Teachers to Provide Instruction to Identified Limited English Proficiency Students</t>
  </si>
  <si>
    <t>Early Reading Intervention Program</t>
  </si>
  <si>
    <t>Please enter description of "Other" spending uses for Section One below:</t>
  </si>
  <si>
    <t>Other (Please describe Other spending uses in Cell E10)</t>
  </si>
  <si>
    <t>Total for Prevention, Intervention, and Remediation</t>
  </si>
  <si>
    <t>Section Two - At-Risk Add-On</t>
  </si>
  <si>
    <t>Teacher Recruitment Programs and Incentives</t>
  </si>
  <si>
    <t>Dropout Prevention</t>
  </si>
  <si>
    <t>Community and School-based Truancy Officer Programs</t>
  </si>
  <si>
    <t>Advancement Via Individual Determination (AVID)</t>
  </si>
  <si>
    <t>Project Discovery</t>
  </si>
  <si>
    <t>Reading Recovery</t>
  </si>
  <si>
    <t>Programs for Students Who Speak English as a Second Language</t>
  </si>
  <si>
    <t>Hiring Additional School Guidance Counselors</t>
  </si>
  <si>
    <t>Testing Coordinators</t>
  </si>
  <si>
    <t>Licensed Behavior Analysts</t>
  </si>
  <si>
    <t>Programs Related to Increasing the Success of Disadvantaged Students in Completing a High School Degree and Providing Opportunities to Encourage Further Education and Training</t>
  </si>
  <si>
    <t>Please enter description of "Other" spending uses for Section Two below:</t>
  </si>
  <si>
    <t>Other (Please describe Other spending uses in Cell E27)</t>
  </si>
  <si>
    <t>Total for At-Risk Add-On</t>
  </si>
  <si>
    <t>Section Three - Early Reading Intervention</t>
  </si>
  <si>
    <t>Special Reading Teachers</t>
  </si>
  <si>
    <t>Trained Aides</t>
  </si>
  <si>
    <t>Full-time Early Literacy Tutors</t>
  </si>
  <si>
    <t>Volunteer Tutors Under the Supervision of a Certified Teacher</t>
  </si>
  <si>
    <t>Computer-based Reading Tutorial Programs</t>
  </si>
  <si>
    <t>Aides to Instruct in-class Groups While the Teacher Provides Direct Instruction to the Students Who Need Extra Assistance</t>
  </si>
  <si>
    <t>Extended Instructional Time in the School Day or Year for These Students</t>
  </si>
  <si>
    <t>Please enter description of "Other" spending uses for Section Three below:</t>
  </si>
  <si>
    <t>Other (Please describe Other spending uses in Cell E40)</t>
  </si>
  <si>
    <t>Total for Early Reading Intervention</t>
  </si>
  <si>
    <r>
      <t xml:space="preserve">If you have completed and reviewed this worksheet, please select 'YES'  </t>
    </r>
    <r>
      <rPr>
        <b/>
        <u/>
        <sz val="10"/>
        <rFont val="Arial"/>
        <family val="2"/>
      </rPr>
      <t>in cell C44 at right ---&gt;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</si>
</sst>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26"/>
      <name val="Arial"/>
      <family val="2"/>
    </font>
    <font>
      <b/>
      <sz val="11"/>
      <name val="Arial"/>
      <family val="2"/>
    </font>
    <font>
      <sz val="11"/>
      <color rgb="FFFFFFCC"/>
      <name val="Arial"/>
      <family val="2"/>
    </font>
    <font>
      <b/>
      <sz val="11"/>
      <color indexed="10"/>
      <name val="Arial"/>
      <family val="2"/>
    </font>
    <font>
      <b/>
      <sz val="16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sz val="18"/>
      <color rgb="FFFF0000"/>
      <name val="Calibri"/>
      <family val="2"/>
      <scheme val="minor"/>
    </font>
    <font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55"/>
      <name val="Arial"/>
      <family val="2"/>
    </font>
    <font>
      <sz val="10"/>
      <color indexed="10"/>
      <name val="Arial"/>
      <family val="2"/>
    </font>
    <font>
      <b/>
      <sz val="1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6" fillId="3" borderId="0" xfId="2" applyNumberFormat="1" applyFont="1" applyFill="1" applyAlignment="1" applyProtection="1">
      <alignment vertical="center"/>
    </xf>
    <xf numFmtId="49" fontId="6" fillId="4" borderId="7" xfId="2" applyNumberFormat="1" applyFont="1" applyFill="1" applyBorder="1" applyAlignment="1" applyProtection="1">
      <alignment vertical="center"/>
    </xf>
    <xf numFmtId="0" fontId="7" fillId="4" borderId="8" xfId="2" quotePrefix="1" applyNumberFormat="1" applyFont="1" applyFill="1" applyBorder="1" applyAlignment="1" applyProtection="1">
      <alignment horizontal="centerContinuous" vertical="justify"/>
    </xf>
    <xf numFmtId="0" fontId="8" fillId="3" borderId="8" xfId="2" applyNumberFormat="1" applyFont="1" applyFill="1" applyBorder="1" applyAlignment="1" applyProtection="1">
      <alignment horizontal="center" vertical="center"/>
    </xf>
    <xf numFmtId="0" fontId="6" fillId="3" borderId="0" xfId="2" applyNumberFormat="1" applyFont="1" applyFill="1" applyAlignment="1" applyProtection="1">
      <alignment horizontal="center" vertical="center" wrapText="1"/>
    </xf>
    <xf numFmtId="49" fontId="6" fillId="4" borderId="1" xfId="2" applyNumberFormat="1" applyFont="1" applyFill="1" applyBorder="1" applyAlignment="1" applyProtection="1">
      <alignment vertical="center"/>
    </xf>
    <xf numFmtId="0" fontId="8" fillId="4" borderId="9" xfId="2" quotePrefix="1" applyNumberFormat="1" applyFont="1" applyFill="1" applyBorder="1" applyAlignment="1" applyProtection="1">
      <alignment horizontal="centerContinuous" vertical="justify"/>
    </xf>
    <xf numFmtId="0" fontId="6" fillId="5" borderId="10" xfId="2" applyNumberFormat="1" applyFont="1" applyFill="1" applyBorder="1" applyAlignment="1" applyProtection="1">
      <alignment horizontal="center" vertical="center"/>
    </xf>
    <xf numFmtId="0" fontId="6" fillId="5" borderId="11" xfId="2" applyNumberFormat="1" applyFont="1" applyFill="1" applyBorder="1" applyAlignment="1" applyProtection="1">
      <alignment horizontal="left" vertical="center" wrapText="1"/>
    </xf>
    <xf numFmtId="4" fontId="6" fillId="0" borderId="11" xfId="2" applyNumberFormat="1" applyFont="1" applyFill="1" applyBorder="1" applyAlignment="1" applyProtection="1">
      <alignment vertical="center"/>
      <protection locked="0"/>
    </xf>
    <xf numFmtId="0" fontId="9" fillId="3" borderId="0" xfId="2" applyNumberFormat="1" applyFont="1" applyFill="1" applyAlignment="1" applyProtection="1">
      <alignment vertical="center"/>
    </xf>
    <xf numFmtId="0" fontId="6" fillId="5" borderId="12" xfId="2" applyNumberFormat="1" applyFont="1" applyFill="1" applyBorder="1" applyAlignment="1" applyProtection="1">
      <alignment horizontal="center" vertical="center"/>
    </xf>
    <xf numFmtId="0" fontId="6" fillId="5" borderId="13" xfId="2" applyNumberFormat="1" applyFont="1" applyFill="1" applyBorder="1" applyAlignment="1" applyProtection="1">
      <alignment horizontal="left" vertical="center" wrapText="1"/>
    </xf>
    <xf numFmtId="4" fontId="6" fillId="0" borderId="13" xfId="2" applyNumberFormat="1" applyFont="1" applyFill="1" applyBorder="1" applyAlignment="1" applyProtection="1">
      <alignment vertical="center"/>
      <protection locked="0"/>
    </xf>
    <xf numFmtId="0" fontId="6" fillId="5" borderId="14" xfId="2" applyNumberFormat="1" applyFont="1" applyFill="1" applyBorder="1" applyAlignment="1" applyProtection="1">
      <alignment horizontal="center" vertical="center"/>
    </xf>
    <xf numFmtId="0" fontId="6" fillId="5" borderId="15" xfId="2" applyNumberFormat="1" applyFont="1" applyFill="1" applyBorder="1" applyAlignment="1" applyProtection="1">
      <alignment horizontal="left" vertical="center" wrapText="1"/>
    </xf>
    <xf numFmtId="4" fontId="10" fillId="5" borderId="16" xfId="2" applyNumberFormat="1" applyFont="1" applyFill="1" applyBorder="1" applyAlignment="1">
      <alignment vertical="center"/>
    </xf>
    <xf numFmtId="49" fontId="6" fillId="3" borderId="0" xfId="2" applyNumberFormat="1" applyFont="1" applyFill="1" applyAlignment="1" applyProtection="1">
      <alignment vertical="center"/>
    </xf>
    <xf numFmtId="0" fontId="6" fillId="3" borderId="0" xfId="2" applyNumberFormat="1" applyFont="1" applyFill="1" applyAlignment="1" applyProtection="1">
      <alignment vertical="center" wrapText="1"/>
    </xf>
    <xf numFmtId="49" fontId="6" fillId="4" borderId="9" xfId="2" applyNumberFormat="1" applyFont="1" applyFill="1" applyBorder="1" applyAlignment="1" applyProtection="1">
      <alignment vertical="center"/>
    </xf>
    <xf numFmtId="0" fontId="6" fillId="5" borderId="17" xfId="2" applyNumberFormat="1" applyFont="1" applyFill="1" applyBorder="1" applyAlignment="1" applyProtection="1">
      <alignment horizontal="center" vertical="center"/>
    </xf>
    <xf numFmtId="0" fontId="6" fillId="5" borderId="18" xfId="2" applyNumberFormat="1" applyFont="1" applyFill="1" applyBorder="1" applyAlignment="1" applyProtection="1">
      <alignment horizontal="left" vertical="center" wrapText="1"/>
    </xf>
    <xf numFmtId="4" fontId="6" fillId="0" borderId="19" xfId="2" applyNumberFormat="1" applyFont="1" applyFill="1" applyBorder="1" applyAlignment="1" applyProtection="1">
      <alignment vertical="center"/>
      <protection locked="0"/>
    </xf>
    <xf numFmtId="0" fontId="6" fillId="5" borderId="16" xfId="2" applyNumberFormat="1" applyFont="1" applyFill="1" applyBorder="1" applyAlignment="1" applyProtection="1">
      <alignment horizontal="left" vertical="center" wrapText="1"/>
    </xf>
    <xf numFmtId="4" fontId="6" fillId="0" borderId="15" xfId="2" applyNumberFormat="1" applyFont="1" applyFill="1" applyBorder="1" applyAlignment="1" applyProtection="1">
      <alignment vertical="center"/>
      <protection locked="0"/>
    </xf>
    <xf numFmtId="0" fontId="11" fillId="3" borderId="0" xfId="2" applyNumberFormat="1" applyFont="1" applyFill="1" applyAlignment="1" applyProtection="1">
      <alignment vertical="center"/>
    </xf>
    <xf numFmtId="0" fontId="6" fillId="3" borderId="1" xfId="2" applyNumberFormat="1" applyFont="1" applyFill="1" applyBorder="1" applyAlignment="1" applyProtection="1">
      <alignment vertical="center" wrapText="1"/>
    </xf>
    <xf numFmtId="0" fontId="6" fillId="3" borderId="3" xfId="2" applyNumberFormat="1" applyFont="1" applyFill="1" applyBorder="1" applyAlignment="1" applyProtection="1">
      <alignment vertical="center"/>
    </xf>
    <xf numFmtId="0" fontId="12" fillId="3" borderId="0" xfId="2" applyNumberFormat="1" applyFont="1" applyFill="1" applyAlignment="1" applyProtection="1">
      <alignment vertical="center"/>
    </xf>
    <xf numFmtId="0" fontId="13" fillId="3" borderId="4" xfId="2" applyNumberFormat="1" applyFont="1" applyFill="1" applyBorder="1" applyAlignment="1" applyProtection="1">
      <alignment horizontal="center" vertical="center" wrapText="1"/>
    </xf>
    <xf numFmtId="0" fontId="6" fillId="3" borderId="6" xfId="2" applyNumberFormat="1" applyFont="1" applyFill="1" applyBorder="1" applyAlignment="1" applyProtection="1">
      <alignment vertical="center"/>
    </xf>
    <xf numFmtId="0" fontId="2" fillId="3" borderId="7" xfId="2" applyFont="1" applyFill="1" applyBorder="1" applyAlignment="1">
      <alignment horizontal="left" vertical="center" wrapText="1"/>
    </xf>
    <xf numFmtId="8" fontId="10" fillId="6" borderId="9" xfId="3" applyNumberFormat="1" applyFont="1" applyFill="1" applyBorder="1" applyAlignment="1" applyProtection="1">
      <alignment horizontal="center" vertical="center"/>
      <protection locked="0"/>
    </xf>
    <xf numFmtId="0" fontId="2" fillId="2" borderId="1" xfId="2" applyFill="1" applyBorder="1" applyProtection="1"/>
    <xf numFmtId="0" fontId="15" fillId="2" borderId="1" xfId="2" applyFont="1" applyFill="1" applyBorder="1" applyAlignment="1" applyProtection="1">
      <alignment horizontal="left"/>
    </xf>
    <xf numFmtId="0" fontId="6" fillId="3" borderId="20" xfId="2" applyNumberFormat="1" applyFont="1" applyFill="1" applyBorder="1" applyAlignment="1" applyProtection="1">
      <alignment vertical="center"/>
    </xf>
    <xf numFmtId="0" fontId="6" fillId="3" borderId="0" xfId="2" applyNumberFormat="1" applyFont="1" applyFill="1" applyBorder="1" applyAlignment="1" applyProtection="1">
      <alignment vertical="center"/>
    </xf>
    <xf numFmtId="0" fontId="16" fillId="8" borderId="0" xfId="2" applyFont="1" applyFill="1" applyProtection="1"/>
    <xf numFmtId="0" fontId="2" fillId="8" borderId="0" xfId="2" applyFill="1" applyProtection="1"/>
    <xf numFmtId="164" fontId="2" fillId="8" borderId="0" xfId="1" applyNumberFormat="1" applyFont="1" applyFill="1" applyProtection="1"/>
    <xf numFmtId="0" fontId="17" fillId="0" borderId="0" xfId="2" applyFont="1" applyProtection="1"/>
    <xf numFmtId="0" fontId="2" fillId="0" borderId="0" xfId="2" applyProtection="1"/>
    <xf numFmtId="0" fontId="2" fillId="2" borderId="4" xfId="2" applyFill="1" applyBorder="1" applyProtection="1"/>
    <xf numFmtId="0" fontId="15" fillId="2" borderId="4" xfId="2" applyFont="1" applyFill="1" applyBorder="1" applyAlignment="1" applyProtection="1">
      <alignment horizontal="left"/>
    </xf>
    <xf numFmtId="0" fontId="17" fillId="9" borderId="0" xfId="2" applyFont="1" applyFill="1" applyProtection="1"/>
    <xf numFmtId="0" fontId="6" fillId="3" borderId="21" xfId="2" applyNumberFormat="1" applyFont="1" applyFill="1" applyBorder="1" applyAlignment="1" applyProtection="1">
      <alignment vertical="center"/>
    </xf>
    <xf numFmtId="0" fontId="10" fillId="3" borderId="21" xfId="2" applyNumberFormat="1" applyFont="1" applyFill="1" applyBorder="1" applyAlignment="1" applyProtection="1">
      <alignment horizontal="left" vertical="center"/>
    </xf>
    <xf numFmtId="3" fontId="17" fillId="0" borderId="0" xfId="2" applyNumberFormat="1" applyFont="1" applyProtection="1"/>
    <xf numFmtId="0" fontId="7" fillId="5" borderId="22" xfId="2" applyFont="1" applyFill="1" applyBorder="1" applyAlignment="1" applyProtection="1">
      <alignment horizontal="left"/>
    </xf>
    <xf numFmtId="3" fontId="7" fillId="5" borderId="22" xfId="2" applyNumberFormat="1" applyFont="1" applyFill="1" applyBorder="1" applyAlignment="1" applyProtection="1">
      <alignment horizontal="right"/>
    </xf>
    <xf numFmtId="164" fontId="17" fillId="0" borderId="0" xfId="1" applyNumberFormat="1" applyFont="1" applyProtection="1"/>
    <xf numFmtId="0" fontId="7" fillId="5" borderId="16" xfId="2" applyFont="1" applyFill="1" applyBorder="1" applyAlignment="1" applyProtection="1">
      <alignment horizontal="left" wrapText="1"/>
    </xf>
    <xf numFmtId="3" fontId="7" fillId="5" borderId="16" xfId="2" applyNumberFormat="1" applyFont="1" applyFill="1" applyBorder="1" applyAlignment="1">
      <alignment horizontal="right" vertical="center"/>
    </xf>
    <xf numFmtId="0" fontId="7" fillId="3" borderId="18" xfId="2" applyFont="1" applyFill="1" applyBorder="1" applyAlignment="1">
      <alignment horizontal="center" vertical="center"/>
    </xf>
    <xf numFmtId="3" fontId="10" fillId="3" borderId="18" xfId="2" applyNumberFormat="1" applyFont="1" applyFill="1" applyBorder="1" applyAlignment="1">
      <alignment horizontal="right" vertical="center"/>
    </xf>
    <xf numFmtId="0" fontId="20" fillId="5" borderId="18" xfId="2" applyFont="1" applyFill="1" applyBorder="1" applyAlignment="1" applyProtection="1">
      <alignment horizontal="left"/>
    </xf>
    <xf numFmtId="3" fontId="20" fillId="6" borderId="18" xfId="2" applyNumberFormat="1" applyFont="1" applyFill="1" applyBorder="1" applyAlignment="1" applyProtection="1">
      <alignment horizontal="right"/>
      <protection locked="0"/>
    </xf>
    <xf numFmtId="0" fontId="20" fillId="5" borderId="23" xfId="2" applyFont="1" applyFill="1" applyBorder="1" applyAlignment="1" applyProtection="1">
      <alignment horizontal="left" wrapText="1"/>
    </xf>
    <xf numFmtId="0" fontId="17" fillId="10" borderId="9" xfId="2" applyNumberFormat="1" applyFont="1" applyFill="1" applyBorder="1" applyAlignment="1" applyProtection="1">
      <alignment horizontal="center" vertical="center"/>
    </xf>
    <xf numFmtId="0" fontId="20" fillId="5" borderId="23" xfId="2" applyFont="1" applyFill="1" applyBorder="1" applyAlignment="1" applyProtection="1">
      <alignment horizontal="left"/>
    </xf>
    <xf numFmtId="3" fontId="20" fillId="6" borderId="23" xfId="2" applyNumberFormat="1" applyFont="1" applyFill="1" applyBorder="1" applyAlignment="1" applyProtection="1">
      <alignment horizontal="right"/>
      <protection locked="0"/>
    </xf>
    <xf numFmtId="3" fontId="20" fillId="6" borderId="9" xfId="2" applyNumberFormat="1" applyFont="1" applyFill="1" applyBorder="1" applyAlignment="1" applyProtection="1">
      <alignment horizontal="left"/>
      <protection locked="0"/>
    </xf>
    <xf numFmtId="0" fontId="8" fillId="5" borderId="23" xfId="2" applyFont="1" applyFill="1" applyBorder="1" applyAlignment="1" applyProtection="1">
      <alignment horizontal="left"/>
    </xf>
    <xf numFmtId="3" fontId="10" fillId="5" borderId="16" xfId="2" applyNumberFormat="1" applyFont="1" applyFill="1" applyBorder="1" applyAlignment="1">
      <alignment horizontal="right" vertical="center"/>
    </xf>
    <xf numFmtId="0" fontId="21" fillId="3" borderId="24" xfId="2" applyNumberFormat="1" applyFont="1" applyFill="1" applyBorder="1" applyAlignment="1" applyProtection="1">
      <alignment vertical="center"/>
    </xf>
    <xf numFmtId="0" fontId="6" fillId="3" borderId="24" xfId="2" applyNumberFormat="1" applyFont="1" applyFill="1" applyBorder="1" applyAlignment="1" applyProtection="1">
      <alignment vertical="center"/>
    </xf>
    <xf numFmtId="0" fontId="8" fillId="5" borderId="16" xfId="2" applyFont="1" applyFill="1" applyBorder="1" applyAlignment="1" applyProtection="1">
      <alignment horizontal="left"/>
    </xf>
    <xf numFmtId="0" fontId="21" fillId="3" borderId="21" xfId="2" applyNumberFormat="1" applyFont="1" applyFill="1" applyBorder="1" applyAlignment="1" applyProtection="1">
      <alignment vertical="center"/>
    </xf>
    <xf numFmtId="0" fontId="20" fillId="5" borderId="23" xfId="2" applyFont="1" applyFill="1" applyBorder="1" applyAlignment="1" applyProtection="1"/>
    <xf numFmtId="0" fontId="21" fillId="3" borderId="20" xfId="2" applyNumberFormat="1" applyFont="1" applyFill="1" applyBorder="1" applyAlignment="1" applyProtection="1">
      <alignment vertical="center"/>
    </xf>
    <xf numFmtId="3" fontId="20" fillId="3" borderId="21" xfId="2" applyNumberFormat="1" applyFont="1" applyFill="1" applyBorder="1" applyAlignment="1" applyProtection="1">
      <alignment horizontal="right"/>
    </xf>
    <xf numFmtId="0" fontId="13" fillId="3" borderId="20" xfId="2" applyFont="1" applyFill="1" applyBorder="1" applyAlignment="1" applyProtection="1">
      <alignment horizontal="center" vertical="center"/>
    </xf>
    <xf numFmtId="3" fontId="20" fillId="3" borderId="24" xfId="2" applyNumberFormat="1" applyFont="1" applyFill="1" applyBorder="1" applyAlignment="1" applyProtection="1">
      <alignment horizontal="right"/>
    </xf>
    <xf numFmtId="3" fontId="10" fillId="6" borderId="9" xfId="3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Protection="1"/>
    <xf numFmtId="0" fontId="10" fillId="3" borderId="0" xfId="2" applyNumberFormat="1" applyFont="1" applyFill="1" applyBorder="1" applyAlignment="1" applyProtection="1">
      <alignment horizontal="left" vertical="center"/>
    </xf>
    <xf numFmtId="0" fontId="20" fillId="3" borderId="0" xfId="2" applyFont="1" applyFill="1" applyBorder="1" applyProtection="1"/>
    <xf numFmtId="3" fontId="20" fillId="3" borderId="0" xfId="2" applyNumberFormat="1" applyFont="1" applyFill="1" applyBorder="1" applyAlignment="1" applyProtection="1">
      <alignment horizontal="right"/>
    </xf>
    <xf numFmtId="2" fontId="23" fillId="8" borderId="0" xfId="2" applyNumberFormat="1" applyFont="1" applyFill="1" applyAlignment="1" applyProtection="1">
      <alignment horizontal="center"/>
    </xf>
    <xf numFmtId="2" fontId="24" fillId="8" borderId="0" xfId="2" applyNumberFormat="1" applyFont="1" applyFill="1" applyAlignment="1" applyProtection="1">
      <alignment horizontal="center"/>
    </xf>
    <xf numFmtId="2" fontId="24" fillId="8" borderId="0" xfId="2" applyNumberFormat="1" applyFont="1" applyFill="1" applyAlignment="1" applyProtection="1">
      <alignment horizontal="left"/>
    </xf>
    <xf numFmtId="0" fontId="26" fillId="8" borderId="0" xfId="2" applyFont="1" applyFill="1" applyProtection="1"/>
    <xf numFmtId="0" fontId="25" fillId="8" borderId="0" xfId="2" applyNumberFormat="1" applyFont="1" applyFill="1" applyProtection="1"/>
    <xf numFmtId="3" fontId="25" fillId="8" borderId="0" xfId="2" applyNumberFormat="1" applyFont="1" applyFill="1" applyAlignment="1" applyProtection="1">
      <alignment horizontal="right"/>
    </xf>
    <xf numFmtId="0" fontId="20" fillId="8" borderId="0" xfId="2" applyFont="1" applyFill="1" applyProtection="1"/>
    <xf numFmtId="3" fontId="20" fillId="8" borderId="0" xfId="2" applyNumberFormat="1" applyFont="1" applyFill="1" applyAlignment="1" applyProtection="1">
      <alignment horizontal="right"/>
    </xf>
    <xf numFmtId="0" fontId="20" fillId="8" borderId="0" xfId="2" applyFont="1" applyFill="1"/>
    <xf numFmtId="3" fontId="20" fillId="8" borderId="0" xfId="2" applyNumberFormat="1" applyFont="1" applyFill="1" applyAlignment="1">
      <alignment horizontal="right"/>
    </xf>
    <xf numFmtId="0" fontId="27" fillId="8" borderId="0" xfId="2" applyFont="1" applyFill="1"/>
    <xf numFmtId="0" fontId="2" fillId="8" borderId="0" xfId="2" applyFill="1"/>
    <xf numFmtId="164" fontId="2" fillId="8" borderId="0" xfId="1" applyNumberFormat="1" applyFont="1" applyFill="1"/>
    <xf numFmtId="0" fontId="2" fillId="0" borderId="0" xfId="2"/>
    <xf numFmtId="0" fontId="15" fillId="0" borderId="0" xfId="2" applyNumberFormat="1" applyFont="1" applyAlignment="1" applyProtection="1">
      <alignment horizontal="left"/>
    </xf>
    <xf numFmtId="0" fontId="20" fillId="0" borderId="0" xfId="2" applyNumberFormat="1" applyFont="1" applyProtection="1"/>
    <xf numFmtId="3" fontId="20" fillId="0" borderId="0" xfId="2" applyNumberFormat="1" applyFont="1" applyAlignment="1" applyProtection="1">
      <alignment horizontal="right"/>
    </xf>
    <xf numFmtId="0" fontId="2" fillId="0" borderId="0" xfId="2" applyNumberFormat="1" applyProtection="1"/>
    <xf numFmtId="164" fontId="2" fillId="0" borderId="0" xfId="1" applyNumberFormat="1" applyFont="1" applyProtection="1"/>
    <xf numFmtId="0" fontId="15" fillId="0" borderId="0" xfId="2" applyFont="1" applyAlignment="1">
      <alignment horizontal="left"/>
    </xf>
    <xf numFmtId="0" fontId="20" fillId="0" borderId="0" xfId="2" applyFont="1"/>
    <xf numFmtId="3" fontId="20" fillId="0" borderId="0" xfId="2" applyNumberFormat="1" applyFont="1" applyAlignment="1">
      <alignment horizontal="right"/>
    </xf>
    <xf numFmtId="164" fontId="2" fillId="0" borderId="0" xfId="1" applyNumberFormat="1" applyFont="1"/>
    <xf numFmtId="0" fontId="18" fillId="2" borderId="1" xfId="2" applyNumberFormat="1" applyFont="1" applyFill="1" applyBorder="1" applyAlignment="1" applyProtection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18" fillId="2" borderId="4" xfId="2" applyNumberFormat="1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5" fillId="8" borderId="0" xfId="2" applyNumberFormat="1" applyFont="1" applyFill="1" applyAlignment="1" applyProtection="1">
      <alignment wrapText="1"/>
    </xf>
    <xf numFmtId="0" fontId="20" fillId="8" borderId="0" xfId="2" applyFont="1" applyFill="1" applyAlignment="1">
      <alignment wrapText="1"/>
    </xf>
    <xf numFmtId="0" fontId="3" fillId="7" borderId="2" xfId="2" applyFont="1" applyFill="1" applyBorder="1" applyAlignment="1" applyProtection="1">
      <alignment horizontal="center" wrapText="1"/>
    </xf>
    <xf numFmtId="0" fontId="3" fillId="7" borderId="3" xfId="2" applyFont="1" applyFill="1" applyBorder="1" applyAlignment="1" applyProtection="1">
      <alignment horizontal="center" wrapText="1"/>
    </xf>
    <xf numFmtId="0" fontId="3" fillId="7" borderId="5" xfId="2" applyFont="1" applyFill="1" applyBorder="1" applyAlignment="1" applyProtection="1">
      <alignment horizontal="center" wrapText="1"/>
    </xf>
    <xf numFmtId="0" fontId="3" fillId="7" borderId="6" xfId="2" applyFont="1" applyFill="1" applyBorder="1" applyAlignment="1" applyProtection="1">
      <alignment horizont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7" xfId="2" applyFont="1" applyFill="1" applyBorder="1" applyAlignment="1" applyProtection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4">
    <cellStyle name="Comma" xfId="1" builtinId="3"/>
    <cellStyle name="Currency 2" xfId="3"/>
    <cellStyle name="Normal" xfId="0" builtinId="0"/>
    <cellStyle name="Normal 2" xfId="2"/>
  </cellStyles>
  <dxfs count="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IRECT%20AID\ASR\20-21\Test%20Files\DRAFT%20for%20New%20ASRFIN%20Template%20for%20FY2021%20-%20Copy%20for%20Tes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Contact Information"/>
      <sheetName val="Secondary FTE Positions"/>
      <sheetName val="District FTE Positions"/>
      <sheetName val="Supplemental Schedules A &amp; B"/>
      <sheetName val="School Nurse Schedule C"/>
      <sheetName val="Health Care Schedule D"/>
      <sheetName val="Req Local Match Schedule E.2"/>
      <sheetName val="Regional Centers - Schedule F"/>
      <sheetName val="Capital Expenses - Schedule G"/>
      <sheetName val="Textbook Survey - Schedule H"/>
      <sheetName val="Salary Survey - Schedule I"/>
      <sheetName val="Breakout Tech. FTEs - Sched J"/>
      <sheetName val="Terminal Leave - Sched N"/>
      <sheetName val="Schedule O- Other Indirect Cost"/>
      <sheetName val="Schedule P - School System Debt"/>
      <sheetName val="Schedule Q - Uses of Funds"/>
      <sheetName val="Edit Check Status"/>
      <sheetName val="RLERLM Data Sources"/>
    </sheetNames>
    <sheetDataSet>
      <sheetData sheetId="0" refreshError="1"/>
      <sheetData sheetId="1">
        <row r="4">
          <cell r="U4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DIV NUM</v>
          </cell>
          <cell r="B2" t="str">
            <v>DIVISION</v>
          </cell>
          <cell r="C2" t="str">
            <v>BASIC AID - YR 1</v>
          </cell>
          <cell r="D2" t="str">
            <v>BASIC AID - YR 2</v>
          </cell>
          <cell r="E2" t="str">
            <v>SALES TAX - YR 1</v>
          </cell>
          <cell r="F2" t="str">
            <v>SALES TAX - YR 2</v>
          </cell>
          <cell r="G2" t="str">
            <v>COMP SUPP - YR 1</v>
          </cell>
          <cell r="H2" t="str">
            <v>COMP SUPP - YR 2</v>
          </cell>
          <cell r="I2" t="str">
            <v>TEXTBOOKS GF - YR 1</v>
          </cell>
          <cell r="J2" t="str">
            <v>TEXTBOOKS GF - YR 2</v>
          </cell>
          <cell r="K2" t="str">
            <v>VOC ED SOQ - YR 1</v>
          </cell>
          <cell r="L2" t="str">
            <v>VOC ED SOQ - YR 2</v>
          </cell>
          <cell r="M2" t="str">
            <v>GIFTED ED - YR 1</v>
          </cell>
          <cell r="N2" t="str">
            <v>GIFTED ED - YR 2</v>
          </cell>
          <cell r="O2" t="str">
            <v>SPECIAL ED - YR 1</v>
          </cell>
          <cell r="P2" t="str">
            <v>SPECIAL ED - YR 2</v>
          </cell>
          <cell r="Q2" t="str">
            <v>PIR - YR 1</v>
          </cell>
          <cell r="R2" t="str">
            <v>PIR - YR 2</v>
          </cell>
          <cell r="S2" t="str">
            <v>RETIREMENT - YR 1</v>
          </cell>
          <cell r="T2" t="str">
            <v>RETIREMENT - YR 2</v>
          </cell>
          <cell r="U2" t="str">
            <v>GROUPLIFE - YR 1</v>
          </cell>
          <cell r="V2" t="str">
            <v>GROUPLIFE - YR 2</v>
          </cell>
          <cell r="W2" t="str">
            <v>SOCIAL SEC - YR 1</v>
          </cell>
          <cell r="X2" t="str">
            <v>SOCIAL SEC - YR 2</v>
          </cell>
          <cell r="Y2" t="str">
            <v>EARLY READING SPECIALISTS - YR 1</v>
          </cell>
          <cell r="Z2" t="str">
            <v>EARLY READING SPECIALIST - YR 2</v>
          </cell>
          <cell r="AA2" t="str">
            <v>COMP INDEX HH (Lottery) - YR 1</v>
          </cell>
          <cell r="AB2" t="str">
            <v>COMB INDEX HH (Lottery) - YR 2</v>
          </cell>
          <cell r="AC2" t="str">
            <v>REMED SUMMER SCHOOL - YR 1</v>
          </cell>
          <cell r="AD2" t="str">
            <v>REMED SUMMER SCHOOL - YR 2</v>
          </cell>
          <cell r="AE2" t="str">
            <v>LOTTERY REMED SUMMER SCHOOL - YR 1</v>
          </cell>
          <cell r="AF2" t="str">
            <v>LOTTERY REMED SUMMER SCHOOL - YR 2</v>
          </cell>
          <cell r="AG2" t="str">
            <v>LOTTERY - YR 1</v>
          </cell>
          <cell r="AH2" t="str">
            <v>LOTTERY - YR 2</v>
          </cell>
          <cell r="AI2" t="str">
            <v>SBA - YR 1</v>
          </cell>
          <cell r="AJ2" t="str">
            <v>SBA - YR 2</v>
          </cell>
          <cell r="AK2" t="str">
            <v>AT RISK (GF)- YR 1</v>
          </cell>
          <cell r="AL2" t="str">
            <v>AT RISK (GF) - YR 2</v>
          </cell>
          <cell r="AM2" t="str">
            <v>AT RISK (Lottery)- YR 1</v>
          </cell>
          <cell r="AN2" t="str">
            <v>AT RISK (Lottery) - YR 2</v>
          </cell>
          <cell r="AO2" t="str">
            <v>K-3  - YR 1</v>
          </cell>
          <cell r="AP2" t="str">
            <v>K-3  - YR 2</v>
          </cell>
          <cell r="AQ2" t="str">
            <v>VPI - YEAR 1</v>
          </cell>
          <cell r="AR2" t="str">
            <v>VPI - YEAR 2</v>
          </cell>
          <cell r="AS2" t="str">
            <v>EARLY READING - YR 1</v>
          </cell>
          <cell r="AT2" t="str">
            <v>EARLY READING - YR 2</v>
          </cell>
          <cell r="AU2" t="str">
            <v>MENTOR TEACHER - YR 1</v>
          </cell>
          <cell r="AV2" t="str">
            <v>MENTOR TEACHER - YR 2</v>
          </cell>
          <cell r="AW2" t="str">
            <v>VPI YR1 - GF</v>
          </cell>
          <cell r="AX2" t="str">
            <v>VPI YR2 - GF</v>
          </cell>
          <cell r="AY2" t="str">
            <v>TEXTBOOKS - LOTTERY YR 1</v>
          </cell>
          <cell r="AZ2" t="str">
            <v>TEXTBOOKS - LOTTERY YR 2</v>
          </cell>
          <cell r="BA2" t="str">
            <v>ESL COMP SUPP - YR 1</v>
          </cell>
          <cell r="BB2" t="str">
            <v>ESL COMP SUPP - YR 2</v>
          </cell>
          <cell r="BC2" t="str">
            <v>Learning Loss  YR1</v>
          </cell>
          <cell r="BD2" t="str">
            <v>Learning Loss  YR2</v>
          </cell>
          <cell r="BE2" t="str">
            <v>Alleghany Incentive YR1</v>
          </cell>
          <cell r="BF2" t="str">
            <v>Alleghany Incentive YR2</v>
          </cell>
          <cell r="BG2" t="str">
            <v>School Meals Expansion Yr1</v>
          </cell>
          <cell r="BH2" t="str">
            <v>School Meals Expansion Yr2</v>
          </cell>
          <cell r="BI2" t="str">
            <v>Early Childhood Yr 1</v>
          </cell>
          <cell r="BJ2" t="str">
            <v>Early Childhood Yr 2</v>
          </cell>
          <cell r="BK2" t="str">
            <v>NO LOSS</v>
          </cell>
          <cell r="BL2" t="str">
            <v>NO LOSS</v>
          </cell>
          <cell r="BM2" t="str">
            <v>ISAEP - YR 1</v>
          </cell>
          <cell r="BN2" t="str">
            <v>ISAEP - YR 2</v>
          </cell>
          <cell r="BO2" t="str">
            <v>SOL ALGEBRA - YR 1</v>
          </cell>
          <cell r="BP2" t="str">
            <v>SOL ALGEBRA - YR 2</v>
          </cell>
          <cell r="BQ2" t="str">
            <v>VPSA TECHNOLOGY - YR 1</v>
          </cell>
          <cell r="BR2" t="str">
            <v>VPSA TECHNOLOGY - YR 2</v>
          </cell>
          <cell r="BS2" t="str">
            <v>Project Graduation - YR1</v>
          </cell>
          <cell r="BT2" t="str">
            <v>Project Graduation - YR2</v>
          </cell>
          <cell r="BU2" t="str">
            <v>COVID19 Relief Payments Yr 1</v>
          </cell>
          <cell r="BV2" t="str">
            <v>COVID19 Relief Payments Yr 2</v>
          </cell>
          <cell r="BW2" t="str">
            <v>VOC ED CAT - YR 1</v>
          </cell>
          <cell r="BX2" t="str">
            <v>VOC ED CAT - YR 2</v>
          </cell>
          <cell r="BY2" t="str">
            <v>SPEC ED HOMEBOUND - YR 1</v>
          </cell>
          <cell r="BZ2" t="str">
            <v>SPEC ED HOMEBOUND - YR 2</v>
          </cell>
          <cell r="CA2" t="str">
            <v>SPEC ED HOSPITALS - YR 1</v>
          </cell>
          <cell r="CB2" t="str">
            <v>SPEC ED HOSPITALS - YR 2</v>
          </cell>
          <cell r="CC2" t="str">
            <v>SPEC ED JAILS - YR 1</v>
          </cell>
          <cell r="CD2" t="str">
            <v>SPEC ED JAILS - YR 2</v>
          </cell>
          <cell r="CE2" t="str">
            <v>SPEC ED TUITION - YR 1</v>
          </cell>
          <cell r="CF2" t="str">
            <v>SPEC ED TUITION - YR 2</v>
          </cell>
          <cell r="CG2" t="str">
            <v>ADULT ED - YR 1</v>
          </cell>
          <cell r="CH2" t="str">
            <v>ADULT ED - YR 2</v>
          </cell>
          <cell r="CI2" t="str">
            <v>ESL - YR 1</v>
          </cell>
          <cell r="CJ2" t="str">
            <v>ESL - YR 2</v>
          </cell>
          <cell r="CK2" t="str">
            <v>MATH/READ SPEC - YR 1</v>
          </cell>
          <cell r="CL2" t="str">
            <v>MATH/READ SPEC - YR 2</v>
          </cell>
          <cell r="CM2" t="str">
            <v>SCH BRKFST - YR 1</v>
          </cell>
          <cell r="CN2" t="str">
            <v>SCH BRKFST - YR 2</v>
          </cell>
          <cell r="CO2" t="str">
            <v>FOSTER CARE - YR 1</v>
          </cell>
          <cell r="CP2" t="str">
            <v>FOSTER CARE - YR 2</v>
          </cell>
          <cell r="CQ2" t="str">
            <v>ALT ED - YR 1</v>
          </cell>
          <cell r="CR2" t="str">
            <v>ALT ED - YR 2</v>
          </cell>
          <cell r="CS2" t="str">
            <v>Accomack-Northampton - YR 1</v>
          </cell>
          <cell r="CT2" t="str">
            <v>Accomack-Northampton- YR 2</v>
          </cell>
          <cell r="CU2" t="str">
            <v>SCHOOL LUNCH - YR 1</v>
          </cell>
          <cell r="CV2" t="str">
            <v>SCHOOL LUNCH - YR 2</v>
          </cell>
          <cell r="CW2" t="str">
            <v>GOV SCHOOL - YR 1</v>
          </cell>
          <cell r="CX2" t="str">
            <v>GOV SCHOOL - YR 2</v>
          </cell>
          <cell r="CY2" t="str">
            <v>INDIAN CHILDREN - YR 1</v>
          </cell>
          <cell r="CZ2" t="str">
            <v>INDIAN CHILDREN - YR 2</v>
          </cell>
          <cell r="DA2" t="str">
            <v>TOTAL - YR 1</v>
          </cell>
          <cell r="DB2" t="str">
            <v>TOTAL - YR 2</v>
          </cell>
          <cell r="DC2" t="str">
            <v>UNADJ ADM  - YR 1</v>
          </cell>
          <cell r="DD2" t="str">
            <v>UNADJ ADM  - YR 2</v>
          </cell>
          <cell r="DE2" t="str">
            <v>ADJ ADM - YR 1</v>
          </cell>
          <cell r="DF2" t="str">
            <v>ADJ ADM - YR 2</v>
          </cell>
          <cell r="DG2" t="str">
            <v>COMP INDEX - YR 1</v>
          </cell>
          <cell r="DH2" t="str">
            <v>COMP INDEX - YR 2</v>
          </cell>
          <cell r="DI2" t="str">
            <v>BASIC AID PPA - YR 1</v>
          </cell>
          <cell r="DJ2" t="str">
            <v>BASIC AID PPA - YR 2</v>
          </cell>
          <cell r="DK2" t="str">
            <v>SALARY PPA - YR 1</v>
          </cell>
          <cell r="DL2" t="str">
            <v>SALARY PPA - YR 2</v>
          </cell>
          <cell r="DM2" t="str">
            <v>TXTBOOK PPA - YR 1</v>
          </cell>
          <cell r="DN2" t="str">
            <v>TXTBOOK PPA - YR 2</v>
          </cell>
          <cell r="DO2" t="str">
            <v>VOC ED PPA - YR 1</v>
          </cell>
          <cell r="DP2" t="str">
            <v>VOC ED PPA - YR 2</v>
          </cell>
          <cell r="DQ2" t="str">
            <v>GIFTED PPA - YR 1</v>
          </cell>
          <cell r="DR2" t="str">
            <v>GIFTED PPA - YR 2</v>
          </cell>
          <cell r="DS2" t="str">
            <v>SPECIAL PPA - YR 1</v>
          </cell>
          <cell r="DT2" t="str">
            <v>SPECIAL PPA - YR 2</v>
          </cell>
          <cell r="DU2" t="str">
            <v>REMEDIAL PPA - YR 1</v>
          </cell>
          <cell r="DV2" t="str">
            <v>REMEDIAL PPA - YR 2</v>
          </cell>
          <cell r="DW2" t="str">
            <v>RETIRE PPA - YR 1</v>
          </cell>
          <cell r="DX2" t="str">
            <v>RETIRE PPA - YR 2</v>
          </cell>
          <cell r="DY2" t="str">
            <v>SOC SEC PPA - YR 1</v>
          </cell>
          <cell r="DZ2" t="str">
            <v>SOC SEC PPA - YR 2</v>
          </cell>
          <cell r="EA2" t="str">
            <v>GROUPLIFE PPA - YR 1</v>
          </cell>
          <cell r="EB2" t="str">
            <v>GROUPLIFE PPA - YR 2</v>
          </cell>
          <cell r="EC2" t="str">
            <v>REM SUM SCH PPA - YR 1</v>
          </cell>
          <cell r="ED2" t="str">
            <v>REM SUM SCH PPA - YR 2</v>
          </cell>
          <cell r="EE2" t="str">
            <v>BONUS PPA - YR 1</v>
          </cell>
          <cell r="EF2" t="str">
            <v>BONUS PPA - YR 2</v>
          </cell>
          <cell r="EG2" t="str">
            <v>LOTTERY PPA - YR 1</v>
          </cell>
          <cell r="EH2" t="str">
            <v>LOTTERY PPA - YR 2</v>
          </cell>
          <cell r="EI2" t="str">
            <v>ESL COCA Salary - YR 1</v>
          </cell>
          <cell r="EJ2" t="str">
            <v>ESL COCA Salary - YR 2</v>
          </cell>
          <cell r="EK2" t="str">
            <v>HH RLE Neutral Credit - YR 1</v>
          </cell>
          <cell r="EL2" t="str">
            <v>ESL Student Count - YR 1</v>
          </cell>
          <cell r="EM2" t="str">
            <v>ESL Student Count - YR 2</v>
          </cell>
          <cell r="EN2" t="str">
            <v>RSS Student Count - YR 1</v>
          </cell>
          <cell r="EO2" t="str">
            <v>RSS Student Count - YR 2</v>
          </cell>
          <cell r="EP2" t="str">
            <v>VPSA Local Match - Yr 1</v>
          </cell>
          <cell r="EQ2" t="str">
            <v>VPSA Local Match - Yr 2</v>
          </cell>
          <cell r="ER2" t="str">
            <v>ESL Funded Teachers Per 1000 - YR 1</v>
          </cell>
          <cell r="ES2" t="str">
            <v>ESL Funded Teachers Per 1000 - YR 2</v>
          </cell>
          <cell r="EU2" t="str">
            <v>GOV SCHOOL PPA - YR 1</v>
          </cell>
          <cell r="EV2" t="str">
            <v>GOV SCHOOL PPA - YR 2</v>
          </cell>
          <cell r="FD2" t="str">
            <v>Reading Specialist PPA - Yr 1</v>
          </cell>
          <cell r="FE2" t="str">
            <v>Reading Specialist PPA - Yr 2</v>
          </cell>
          <cell r="FF2" t="str">
            <v>Instructional Technology PPA - Yr 1</v>
          </cell>
          <cell r="FG2" t="str">
            <v>Instructional Technology PPA - Yr 2</v>
          </cell>
          <cell r="FH2" t="str">
            <v>Elem Resource PPA - Yr 1</v>
          </cell>
          <cell r="FI2" t="str">
            <v>Elem Resource PPA - Yr 2</v>
          </cell>
          <cell r="FJ2" t="str">
            <v>VPI Funded Slots - Yr 1</v>
          </cell>
          <cell r="FK2" t="str">
            <v>VPI Funded Slots - Yr 2</v>
          </cell>
          <cell r="FL2" t="str">
            <v>VPI Full Day PPA - YR 1</v>
          </cell>
          <cell r="FM2" t="str">
            <v>VPI Full Day PPA - YR 1</v>
          </cell>
          <cell r="FN2" t="str">
            <v>VPI Half Day PPA - YR 1</v>
          </cell>
          <cell r="FO2" t="str">
            <v>VPI Half Day PPA - YR 1</v>
          </cell>
          <cell r="FP2" t="str">
            <v>ACTUAL VPI FULL TIME SLOTS - YR 1</v>
          </cell>
          <cell r="FQ2" t="str">
            <v>ACTUAL VPI HALF TIME SLOTS - YR 1</v>
          </cell>
          <cell r="FR2" t="str">
            <v>ACTUAL VPI FULL TIME SLOTS - YR 2</v>
          </cell>
          <cell r="FS2" t="str">
            <v>ACTUAL VPI FULL TIME SLOTS - YR 2</v>
          </cell>
          <cell r="FT2" t="str">
            <v>Teacher Comp Supp PPA - YR 1</v>
          </cell>
          <cell r="FU2" t="str">
            <v>Teacher Comp Supp PPA - YR 2</v>
          </cell>
          <cell r="FV2" t="str">
            <v>Non-Teacher Instr Comp Supp PPA - YR 1</v>
          </cell>
          <cell r="FW2" t="str">
            <v>Non-Teacher Instr Comp Supp PPA - YR 2</v>
          </cell>
          <cell r="FX2" t="str">
            <v>Support Comp Supp PPA - YR 1</v>
          </cell>
          <cell r="FY2" t="str">
            <v>Support Comp Supp PPA - YR 2</v>
          </cell>
          <cell r="FZ2" t="str">
            <v>Teacher BONUS PPA - YR 1</v>
          </cell>
          <cell r="GA2" t="str">
            <v>Teacher BONUS PPA - YR 2</v>
          </cell>
          <cell r="GB2" t="str">
            <v>Non-Teacher Instr BONUS PPA - YR 1</v>
          </cell>
          <cell r="GC2" t="str">
            <v>Non-Teacher Instr BONUS PPA - YR 2</v>
          </cell>
          <cell r="GD2" t="str">
            <v>Support BONUS PPA - YR 1</v>
          </cell>
          <cell r="GE2" t="str">
            <v>Support BONUS PPA - YR 2</v>
          </cell>
          <cell r="GF2" t="str">
            <v>RLM - Operations PPA - YR 2</v>
          </cell>
          <cell r="GH2" t="str">
            <v>RLE for PIR - YR 1</v>
          </cell>
          <cell r="GI2" t="str">
            <v>RLE for At-Risk - YR 1</v>
          </cell>
          <cell r="GJ2" t="str">
            <v>RLE for Early Reading Intervention - YR 1</v>
          </cell>
        </row>
        <row r="3">
          <cell r="A3">
            <v>1</v>
          </cell>
          <cell r="B3" t="str">
            <v>ACCOMACK</v>
          </cell>
          <cell r="C3">
            <v>16730403</v>
          </cell>
          <cell r="D3">
            <v>16829694</v>
          </cell>
          <cell r="E3">
            <v>5398804.92534725</v>
          </cell>
          <cell r="F3">
            <v>5661529.0395662664</v>
          </cell>
          <cell r="G3">
            <v>0</v>
          </cell>
          <cell r="H3">
            <v>1123890</v>
          </cell>
          <cell r="I3">
            <v>333201</v>
          </cell>
          <cell r="J3">
            <v>332958</v>
          </cell>
          <cell r="K3">
            <v>347245</v>
          </cell>
          <cell r="L3">
            <v>346993</v>
          </cell>
          <cell r="M3">
            <v>161221</v>
          </cell>
          <cell r="N3">
            <v>161104</v>
          </cell>
          <cell r="O3">
            <v>1943954</v>
          </cell>
          <cell r="P3">
            <v>1942541</v>
          </cell>
          <cell r="Q3">
            <v>877415</v>
          </cell>
          <cell r="R3">
            <v>876777</v>
          </cell>
          <cell r="S3">
            <v>2347006</v>
          </cell>
          <cell r="T3">
            <v>2357694</v>
          </cell>
          <cell r="U3">
            <v>71309</v>
          </cell>
          <cell r="V3">
            <v>71257</v>
          </cell>
          <cell r="W3">
            <v>1007632</v>
          </cell>
          <cell r="X3">
            <v>1009998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67529</v>
          </cell>
          <cell r="AD3">
            <v>67529</v>
          </cell>
          <cell r="AE3">
            <v>0</v>
          </cell>
          <cell r="AF3">
            <v>0</v>
          </cell>
          <cell r="AG3">
            <v>1290169</v>
          </cell>
          <cell r="AH3">
            <v>1252542</v>
          </cell>
          <cell r="AI3">
            <v>0</v>
          </cell>
          <cell r="AJ3">
            <v>0</v>
          </cell>
          <cell r="AK3">
            <v>1065088</v>
          </cell>
          <cell r="AL3">
            <v>1464469</v>
          </cell>
          <cell r="AM3">
            <v>684077</v>
          </cell>
          <cell r="AN3">
            <v>841673</v>
          </cell>
          <cell r="AO3">
            <v>746418.99999999988</v>
          </cell>
          <cell r="AP3">
            <v>998957</v>
          </cell>
          <cell r="AQ3">
            <v>0</v>
          </cell>
          <cell r="AR3">
            <v>0</v>
          </cell>
          <cell r="AS3">
            <v>129555</v>
          </cell>
          <cell r="AT3">
            <v>129555</v>
          </cell>
          <cell r="AU3">
            <v>6754</v>
          </cell>
          <cell r="AV3">
            <v>6754</v>
          </cell>
          <cell r="AW3">
            <v>373053</v>
          </cell>
          <cell r="AX3">
            <v>426065</v>
          </cell>
          <cell r="AY3">
            <v>0</v>
          </cell>
          <cell r="AZ3">
            <v>0</v>
          </cell>
          <cell r="BA3">
            <v>0</v>
          </cell>
          <cell r="BB3">
            <v>29720</v>
          </cell>
          <cell r="BC3">
            <v>282750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30000</v>
          </cell>
          <cell r="BK3">
            <v>1988664</v>
          </cell>
          <cell r="BL3">
            <v>1413562</v>
          </cell>
          <cell r="BM3">
            <v>16772</v>
          </cell>
          <cell r="BN3">
            <v>16772</v>
          </cell>
          <cell r="BO3">
            <v>109345</v>
          </cell>
          <cell r="BP3">
            <v>109348</v>
          </cell>
          <cell r="BQ3">
            <v>336000</v>
          </cell>
          <cell r="BR3">
            <v>336000</v>
          </cell>
          <cell r="BS3">
            <v>7357</v>
          </cell>
          <cell r="BT3">
            <v>7357</v>
          </cell>
          <cell r="BU3">
            <v>35167.167814977467</v>
          </cell>
          <cell r="BV3">
            <v>0</v>
          </cell>
          <cell r="BW3">
            <v>62296</v>
          </cell>
          <cell r="BX3">
            <v>62296</v>
          </cell>
          <cell r="BY3">
            <v>13461</v>
          </cell>
          <cell r="BZ3">
            <v>13596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241382.40000000002</v>
          </cell>
          <cell r="CF3">
            <v>241382.40000000002</v>
          </cell>
          <cell r="CG3">
            <v>0</v>
          </cell>
          <cell r="CH3">
            <v>0</v>
          </cell>
          <cell r="CI3">
            <v>583875</v>
          </cell>
          <cell r="CJ3">
            <v>643784</v>
          </cell>
          <cell r="CK3">
            <v>0</v>
          </cell>
          <cell r="CL3">
            <v>0</v>
          </cell>
          <cell r="CM3">
            <v>18954.759999999998</v>
          </cell>
          <cell r="CN3">
            <v>21994.94</v>
          </cell>
          <cell r="CO3">
            <v>2243</v>
          </cell>
          <cell r="CP3">
            <v>1560</v>
          </cell>
          <cell r="CQ3">
            <v>0</v>
          </cell>
          <cell r="CR3">
            <v>0</v>
          </cell>
          <cell r="CS3">
            <v>0</v>
          </cell>
          <cell r="CT3">
            <v>1637851</v>
          </cell>
          <cell r="CU3">
            <v>25231</v>
          </cell>
          <cell r="CV3">
            <v>25231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37304333.253162228</v>
          </cell>
          <cell r="DB3">
            <v>40462713.37956626</v>
          </cell>
          <cell r="DC3">
            <v>4679.1500000000005</v>
          </cell>
          <cell r="DD3">
            <v>4675.75</v>
          </cell>
          <cell r="DE3">
            <v>4679.1500000000005</v>
          </cell>
          <cell r="DF3">
            <v>4675.75</v>
          </cell>
          <cell r="DG3">
            <v>0.33739999999999998</v>
          </cell>
          <cell r="DH3">
            <v>0.33739999999999998</v>
          </cell>
          <cell r="DI3">
            <v>6550</v>
          </cell>
          <cell r="DJ3">
            <v>6643</v>
          </cell>
          <cell r="DK3">
            <v>0</v>
          </cell>
          <cell r="DL3">
            <v>353.16845757653095</v>
          </cell>
          <cell r="DM3">
            <v>107.47</v>
          </cell>
          <cell r="DN3">
            <v>107.47</v>
          </cell>
          <cell r="DO3">
            <v>112</v>
          </cell>
          <cell r="DP3">
            <v>112</v>
          </cell>
          <cell r="DQ3">
            <v>52</v>
          </cell>
          <cell r="DR3">
            <v>52</v>
          </cell>
          <cell r="DS3">
            <v>627</v>
          </cell>
          <cell r="DT3">
            <v>627</v>
          </cell>
          <cell r="DU3">
            <v>283</v>
          </cell>
          <cell r="DV3">
            <v>283</v>
          </cell>
          <cell r="DW3">
            <v>757</v>
          </cell>
          <cell r="DX3">
            <v>761</v>
          </cell>
          <cell r="DY3">
            <v>325</v>
          </cell>
          <cell r="DZ3">
            <v>326</v>
          </cell>
          <cell r="EA3">
            <v>23</v>
          </cell>
          <cell r="EB3">
            <v>23</v>
          </cell>
          <cell r="EC3">
            <v>545</v>
          </cell>
          <cell r="ED3">
            <v>545</v>
          </cell>
          <cell r="EE3">
            <v>0</v>
          </cell>
          <cell r="EF3">
            <v>0</v>
          </cell>
          <cell r="EG3">
            <v>417.91</v>
          </cell>
          <cell r="EH3">
            <v>406.19</v>
          </cell>
          <cell r="EI3">
            <v>71758</v>
          </cell>
          <cell r="EJ3">
            <v>71758</v>
          </cell>
          <cell r="EK3">
            <v>0</v>
          </cell>
          <cell r="EL3">
            <v>664</v>
          </cell>
          <cell r="EM3">
            <v>677</v>
          </cell>
          <cell r="EN3">
            <v>187</v>
          </cell>
          <cell r="EO3">
            <v>187</v>
          </cell>
          <cell r="EP3">
            <v>67200</v>
          </cell>
          <cell r="EQ3">
            <v>67200</v>
          </cell>
          <cell r="ER3">
            <v>18.5</v>
          </cell>
          <cell r="ES3">
            <v>20</v>
          </cell>
          <cell r="EU3">
            <v>5415</v>
          </cell>
          <cell r="EV3">
            <v>5754.73</v>
          </cell>
          <cell r="FD3">
            <v>0</v>
          </cell>
          <cell r="FE3">
            <v>0</v>
          </cell>
          <cell r="FF3">
            <v>52</v>
          </cell>
          <cell r="FG3">
            <v>52</v>
          </cell>
          <cell r="FH3">
            <v>156</v>
          </cell>
          <cell r="FI3">
            <v>156</v>
          </cell>
          <cell r="FJ3">
            <v>89</v>
          </cell>
          <cell r="FK3">
            <v>84</v>
          </cell>
          <cell r="FL3">
            <v>6326</v>
          </cell>
          <cell r="FM3">
            <v>7655</v>
          </cell>
          <cell r="FN3">
            <v>3163</v>
          </cell>
          <cell r="FO3">
            <v>3827.5</v>
          </cell>
          <cell r="FP3">
            <v>89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252.43592970589106</v>
          </cell>
          <cell r="FV3">
            <v>0</v>
          </cell>
          <cell r="FW3">
            <v>16.423726359306553</v>
          </cell>
          <cell r="FX3">
            <v>0</v>
          </cell>
          <cell r="FY3">
            <v>84.308801511333314</v>
          </cell>
          <cell r="FZ3">
            <v>0</v>
          </cell>
          <cell r="GA3">
            <v>0</v>
          </cell>
          <cell r="GB3">
            <v>0</v>
          </cell>
          <cell r="GC3">
            <v>0</v>
          </cell>
          <cell r="GD3">
            <v>0</v>
          </cell>
          <cell r="GE3">
            <v>0</v>
          </cell>
          <cell r="GF3">
            <v>637802</v>
          </cell>
          <cell r="GH3">
            <v>446785.12073649256</v>
          </cell>
          <cell r="GI3">
            <v>890685.58859040134</v>
          </cell>
          <cell r="GJ3">
            <v>65970.203742831261</v>
          </cell>
        </row>
        <row r="4">
          <cell r="A4">
            <v>2</v>
          </cell>
          <cell r="B4" t="str">
            <v>ALBEMARLE</v>
          </cell>
          <cell r="C4">
            <v>22724500</v>
          </cell>
          <cell r="D4">
            <v>23442438</v>
          </cell>
          <cell r="E4">
            <v>17747378.876503699</v>
          </cell>
          <cell r="F4">
            <v>18359797.463500291</v>
          </cell>
          <cell r="G4">
            <v>0</v>
          </cell>
          <cell r="H4">
            <v>1577050</v>
          </cell>
          <cell r="I4">
            <v>500560</v>
          </cell>
          <cell r="J4">
            <v>508933</v>
          </cell>
          <cell r="K4">
            <v>381929</v>
          </cell>
          <cell r="L4">
            <v>388317</v>
          </cell>
          <cell r="M4">
            <v>242199</v>
          </cell>
          <cell r="N4">
            <v>246250</v>
          </cell>
          <cell r="O4">
            <v>3129954</v>
          </cell>
          <cell r="P4">
            <v>3182308</v>
          </cell>
          <cell r="Q4">
            <v>526317</v>
          </cell>
          <cell r="R4">
            <v>535120</v>
          </cell>
          <cell r="S4">
            <v>3278999</v>
          </cell>
          <cell r="T4">
            <v>3357525</v>
          </cell>
          <cell r="U4">
            <v>97811</v>
          </cell>
          <cell r="V4">
            <v>99447</v>
          </cell>
          <cell r="W4">
            <v>1406616</v>
          </cell>
          <cell r="X4">
            <v>1439616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111086</v>
          </cell>
          <cell r="AD4">
            <v>111086</v>
          </cell>
          <cell r="AE4">
            <v>0</v>
          </cell>
          <cell r="AF4">
            <v>0</v>
          </cell>
          <cell r="AG4">
            <v>1938193</v>
          </cell>
          <cell r="AH4">
            <v>1914533</v>
          </cell>
          <cell r="AI4">
            <v>0</v>
          </cell>
          <cell r="AJ4">
            <v>0</v>
          </cell>
          <cell r="AK4">
            <v>281740</v>
          </cell>
          <cell r="AL4">
            <v>385664</v>
          </cell>
          <cell r="AM4">
            <v>180954</v>
          </cell>
          <cell r="AN4">
            <v>221653</v>
          </cell>
          <cell r="AO4">
            <v>480466</v>
          </cell>
          <cell r="AP4">
            <v>488344</v>
          </cell>
          <cell r="AQ4">
            <v>0</v>
          </cell>
          <cell r="AR4">
            <v>0</v>
          </cell>
          <cell r="AS4">
            <v>229753</v>
          </cell>
          <cell r="AT4">
            <v>233540</v>
          </cell>
          <cell r="AU4">
            <v>8555</v>
          </cell>
          <cell r="AV4">
            <v>8555</v>
          </cell>
          <cell r="AW4">
            <v>547199</v>
          </cell>
          <cell r="AX4">
            <v>891808</v>
          </cell>
          <cell r="AY4">
            <v>0</v>
          </cell>
          <cell r="AZ4">
            <v>0</v>
          </cell>
          <cell r="BA4">
            <v>0</v>
          </cell>
          <cell r="BB4">
            <v>24256</v>
          </cell>
          <cell r="BC4">
            <v>184772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44551.546540451964</v>
          </cell>
          <cell r="BI4">
            <v>10500</v>
          </cell>
          <cell r="BJ4">
            <v>82500</v>
          </cell>
          <cell r="BK4">
            <v>3644140</v>
          </cell>
          <cell r="BL4">
            <v>2081755</v>
          </cell>
          <cell r="BM4">
            <v>25159</v>
          </cell>
          <cell r="BN4">
            <v>25159</v>
          </cell>
          <cell r="BO4">
            <v>67614</v>
          </cell>
          <cell r="BP4">
            <v>68862</v>
          </cell>
          <cell r="BQ4">
            <v>700000</v>
          </cell>
          <cell r="BR4">
            <v>700000</v>
          </cell>
          <cell r="BS4">
            <v>18219</v>
          </cell>
          <cell r="BT4">
            <v>18219</v>
          </cell>
          <cell r="BU4">
            <v>220960.0831034109</v>
          </cell>
          <cell r="BV4">
            <v>0</v>
          </cell>
          <cell r="BW4">
            <v>13805</v>
          </cell>
          <cell r="BX4">
            <v>13805</v>
          </cell>
          <cell r="BY4">
            <v>8371</v>
          </cell>
          <cell r="BZ4">
            <v>8454</v>
          </cell>
          <cell r="CA4">
            <v>875004</v>
          </cell>
          <cell r="CB4">
            <v>809889</v>
          </cell>
          <cell r="CC4">
            <v>96156</v>
          </cell>
          <cell r="CD4">
            <v>99405</v>
          </cell>
          <cell r="CE4">
            <v>1044045.4500000001</v>
          </cell>
          <cell r="CF4">
            <v>1044045.4500000001</v>
          </cell>
          <cell r="CG4">
            <v>0</v>
          </cell>
          <cell r="CH4">
            <v>0</v>
          </cell>
          <cell r="CI4">
            <v>476500</v>
          </cell>
          <cell r="CJ4">
            <v>525424</v>
          </cell>
          <cell r="CK4">
            <v>0</v>
          </cell>
          <cell r="CL4">
            <v>0</v>
          </cell>
          <cell r="CM4">
            <v>914.76</v>
          </cell>
          <cell r="CN4">
            <v>0</v>
          </cell>
          <cell r="CO4">
            <v>124717</v>
          </cell>
          <cell r="CP4">
            <v>85279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53564</v>
          </cell>
          <cell r="CV4">
            <v>53564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61378651.16960711</v>
          </cell>
          <cell r="DB4">
            <v>63052896.460040748</v>
          </cell>
          <cell r="DC4">
            <v>13116.5</v>
          </cell>
          <cell r="DD4">
            <v>13335.900000000001</v>
          </cell>
          <cell r="DE4">
            <v>13116.5</v>
          </cell>
          <cell r="DF4">
            <v>13335.900000000001</v>
          </cell>
          <cell r="DG4">
            <v>0.64490000000000003</v>
          </cell>
          <cell r="DH4">
            <v>0.64490000000000003</v>
          </cell>
          <cell r="DI4">
            <v>6232</v>
          </cell>
          <cell r="DJ4">
            <v>6327</v>
          </cell>
          <cell r="DK4">
            <v>0</v>
          </cell>
          <cell r="DL4">
            <v>327.89953075735644</v>
          </cell>
          <cell r="DM4">
            <v>107.47</v>
          </cell>
          <cell r="DN4">
            <v>107.47</v>
          </cell>
          <cell r="DO4">
            <v>82</v>
          </cell>
          <cell r="DP4">
            <v>82</v>
          </cell>
          <cell r="DQ4">
            <v>52</v>
          </cell>
          <cell r="DR4">
            <v>52</v>
          </cell>
          <cell r="DS4">
            <v>672</v>
          </cell>
          <cell r="DT4">
            <v>672</v>
          </cell>
          <cell r="DU4">
            <v>113</v>
          </cell>
          <cell r="DV4">
            <v>113</v>
          </cell>
          <cell r="DW4">
            <v>704</v>
          </cell>
          <cell r="DX4">
            <v>709</v>
          </cell>
          <cell r="DY4">
            <v>302</v>
          </cell>
          <cell r="DZ4">
            <v>304</v>
          </cell>
          <cell r="EA4">
            <v>21</v>
          </cell>
          <cell r="EB4">
            <v>21</v>
          </cell>
          <cell r="EC4">
            <v>545</v>
          </cell>
          <cell r="ED4">
            <v>545</v>
          </cell>
          <cell r="EE4">
            <v>0</v>
          </cell>
          <cell r="EF4">
            <v>0</v>
          </cell>
          <cell r="EG4">
            <v>417.91</v>
          </cell>
          <cell r="EH4">
            <v>406.19</v>
          </cell>
          <cell r="EI4">
            <v>71758</v>
          </cell>
          <cell r="EJ4">
            <v>71758</v>
          </cell>
          <cell r="EK4">
            <v>0</v>
          </cell>
          <cell r="EL4">
            <v>1011</v>
          </cell>
          <cell r="EM4">
            <v>1031</v>
          </cell>
          <cell r="EN4">
            <v>574</v>
          </cell>
          <cell r="EO4">
            <v>574</v>
          </cell>
          <cell r="EP4">
            <v>140000</v>
          </cell>
          <cell r="EQ4">
            <v>140000</v>
          </cell>
          <cell r="ER4">
            <v>18.5</v>
          </cell>
          <cell r="ES4">
            <v>20</v>
          </cell>
          <cell r="EU4">
            <v>5415</v>
          </cell>
          <cell r="EV4">
            <v>5754.73</v>
          </cell>
          <cell r="FD4">
            <v>0</v>
          </cell>
          <cell r="FE4">
            <v>0</v>
          </cell>
          <cell r="FF4">
            <v>52</v>
          </cell>
          <cell r="FG4">
            <v>52</v>
          </cell>
          <cell r="FH4">
            <v>157</v>
          </cell>
          <cell r="FI4">
            <v>157</v>
          </cell>
          <cell r="FJ4">
            <v>173</v>
          </cell>
          <cell r="FK4">
            <v>233</v>
          </cell>
          <cell r="FL4">
            <v>6326</v>
          </cell>
          <cell r="FM4">
            <v>7655</v>
          </cell>
          <cell r="FN4">
            <v>3163</v>
          </cell>
          <cell r="FO4">
            <v>3827.5</v>
          </cell>
          <cell r="FP4">
            <v>173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235.3876657643826</v>
          </cell>
          <cell r="FV4">
            <v>0</v>
          </cell>
          <cell r="FW4">
            <v>15.104589379550269</v>
          </cell>
          <cell r="FX4">
            <v>0</v>
          </cell>
          <cell r="FY4">
            <v>77.407275613423593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3476998</v>
          </cell>
          <cell r="GH4">
            <v>955848.58715854702</v>
          </cell>
          <cell r="GI4">
            <v>840302.33905941993</v>
          </cell>
          <cell r="GJ4">
            <v>417256.29315685725</v>
          </cell>
        </row>
        <row r="5">
          <cell r="A5">
            <v>3</v>
          </cell>
          <cell r="B5" t="str">
            <v>ALLEGHANY</v>
          </cell>
          <cell r="C5">
            <v>6997413</v>
          </cell>
          <cell r="D5">
            <v>6787012</v>
          </cell>
          <cell r="E5">
            <v>2494324.183707254</v>
          </cell>
          <cell r="F5">
            <v>2438903.5075547528</v>
          </cell>
          <cell r="G5">
            <v>0</v>
          </cell>
          <cell r="H5">
            <v>453970</v>
          </cell>
          <cell r="I5">
            <v>142718</v>
          </cell>
          <cell r="J5">
            <v>136652</v>
          </cell>
          <cell r="K5">
            <v>294812</v>
          </cell>
          <cell r="L5">
            <v>282282</v>
          </cell>
          <cell r="M5">
            <v>70383</v>
          </cell>
          <cell r="N5">
            <v>67392</v>
          </cell>
          <cell r="O5">
            <v>792805</v>
          </cell>
          <cell r="P5">
            <v>759109</v>
          </cell>
          <cell r="Q5">
            <v>304108</v>
          </cell>
          <cell r="R5">
            <v>291183</v>
          </cell>
          <cell r="S5">
            <v>998643</v>
          </cell>
          <cell r="T5">
            <v>961284</v>
          </cell>
          <cell r="U5">
            <v>30544</v>
          </cell>
          <cell r="V5">
            <v>29245</v>
          </cell>
          <cell r="W5">
            <v>427610</v>
          </cell>
          <cell r="X5">
            <v>411979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21916</v>
          </cell>
          <cell r="AD5">
            <v>21916</v>
          </cell>
          <cell r="AE5">
            <v>0</v>
          </cell>
          <cell r="AF5">
            <v>0</v>
          </cell>
          <cell r="AG5">
            <v>552612</v>
          </cell>
          <cell r="AH5">
            <v>514067</v>
          </cell>
          <cell r="AI5">
            <v>0</v>
          </cell>
          <cell r="AJ5">
            <v>0</v>
          </cell>
          <cell r="AK5">
            <v>268320</v>
          </cell>
          <cell r="AL5">
            <v>351818</v>
          </cell>
          <cell r="AM5">
            <v>172334</v>
          </cell>
          <cell r="AN5">
            <v>202200</v>
          </cell>
          <cell r="AO5">
            <v>356161</v>
          </cell>
          <cell r="AP5">
            <v>340930</v>
          </cell>
          <cell r="AQ5">
            <v>0</v>
          </cell>
          <cell r="AR5">
            <v>0</v>
          </cell>
          <cell r="AS5">
            <v>58715</v>
          </cell>
          <cell r="AT5">
            <v>56163</v>
          </cell>
          <cell r="AU5">
            <v>1801</v>
          </cell>
          <cell r="AV5">
            <v>1801</v>
          </cell>
          <cell r="AW5">
            <v>135145</v>
          </cell>
          <cell r="AX5">
            <v>351812</v>
          </cell>
          <cell r="AY5">
            <v>0</v>
          </cell>
          <cell r="AZ5">
            <v>0</v>
          </cell>
          <cell r="BA5">
            <v>0</v>
          </cell>
          <cell r="BB5">
            <v>381</v>
          </cell>
          <cell r="BC5">
            <v>92627</v>
          </cell>
          <cell r="BD5">
            <v>0</v>
          </cell>
          <cell r="BE5">
            <v>0</v>
          </cell>
          <cell r="BF5">
            <v>1200000</v>
          </cell>
          <cell r="BG5">
            <v>0</v>
          </cell>
          <cell r="BH5">
            <v>3246.3291325420942</v>
          </cell>
          <cell r="BI5">
            <v>43500</v>
          </cell>
          <cell r="BJ5">
            <v>22500</v>
          </cell>
          <cell r="BK5">
            <v>0</v>
          </cell>
          <cell r="BL5">
            <v>0</v>
          </cell>
          <cell r="BM5">
            <v>8386</v>
          </cell>
          <cell r="BN5">
            <v>8386</v>
          </cell>
          <cell r="BO5">
            <v>30945</v>
          </cell>
          <cell r="BP5">
            <v>30946</v>
          </cell>
          <cell r="BQ5">
            <v>232000</v>
          </cell>
          <cell r="BR5">
            <v>232000</v>
          </cell>
          <cell r="BS5">
            <v>6763</v>
          </cell>
          <cell r="BT5">
            <v>6763</v>
          </cell>
          <cell r="BU5">
            <v>13574.886720167473</v>
          </cell>
          <cell r="BV5">
            <v>0</v>
          </cell>
          <cell r="BW5">
            <v>46329</v>
          </cell>
          <cell r="BX5">
            <v>46329</v>
          </cell>
          <cell r="BY5">
            <v>3295</v>
          </cell>
          <cell r="BZ5">
            <v>3327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268417.8</v>
          </cell>
          <cell r="CF5">
            <v>268417.8</v>
          </cell>
          <cell r="CG5">
            <v>0</v>
          </cell>
          <cell r="CH5">
            <v>0</v>
          </cell>
          <cell r="CI5">
            <v>7729</v>
          </cell>
          <cell r="CJ5">
            <v>8245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19977</v>
          </cell>
          <cell r="CP5">
            <v>14321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8633</v>
          </cell>
          <cell r="CV5">
            <v>8633</v>
          </cell>
          <cell r="CW5">
            <v>78956</v>
          </cell>
          <cell r="CX5">
            <v>91154</v>
          </cell>
          <cell r="CY5">
            <v>0</v>
          </cell>
          <cell r="CZ5">
            <v>0</v>
          </cell>
          <cell r="DA5">
            <v>14981496.870427422</v>
          </cell>
          <cell r="DB5">
            <v>16403986.636687296</v>
          </cell>
          <cell r="DC5">
            <v>1849.2999999999997</v>
          </cell>
          <cell r="DD5">
            <v>1770.6999999999998</v>
          </cell>
          <cell r="DE5">
            <v>1849.2999999999997</v>
          </cell>
          <cell r="DF5">
            <v>1770.6999999999998</v>
          </cell>
          <cell r="DG5">
            <v>0.28189999999999998</v>
          </cell>
          <cell r="DH5">
            <v>0.28189999999999998</v>
          </cell>
          <cell r="DI5">
            <v>6618</v>
          </cell>
          <cell r="DJ5">
            <v>6715</v>
          </cell>
          <cell r="DK5">
            <v>0</v>
          </cell>
          <cell r="DL5">
            <v>356.72398722788762</v>
          </cell>
          <cell r="DM5">
            <v>107.47</v>
          </cell>
          <cell r="DN5">
            <v>107.47</v>
          </cell>
          <cell r="DO5">
            <v>222</v>
          </cell>
          <cell r="DP5">
            <v>222</v>
          </cell>
          <cell r="DQ5">
            <v>53</v>
          </cell>
          <cell r="DR5">
            <v>53</v>
          </cell>
          <cell r="DS5">
            <v>597</v>
          </cell>
          <cell r="DT5">
            <v>597</v>
          </cell>
          <cell r="DU5">
            <v>229</v>
          </cell>
          <cell r="DV5">
            <v>229</v>
          </cell>
          <cell r="DW5">
            <v>752</v>
          </cell>
          <cell r="DX5">
            <v>756</v>
          </cell>
          <cell r="DY5">
            <v>322</v>
          </cell>
          <cell r="DZ5">
            <v>324</v>
          </cell>
          <cell r="EA5">
            <v>23</v>
          </cell>
          <cell r="EB5">
            <v>23</v>
          </cell>
          <cell r="EC5">
            <v>545</v>
          </cell>
          <cell r="ED5">
            <v>545</v>
          </cell>
          <cell r="EE5">
            <v>0</v>
          </cell>
          <cell r="EF5">
            <v>0</v>
          </cell>
          <cell r="EG5">
            <v>417.91</v>
          </cell>
          <cell r="EH5">
            <v>406.19</v>
          </cell>
          <cell r="EI5">
            <v>71758</v>
          </cell>
          <cell r="EJ5">
            <v>71758</v>
          </cell>
          <cell r="EK5">
            <v>0</v>
          </cell>
          <cell r="EL5">
            <v>8</v>
          </cell>
          <cell r="EM5">
            <v>8</v>
          </cell>
          <cell r="EN5">
            <v>56</v>
          </cell>
          <cell r="EO5">
            <v>56</v>
          </cell>
          <cell r="EP5">
            <v>36000</v>
          </cell>
          <cell r="EQ5">
            <v>36000</v>
          </cell>
          <cell r="ER5">
            <v>18.5</v>
          </cell>
          <cell r="ES5">
            <v>20</v>
          </cell>
          <cell r="EU5">
            <v>5415</v>
          </cell>
          <cell r="EV5">
            <v>5754.73</v>
          </cell>
          <cell r="EX5" t="str">
            <v>TABLE USED FOR CALC TOOL and SUPTS MEMO ATTACHMENT B</v>
          </cell>
          <cell r="FD5">
            <v>0</v>
          </cell>
          <cell r="FE5">
            <v>0</v>
          </cell>
          <cell r="FF5">
            <v>53</v>
          </cell>
          <cell r="FG5">
            <v>53</v>
          </cell>
          <cell r="FH5">
            <v>151</v>
          </cell>
          <cell r="FI5">
            <v>151</v>
          </cell>
          <cell r="FJ5">
            <v>29.75</v>
          </cell>
          <cell r="FK5">
            <v>64</v>
          </cell>
          <cell r="FL5">
            <v>6326</v>
          </cell>
          <cell r="FM5">
            <v>7655</v>
          </cell>
          <cell r="FN5">
            <v>3163</v>
          </cell>
          <cell r="FO5">
            <v>3827.5</v>
          </cell>
          <cell r="FP5">
            <v>29.75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250.06207963002868</v>
          </cell>
          <cell r="FV5">
            <v>0</v>
          </cell>
          <cell r="FW5">
            <v>17.082843670830943</v>
          </cell>
          <cell r="FX5">
            <v>0</v>
          </cell>
          <cell r="FY5">
            <v>89.579063927028017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201804</v>
          </cell>
          <cell r="GH5">
            <v>119381.76465673305</v>
          </cell>
          <cell r="GI5">
            <v>172984.76897368053</v>
          </cell>
          <cell r="GJ5">
            <v>23049.378220303577</v>
          </cell>
        </row>
        <row r="6">
          <cell r="A6">
            <v>4</v>
          </cell>
          <cell r="B6" t="str">
            <v>AMELIA</v>
          </cell>
          <cell r="C6">
            <v>5280853</v>
          </cell>
          <cell r="D6">
            <v>5185207</v>
          </cell>
          <cell r="E6">
            <v>2274938.1178362528</v>
          </cell>
          <cell r="F6">
            <v>2326520.7266892549</v>
          </cell>
          <cell r="G6">
            <v>0</v>
          </cell>
          <cell r="H6">
            <v>353304</v>
          </cell>
          <cell r="I6">
            <v>109186</v>
          </cell>
          <cell r="J6">
            <v>106537</v>
          </cell>
          <cell r="K6">
            <v>144268</v>
          </cell>
          <cell r="L6">
            <v>140768</v>
          </cell>
          <cell r="M6">
            <v>52831</v>
          </cell>
          <cell r="N6">
            <v>52540</v>
          </cell>
          <cell r="O6">
            <v>717276</v>
          </cell>
          <cell r="P6">
            <v>699874</v>
          </cell>
          <cell r="Q6">
            <v>186939</v>
          </cell>
          <cell r="R6">
            <v>182403</v>
          </cell>
          <cell r="S6">
            <v>747755</v>
          </cell>
          <cell r="T6">
            <v>734570</v>
          </cell>
          <cell r="U6">
            <v>22351</v>
          </cell>
          <cell r="V6">
            <v>21809</v>
          </cell>
          <cell r="W6">
            <v>321047</v>
          </cell>
          <cell r="X6">
            <v>315241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48334</v>
          </cell>
          <cell r="AD6">
            <v>48334</v>
          </cell>
          <cell r="AE6">
            <v>0</v>
          </cell>
          <cell r="AF6">
            <v>0</v>
          </cell>
          <cell r="AG6">
            <v>422775</v>
          </cell>
          <cell r="AH6">
            <v>400778</v>
          </cell>
          <cell r="AI6">
            <v>0</v>
          </cell>
          <cell r="AJ6">
            <v>0</v>
          </cell>
          <cell r="AK6">
            <v>190995</v>
          </cell>
          <cell r="AL6">
            <v>255250</v>
          </cell>
          <cell r="AM6">
            <v>122670</v>
          </cell>
          <cell r="AN6">
            <v>146700</v>
          </cell>
          <cell r="AO6">
            <v>244244</v>
          </cell>
          <cell r="AP6">
            <v>236983</v>
          </cell>
          <cell r="AQ6">
            <v>0</v>
          </cell>
          <cell r="AR6">
            <v>0</v>
          </cell>
          <cell r="AS6">
            <v>44046</v>
          </cell>
          <cell r="AT6">
            <v>44046</v>
          </cell>
          <cell r="AU6">
            <v>675</v>
          </cell>
          <cell r="AV6">
            <v>675</v>
          </cell>
          <cell r="AW6">
            <v>148507</v>
          </cell>
          <cell r="AX6">
            <v>174714</v>
          </cell>
          <cell r="AY6">
            <v>0</v>
          </cell>
          <cell r="AZ6">
            <v>0</v>
          </cell>
          <cell r="BA6">
            <v>0</v>
          </cell>
          <cell r="BB6">
            <v>1901</v>
          </cell>
          <cell r="BC6">
            <v>68189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12500</v>
          </cell>
          <cell r="BK6">
            <v>369486</v>
          </cell>
          <cell r="BL6">
            <v>267672</v>
          </cell>
          <cell r="BM6">
            <v>8386</v>
          </cell>
          <cell r="BN6">
            <v>8386</v>
          </cell>
          <cell r="BO6">
            <v>28101</v>
          </cell>
          <cell r="BP6">
            <v>25707</v>
          </cell>
          <cell r="BQ6">
            <v>128000</v>
          </cell>
          <cell r="BR6">
            <v>128000</v>
          </cell>
          <cell r="BS6">
            <v>4125</v>
          </cell>
          <cell r="BT6">
            <v>4125</v>
          </cell>
          <cell r="BU6">
            <v>15279.466473270208</v>
          </cell>
          <cell r="BV6">
            <v>0</v>
          </cell>
          <cell r="BW6">
            <v>4248</v>
          </cell>
          <cell r="BX6">
            <v>4248</v>
          </cell>
          <cell r="BY6">
            <v>3108</v>
          </cell>
          <cell r="BZ6">
            <v>3139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35259</v>
          </cell>
          <cell r="CF6">
            <v>35259</v>
          </cell>
          <cell r="CG6">
            <v>0</v>
          </cell>
          <cell r="CH6">
            <v>0</v>
          </cell>
          <cell r="CI6">
            <v>36499</v>
          </cell>
          <cell r="CJ6">
            <v>41178</v>
          </cell>
          <cell r="CK6">
            <v>0</v>
          </cell>
          <cell r="CL6">
            <v>0</v>
          </cell>
          <cell r="CM6">
            <v>3000.36</v>
          </cell>
          <cell r="CN6">
            <v>1166.6600000000001</v>
          </cell>
          <cell r="CO6">
            <v>1879</v>
          </cell>
          <cell r="CP6">
            <v>1378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7417</v>
          </cell>
          <cell r="CV6">
            <v>7417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11792666.944309521</v>
          </cell>
          <cell r="DB6">
            <v>11966429.386689255</v>
          </cell>
          <cell r="DC6">
            <v>1558</v>
          </cell>
          <cell r="DD6">
            <v>1520.1999999999998</v>
          </cell>
          <cell r="DE6">
            <v>1558</v>
          </cell>
          <cell r="DF6">
            <v>1520.1999999999998</v>
          </cell>
          <cell r="DG6">
            <v>0.34789999999999999</v>
          </cell>
          <cell r="DH6">
            <v>0.34789999999999999</v>
          </cell>
          <cell r="DI6">
            <v>6658</v>
          </cell>
          <cell r="DJ6">
            <v>6761</v>
          </cell>
          <cell r="DK6">
            <v>0</v>
          </cell>
          <cell r="DL6">
            <v>354.4794543577429</v>
          </cell>
          <cell r="DM6">
            <v>107.47</v>
          </cell>
          <cell r="DN6">
            <v>107.47</v>
          </cell>
          <cell r="DO6">
            <v>142</v>
          </cell>
          <cell r="DP6">
            <v>142</v>
          </cell>
          <cell r="DQ6">
            <v>52</v>
          </cell>
          <cell r="DR6">
            <v>53</v>
          </cell>
          <cell r="DS6">
            <v>706</v>
          </cell>
          <cell r="DT6">
            <v>706</v>
          </cell>
          <cell r="DU6">
            <v>184</v>
          </cell>
          <cell r="DV6">
            <v>184</v>
          </cell>
          <cell r="DW6">
            <v>736</v>
          </cell>
          <cell r="DX6">
            <v>741</v>
          </cell>
          <cell r="DY6">
            <v>316</v>
          </cell>
          <cell r="DZ6">
            <v>318</v>
          </cell>
          <cell r="EA6">
            <v>22</v>
          </cell>
          <cell r="EB6">
            <v>22</v>
          </cell>
          <cell r="EC6">
            <v>545</v>
          </cell>
          <cell r="ED6">
            <v>545</v>
          </cell>
          <cell r="EE6">
            <v>0</v>
          </cell>
          <cell r="EF6">
            <v>0</v>
          </cell>
          <cell r="EG6">
            <v>417.91</v>
          </cell>
          <cell r="EH6">
            <v>406.19</v>
          </cell>
          <cell r="EI6">
            <v>71758</v>
          </cell>
          <cell r="EJ6">
            <v>71758</v>
          </cell>
          <cell r="EK6">
            <v>0</v>
          </cell>
          <cell r="EL6">
            <v>42</v>
          </cell>
          <cell r="EM6">
            <v>44</v>
          </cell>
          <cell r="EN6">
            <v>136</v>
          </cell>
          <cell r="EO6">
            <v>136</v>
          </cell>
          <cell r="EP6">
            <v>25600</v>
          </cell>
          <cell r="EQ6">
            <v>25600</v>
          </cell>
          <cell r="ER6">
            <v>18.5</v>
          </cell>
          <cell r="ES6">
            <v>20</v>
          </cell>
          <cell r="EU6">
            <v>5415</v>
          </cell>
          <cell r="EV6">
            <v>5754.73</v>
          </cell>
          <cell r="EX6" t="str">
            <v>Funded Fringe Benefit Rates:</v>
          </cell>
          <cell r="EY6" t="str">
            <v>FY 2021</v>
          </cell>
          <cell r="EZ6" t="str">
            <v>FY 2022</v>
          </cell>
          <cell r="FD6">
            <v>0</v>
          </cell>
          <cell r="FE6">
            <v>0</v>
          </cell>
          <cell r="FF6">
            <v>52</v>
          </cell>
          <cell r="FG6">
            <v>53</v>
          </cell>
          <cell r="FH6">
            <v>158</v>
          </cell>
          <cell r="FI6">
            <v>158</v>
          </cell>
          <cell r="FJ6">
            <v>36</v>
          </cell>
          <cell r="FK6">
            <v>35</v>
          </cell>
          <cell r="FL6">
            <v>6326</v>
          </cell>
          <cell r="FM6">
            <v>7655</v>
          </cell>
          <cell r="FN6">
            <v>3163</v>
          </cell>
          <cell r="FO6">
            <v>3827.5</v>
          </cell>
          <cell r="FP6">
            <v>36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244.85056980458083</v>
          </cell>
          <cell r="FV6">
            <v>0</v>
          </cell>
          <cell r="FW6">
            <v>16.912157201543256</v>
          </cell>
          <cell r="FX6">
            <v>0</v>
          </cell>
          <cell r="FY6">
            <v>92.716727351618829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213817</v>
          </cell>
          <cell r="GH6">
            <v>99733.289526146298</v>
          </cell>
          <cell r="GI6">
            <v>167342.51418494096</v>
          </cell>
          <cell r="GJ6">
            <v>23498.855083576138</v>
          </cell>
        </row>
        <row r="7">
          <cell r="A7">
            <v>5</v>
          </cell>
          <cell r="B7" t="str">
            <v>AMHERST</v>
          </cell>
          <cell r="C7">
            <v>13885917</v>
          </cell>
          <cell r="D7">
            <v>14355803</v>
          </cell>
          <cell r="E7">
            <v>5192772.7939205701</v>
          </cell>
          <cell r="F7">
            <v>5184395.1278215218</v>
          </cell>
          <cell r="G7">
            <v>0</v>
          </cell>
          <cell r="H7">
            <v>949810</v>
          </cell>
          <cell r="I7">
            <v>286625</v>
          </cell>
          <cell r="J7">
            <v>290038</v>
          </cell>
          <cell r="K7">
            <v>314708</v>
          </cell>
          <cell r="L7">
            <v>318456</v>
          </cell>
          <cell r="M7">
            <v>138685</v>
          </cell>
          <cell r="N7">
            <v>140336</v>
          </cell>
          <cell r="O7">
            <v>1952258</v>
          </cell>
          <cell r="P7">
            <v>1978203</v>
          </cell>
          <cell r="Q7">
            <v>522736</v>
          </cell>
          <cell r="R7">
            <v>528960</v>
          </cell>
          <cell r="S7">
            <v>1984262</v>
          </cell>
          <cell r="T7">
            <v>2018685</v>
          </cell>
          <cell r="U7">
            <v>61341</v>
          </cell>
          <cell r="V7">
            <v>62072</v>
          </cell>
          <cell r="W7">
            <v>850779</v>
          </cell>
          <cell r="X7">
            <v>866307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63175</v>
          </cell>
          <cell r="AD7">
            <v>63175</v>
          </cell>
          <cell r="AE7">
            <v>0</v>
          </cell>
          <cell r="AF7">
            <v>0</v>
          </cell>
          <cell r="AG7">
            <v>1109825</v>
          </cell>
          <cell r="AH7">
            <v>1091080</v>
          </cell>
          <cell r="AI7">
            <v>0</v>
          </cell>
          <cell r="AJ7">
            <v>0</v>
          </cell>
          <cell r="AK7">
            <v>561040</v>
          </cell>
          <cell r="AL7">
            <v>777675</v>
          </cell>
          <cell r="AM7">
            <v>360341</v>
          </cell>
          <cell r="AN7">
            <v>446953</v>
          </cell>
          <cell r="AO7">
            <v>648550</v>
          </cell>
          <cell r="AP7">
            <v>656494</v>
          </cell>
          <cell r="AQ7">
            <v>0</v>
          </cell>
          <cell r="AR7">
            <v>0</v>
          </cell>
          <cell r="AS7">
            <v>90220</v>
          </cell>
          <cell r="AT7">
            <v>92658</v>
          </cell>
          <cell r="AU7">
            <v>3377</v>
          </cell>
          <cell r="AV7">
            <v>3377</v>
          </cell>
          <cell r="AW7">
            <v>306984</v>
          </cell>
          <cell r="AX7">
            <v>509305</v>
          </cell>
          <cell r="AY7">
            <v>0</v>
          </cell>
          <cell r="AZ7">
            <v>0</v>
          </cell>
          <cell r="BA7">
            <v>0</v>
          </cell>
          <cell r="BB7">
            <v>1409</v>
          </cell>
          <cell r="BC7">
            <v>190905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26446.233813301867</v>
          </cell>
          <cell r="BI7">
            <v>0</v>
          </cell>
          <cell r="BJ7">
            <v>35000</v>
          </cell>
          <cell r="BK7">
            <v>820285</v>
          </cell>
          <cell r="BL7">
            <v>541439</v>
          </cell>
          <cell r="BM7">
            <v>16772</v>
          </cell>
          <cell r="BN7">
            <v>16772</v>
          </cell>
          <cell r="BO7">
            <v>76300</v>
          </cell>
          <cell r="BP7">
            <v>76302</v>
          </cell>
          <cell r="BQ7">
            <v>284000</v>
          </cell>
          <cell r="BR7">
            <v>284000</v>
          </cell>
          <cell r="BS7">
            <v>8432</v>
          </cell>
          <cell r="BT7">
            <v>8432</v>
          </cell>
          <cell r="BU7">
            <v>31488.555757012218</v>
          </cell>
          <cell r="BV7">
            <v>0</v>
          </cell>
          <cell r="BW7">
            <v>21656</v>
          </cell>
          <cell r="BX7">
            <v>21656</v>
          </cell>
          <cell r="BY7">
            <v>35501</v>
          </cell>
          <cell r="BZ7">
            <v>35856</v>
          </cell>
          <cell r="CA7">
            <v>0</v>
          </cell>
          <cell r="CB7">
            <v>0</v>
          </cell>
          <cell r="CC7">
            <v>10612</v>
          </cell>
          <cell r="CD7">
            <v>12524</v>
          </cell>
          <cell r="CE7">
            <v>804328.35</v>
          </cell>
          <cell r="CF7">
            <v>804328.35</v>
          </cell>
          <cell r="CG7">
            <v>37926</v>
          </cell>
          <cell r="CH7">
            <v>37926</v>
          </cell>
          <cell r="CI7">
            <v>26578</v>
          </cell>
          <cell r="CJ7">
            <v>30516</v>
          </cell>
          <cell r="CK7">
            <v>0</v>
          </cell>
          <cell r="CL7">
            <v>0</v>
          </cell>
          <cell r="CM7">
            <v>8419.18</v>
          </cell>
          <cell r="CN7">
            <v>4013.9</v>
          </cell>
          <cell r="CO7">
            <v>69379</v>
          </cell>
          <cell r="CP7">
            <v>51446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20985</v>
          </cell>
          <cell r="CV7">
            <v>20985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30797162.879677583</v>
          </cell>
          <cell r="DB7">
            <v>32341424.611634821</v>
          </cell>
          <cell r="DC7">
            <v>3888.35</v>
          </cell>
          <cell r="DD7">
            <v>3934.6499999999996</v>
          </cell>
          <cell r="DE7">
            <v>3888.35</v>
          </cell>
          <cell r="DF7">
            <v>3934.6499999999996</v>
          </cell>
          <cell r="DG7">
            <v>0.31409999999999999</v>
          </cell>
          <cell r="DH7">
            <v>0.31409999999999999</v>
          </cell>
          <cell r="DI7">
            <v>6542</v>
          </cell>
          <cell r="DJ7">
            <v>6637</v>
          </cell>
          <cell r="DK7">
            <v>0</v>
          </cell>
          <cell r="DL7">
            <v>351.41879776135721</v>
          </cell>
          <cell r="DM7">
            <v>107.47</v>
          </cell>
          <cell r="DN7">
            <v>107.47</v>
          </cell>
          <cell r="DO7">
            <v>118</v>
          </cell>
          <cell r="DP7">
            <v>118</v>
          </cell>
          <cell r="DQ7">
            <v>52</v>
          </cell>
          <cell r="DR7">
            <v>52</v>
          </cell>
          <cell r="DS7">
            <v>732</v>
          </cell>
          <cell r="DT7">
            <v>733</v>
          </cell>
          <cell r="DU7">
            <v>196</v>
          </cell>
          <cell r="DV7">
            <v>196</v>
          </cell>
          <cell r="DW7">
            <v>744</v>
          </cell>
          <cell r="DX7">
            <v>748</v>
          </cell>
          <cell r="DY7">
            <v>319</v>
          </cell>
          <cell r="DZ7">
            <v>321</v>
          </cell>
          <cell r="EA7">
            <v>23</v>
          </cell>
          <cell r="EB7">
            <v>23</v>
          </cell>
          <cell r="EC7">
            <v>545</v>
          </cell>
          <cell r="ED7">
            <v>545</v>
          </cell>
          <cell r="EE7">
            <v>0</v>
          </cell>
          <cell r="EF7">
            <v>0</v>
          </cell>
          <cell r="EG7">
            <v>417.91</v>
          </cell>
          <cell r="EH7">
            <v>406.19</v>
          </cell>
          <cell r="EI7">
            <v>71758</v>
          </cell>
          <cell r="EJ7">
            <v>71758</v>
          </cell>
          <cell r="EK7">
            <v>0</v>
          </cell>
          <cell r="EL7">
            <v>29</v>
          </cell>
          <cell r="EM7">
            <v>31</v>
          </cell>
          <cell r="EN7">
            <v>169</v>
          </cell>
          <cell r="EO7">
            <v>169</v>
          </cell>
          <cell r="EP7">
            <v>56800</v>
          </cell>
          <cell r="EQ7">
            <v>56800</v>
          </cell>
          <cell r="ER7">
            <v>18.5</v>
          </cell>
          <cell r="ES7">
            <v>20</v>
          </cell>
          <cell r="EU7">
            <v>5415</v>
          </cell>
          <cell r="EV7">
            <v>5754.73</v>
          </cell>
          <cell r="EX7" t="str">
            <v>Intructional VRS (employer share)</v>
          </cell>
          <cell r="EY7">
            <v>0.16620000000000001</v>
          </cell>
          <cell r="EZ7">
            <v>0.16620000000000001</v>
          </cell>
          <cell r="FD7">
            <v>0</v>
          </cell>
          <cell r="FE7">
            <v>0</v>
          </cell>
          <cell r="FF7">
            <v>52</v>
          </cell>
          <cell r="FG7">
            <v>52</v>
          </cell>
          <cell r="FH7">
            <v>162</v>
          </cell>
          <cell r="FI7">
            <v>162</v>
          </cell>
          <cell r="FJ7">
            <v>70.75</v>
          </cell>
          <cell r="FK7">
            <v>97</v>
          </cell>
          <cell r="FL7">
            <v>6326</v>
          </cell>
          <cell r="FM7">
            <v>7655</v>
          </cell>
          <cell r="FN7">
            <v>3163</v>
          </cell>
          <cell r="FO7">
            <v>3827.5</v>
          </cell>
          <cell r="FP7">
            <v>70.75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246.95267197845402</v>
          </cell>
          <cell r="FV7">
            <v>0</v>
          </cell>
          <cell r="FW7">
            <v>17.464109577965726</v>
          </cell>
          <cell r="FX7">
            <v>0</v>
          </cell>
          <cell r="FY7">
            <v>87.00201620493749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499647</v>
          </cell>
          <cell r="GH7">
            <v>239380.92666569474</v>
          </cell>
          <cell r="GI7">
            <v>421935.8100306167</v>
          </cell>
          <cell r="GJ7">
            <v>41315.209214171162</v>
          </cell>
        </row>
        <row r="8">
          <cell r="A8">
            <v>6</v>
          </cell>
          <cell r="B8" t="str">
            <v>APPOMATTOX</v>
          </cell>
          <cell r="C8">
            <v>8009868</v>
          </cell>
          <cell r="D8">
            <v>8268668</v>
          </cell>
          <cell r="E8">
            <v>2722294.9217210338</v>
          </cell>
          <cell r="F8">
            <v>2748449.0618684925</v>
          </cell>
          <cell r="G8">
            <v>0</v>
          </cell>
          <cell r="H8">
            <v>550125</v>
          </cell>
          <cell r="I8">
            <v>165337</v>
          </cell>
          <cell r="J8">
            <v>167514</v>
          </cell>
          <cell r="K8">
            <v>493842</v>
          </cell>
          <cell r="L8">
            <v>500345</v>
          </cell>
          <cell r="M8">
            <v>79999</v>
          </cell>
          <cell r="N8">
            <v>81053</v>
          </cell>
          <cell r="O8">
            <v>953839</v>
          </cell>
          <cell r="P8">
            <v>966399</v>
          </cell>
          <cell r="Q8">
            <v>275383</v>
          </cell>
          <cell r="R8">
            <v>279009</v>
          </cell>
          <cell r="S8">
            <v>1146145</v>
          </cell>
          <cell r="T8">
            <v>1169031</v>
          </cell>
          <cell r="U8">
            <v>35384</v>
          </cell>
          <cell r="V8">
            <v>35850</v>
          </cell>
          <cell r="W8">
            <v>492304</v>
          </cell>
          <cell r="X8">
            <v>501904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27937</v>
          </cell>
          <cell r="AD8">
            <v>27937</v>
          </cell>
          <cell r="AE8">
            <v>0</v>
          </cell>
          <cell r="AF8">
            <v>0</v>
          </cell>
          <cell r="AG8">
            <v>640194</v>
          </cell>
          <cell r="AH8">
            <v>630166</v>
          </cell>
          <cell r="AI8">
            <v>0</v>
          </cell>
          <cell r="AJ8">
            <v>0</v>
          </cell>
          <cell r="AK8">
            <v>286013</v>
          </cell>
          <cell r="AL8">
            <v>396727</v>
          </cell>
          <cell r="AM8">
            <v>183698</v>
          </cell>
          <cell r="AN8">
            <v>228010</v>
          </cell>
          <cell r="AO8">
            <v>413399</v>
          </cell>
          <cell r="AP8">
            <v>418525.00000000006</v>
          </cell>
          <cell r="AQ8">
            <v>0</v>
          </cell>
          <cell r="AR8">
            <v>0</v>
          </cell>
          <cell r="AS8">
            <v>52423</v>
          </cell>
          <cell r="AT8">
            <v>52423</v>
          </cell>
          <cell r="AU8">
            <v>2927</v>
          </cell>
          <cell r="AV8">
            <v>2927</v>
          </cell>
          <cell r="AW8">
            <v>177685</v>
          </cell>
          <cell r="AX8">
            <v>354773</v>
          </cell>
          <cell r="AY8">
            <v>0</v>
          </cell>
          <cell r="AZ8">
            <v>0</v>
          </cell>
          <cell r="BA8">
            <v>0</v>
          </cell>
          <cell r="BB8">
            <v>884</v>
          </cell>
          <cell r="BC8">
            <v>104316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8987.6881346235969</v>
          </cell>
          <cell r="BI8">
            <v>0</v>
          </cell>
          <cell r="BJ8">
            <v>22500</v>
          </cell>
          <cell r="BK8">
            <v>299407</v>
          </cell>
          <cell r="BL8">
            <v>19758</v>
          </cell>
          <cell r="BM8">
            <v>8386</v>
          </cell>
          <cell r="BN8">
            <v>8386</v>
          </cell>
          <cell r="BO8">
            <v>37768</v>
          </cell>
          <cell r="BP8">
            <v>37769</v>
          </cell>
          <cell r="BQ8">
            <v>154000</v>
          </cell>
          <cell r="BR8">
            <v>154000</v>
          </cell>
          <cell r="BS8">
            <v>3903</v>
          </cell>
          <cell r="BT8">
            <v>3903</v>
          </cell>
          <cell r="BU8">
            <v>15652.040802810341</v>
          </cell>
          <cell r="BV8">
            <v>0</v>
          </cell>
          <cell r="BW8">
            <v>18392</v>
          </cell>
          <cell r="BX8">
            <v>18392</v>
          </cell>
          <cell r="BY8">
            <v>15714</v>
          </cell>
          <cell r="BZ8">
            <v>15871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202807.5</v>
          </cell>
          <cell r="CF8">
            <v>202807.5</v>
          </cell>
          <cell r="CG8">
            <v>0</v>
          </cell>
          <cell r="CH8">
            <v>0</v>
          </cell>
          <cell r="CI8">
            <v>17636</v>
          </cell>
          <cell r="CJ8">
            <v>19148</v>
          </cell>
          <cell r="CK8">
            <v>0</v>
          </cell>
          <cell r="CL8">
            <v>0</v>
          </cell>
          <cell r="CM8">
            <v>669.9</v>
          </cell>
          <cell r="CN8">
            <v>0</v>
          </cell>
          <cell r="CO8">
            <v>18944</v>
          </cell>
          <cell r="CP8">
            <v>14522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9956</v>
          </cell>
          <cell r="CV8">
            <v>9956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17066223.362523843</v>
          </cell>
          <cell r="DB8">
            <v>17915835.250003114</v>
          </cell>
          <cell r="DC8">
            <v>2190.9</v>
          </cell>
          <cell r="DD8">
            <v>2219.75</v>
          </cell>
          <cell r="DE8">
            <v>2190.9</v>
          </cell>
          <cell r="DF8">
            <v>2219.75</v>
          </cell>
          <cell r="DG8">
            <v>0.29780000000000001</v>
          </cell>
          <cell r="DH8">
            <v>0.29780000000000001</v>
          </cell>
          <cell r="DI8">
            <v>6449</v>
          </cell>
          <cell r="DJ8">
            <v>6543</v>
          </cell>
          <cell r="DK8">
            <v>0</v>
          </cell>
          <cell r="DL8">
            <v>352.36929480370321</v>
          </cell>
          <cell r="DM8">
            <v>107.47</v>
          </cell>
          <cell r="DN8">
            <v>107.47</v>
          </cell>
          <cell r="DO8">
            <v>321</v>
          </cell>
          <cell r="DP8">
            <v>321</v>
          </cell>
          <cell r="DQ8">
            <v>52</v>
          </cell>
          <cell r="DR8">
            <v>52</v>
          </cell>
          <cell r="DS8">
            <v>620</v>
          </cell>
          <cell r="DT8">
            <v>620</v>
          </cell>
          <cell r="DU8">
            <v>179</v>
          </cell>
          <cell r="DV8">
            <v>179</v>
          </cell>
          <cell r="DW8">
            <v>745</v>
          </cell>
          <cell r="DX8">
            <v>750</v>
          </cell>
          <cell r="DY8">
            <v>320</v>
          </cell>
          <cell r="DZ8">
            <v>322</v>
          </cell>
          <cell r="EA8">
            <v>23</v>
          </cell>
          <cell r="EB8">
            <v>23</v>
          </cell>
          <cell r="EC8">
            <v>545</v>
          </cell>
          <cell r="ED8">
            <v>545</v>
          </cell>
          <cell r="EE8">
            <v>0</v>
          </cell>
          <cell r="EF8">
            <v>0</v>
          </cell>
          <cell r="EG8">
            <v>417.91</v>
          </cell>
          <cell r="EH8">
            <v>406.19</v>
          </cell>
          <cell r="EI8">
            <v>71758</v>
          </cell>
          <cell r="EJ8">
            <v>71758</v>
          </cell>
          <cell r="EK8">
            <v>0</v>
          </cell>
          <cell r="EL8">
            <v>19</v>
          </cell>
          <cell r="EM8">
            <v>19</v>
          </cell>
          <cell r="EN8">
            <v>73</v>
          </cell>
          <cell r="EO8">
            <v>73</v>
          </cell>
          <cell r="EP8">
            <v>30800</v>
          </cell>
          <cell r="EQ8">
            <v>30800</v>
          </cell>
          <cell r="ER8">
            <v>18.5</v>
          </cell>
          <cell r="ES8">
            <v>20</v>
          </cell>
          <cell r="EU8">
            <v>5415</v>
          </cell>
          <cell r="EV8">
            <v>5754.73</v>
          </cell>
          <cell r="EX8" t="str">
            <v xml:space="preserve">      (Does not include RHCC - see below)</v>
          </cell>
          <cell r="FD8">
            <v>0</v>
          </cell>
          <cell r="FE8">
            <v>0</v>
          </cell>
          <cell r="FF8">
            <v>52</v>
          </cell>
          <cell r="FG8">
            <v>52</v>
          </cell>
          <cell r="FH8">
            <v>158</v>
          </cell>
          <cell r="FI8">
            <v>158</v>
          </cell>
          <cell r="FJ8">
            <v>40</v>
          </cell>
          <cell r="FK8">
            <v>66</v>
          </cell>
          <cell r="FL8">
            <v>6326</v>
          </cell>
          <cell r="FM8">
            <v>7655</v>
          </cell>
          <cell r="FN8">
            <v>3163</v>
          </cell>
          <cell r="FO8">
            <v>3827.5</v>
          </cell>
          <cell r="FP8">
            <v>40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249.84889667706625</v>
          </cell>
          <cell r="FV8">
            <v>0</v>
          </cell>
          <cell r="FW8">
            <v>15.070730463111166</v>
          </cell>
          <cell r="FX8">
            <v>0</v>
          </cell>
          <cell r="FY8">
            <v>87.449667663525815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267250</v>
          </cell>
          <cell r="GH8">
            <v>116788.74594132727</v>
          </cell>
          <cell r="GI8">
            <v>199202.4149814868</v>
          </cell>
          <cell r="GJ8">
            <v>22232.368840786101</v>
          </cell>
        </row>
        <row r="9">
          <cell r="A9">
            <v>7</v>
          </cell>
          <cell r="B9" t="str">
            <v>ARLINGTON</v>
          </cell>
          <cell r="C9">
            <v>26719538</v>
          </cell>
          <cell r="D9">
            <v>27426934</v>
          </cell>
          <cell r="E9">
            <v>31577285.698519561</v>
          </cell>
          <cell r="F9">
            <v>34169294.452447571</v>
          </cell>
          <cell r="G9">
            <v>0</v>
          </cell>
          <cell r="H9">
            <v>1948435</v>
          </cell>
          <cell r="I9">
            <v>556905</v>
          </cell>
          <cell r="J9">
            <v>561111</v>
          </cell>
          <cell r="K9">
            <v>222824</v>
          </cell>
          <cell r="L9">
            <v>224507</v>
          </cell>
          <cell r="M9">
            <v>300554</v>
          </cell>
          <cell r="N9">
            <v>302823</v>
          </cell>
          <cell r="O9">
            <v>4808859</v>
          </cell>
          <cell r="P9">
            <v>4845172</v>
          </cell>
          <cell r="Q9">
            <v>538924</v>
          </cell>
          <cell r="R9">
            <v>542993</v>
          </cell>
          <cell r="S9">
            <v>4047111</v>
          </cell>
          <cell r="T9">
            <v>4108998</v>
          </cell>
          <cell r="U9">
            <v>124367</v>
          </cell>
          <cell r="V9">
            <v>125306</v>
          </cell>
          <cell r="W9">
            <v>1735957</v>
          </cell>
          <cell r="X9">
            <v>1759507</v>
          </cell>
          <cell r="Y9">
            <v>15321</v>
          </cell>
          <cell r="Z9">
            <v>16032</v>
          </cell>
          <cell r="AA9">
            <v>0</v>
          </cell>
          <cell r="AB9">
            <v>0</v>
          </cell>
          <cell r="AC9">
            <v>26269</v>
          </cell>
          <cell r="AD9">
            <v>26269</v>
          </cell>
          <cell r="AE9">
            <v>0</v>
          </cell>
          <cell r="AF9">
            <v>0</v>
          </cell>
          <cell r="AG9">
            <v>2156366</v>
          </cell>
          <cell r="AH9">
            <v>2110820</v>
          </cell>
          <cell r="AI9">
            <v>0</v>
          </cell>
          <cell r="AJ9">
            <v>0</v>
          </cell>
          <cell r="AK9">
            <v>274210</v>
          </cell>
          <cell r="AL9">
            <v>375826</v>
          </cell>
          <cell r="AM9">
            <v>176117</v>
          </cell>
          <cell r="AN9">
            <v>215998</v>
          </cell>
          <cell r="AO9">
            <v>498440</v>
          </cell>
          <cell r="AP9">
            <v>502229</v>
          </cell>
          <cell r="AQ9">
            <v>0</v>
          </cell>
          <cell r="AR9">
            <v>0</v>
          </cell>
          <cell r="AS9">
            <v>162415</v>
          </cell>
          <cell r="AT9">
            <v>163196</v>
          </cell>
          <cell r="AU9">
            <v>20711</v>
          </cell>
          <cell r="AV9">
            <v>20711</v>
          </cell>
          <cell r="AW9">
            <v>1235152</v>
          </cell>
          <cell r="AX9">
            <v>1879303</v>
          </cell>
          <cell r="AY9">
            <v>0</v>
          </cell>
          <cell r="AZ9">
            <v>0</v>
          </cell>
          <cell r="BA9">
            <v>0</v>
          </cell>
          <cell r="BB9">
            <v>72635</v>
          </cell>
          <cell r="BC9">
            <v>190415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130371.66174427709</v>
          </cell>
          <cell r="BI9">
            <v>0</v>
          </cell>
          <cell r="BJ9">
            <v>175000</v>
          </cell>
          <cell r="BK9">
            <v>2497832</v>
          </cell>
          <cell r="BL9">
            <v>0</v>
          </cell>
          <cell r="BM9">
            <v>33545</v>
          </cell>
          <cell r="BN9">
            <v>33545</v>
          </cell>
          <cell r="BO9">
            <v>74957</v>
          </cell>
          <cell r="BP9">
            <v>74959</v>
          </cell>
          <cell r="BQ9">
            <v>934000</v>
          </cell>
          <cell r="BR9">
            <v>934000</v>
          </cell>
          <cell r="BS9">
            <v>10901</v>
          </cell>
          <cell r="BT9">
            <v>10901</v>
          </cell>
          <cell r="BU9">
            <v>487699.29249373078</v>
          </cell>
          <cell r="BV9">
            <v>0</v>
          </cell>
          <cell r="BW9">
            <v>152422</v>
          </cell>
          <cell r="BX9">
            <v>152422</v>
          </cell>
          <cell r="BY9">
            <v>3696</v>
          </cell>
          <cell r="BZ9">
            <v>3733</v>
          </cell>
          <cell r="CA9">
            <v>0</v>
          </cell>
          <cell r="CB9">
            <v>0</v>
          </cell>
          <cell r="CC9">
            <v>107762</v>
          </cell>
          <cell r="CD9">
            <v>113679</v>
          </cell>
          <cell r="CE9">
            <v>705600</v>
          </cell>
          <cell r="CF9">
            <v>705600</v>
          </cell>
          <cell r="CG9">
            <v>0</v>
          </cell>
          <cell r="CH9">
            <v>0</v>
          </cell>
          <cell r="CI9">
            <v>1435785</v>
          </cell>
          <cell r="CJ9">
            <v>1562582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23106</v>
          </cell>
          <cell r="CP9">
            <v>16114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105860</v>
          </cell>
          <cell r="CV9">
            <v>105860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81960905.991013288</v>
          </cell>
          <cell r="DB9">
            <v>85344231.114191845</v>
          </cell>
          <cell r="DC9">
            <v>25909.799999999996</v>
          </cell>
          <cell r="DD9">
            <v>26105.449999999997</v>
          </cell>
          <cell r="DE9">
            <v>25909.799999999996</v>
          </cell>
          <cell r="DF9">
            <v>26105.449999999997</v>
          </cell>
          <cell r="DG9">
            <v>0.8</v>
          </cell>
          <cell r="DH9">
            <v>0.8</v>
          </cell>
          <cell r="DI9">
            <v>6375</v>
          </cell>
          <cell r="DJ9">
            <v>6562</v>
          </cell>
          <cell r="DK9">
            <v>0</v>
          </cell>
          <cell r="DL9">
            <v>359.27359667985485</v>
          </cell>
          <cell r="DM9">
            <v>107.47</v>
          </cell>
          <cell r="DN9">
            <v>107.47</v>
          </cell>
          <cell r="DO9">
            <v>43</v>
          </cell>
          <cell r="DP9">
            <v>43</v>
          </cell>
          <cell r="DQ9">
            <v>58</v>
          </cell>
          <cell r="DR9">
            <v>58</v>
          </cell>
          <cell r="DS9">
            <v>928</v>
          </cell>
          <cell r="DT9">
            <v>928</v>
          </cell>
          <cell r="DU9">
            <v>104</v>
          </cell>
          <cell r="DV9">
            <v>104</v>
          </cell>
          <cell r="DW9">
            <v>781</v>
          </cell>
          <cell r="DX9">
            <v>787</v>
          </cell>
          <cell r="DY9">
            <v>335</v>
          </cell>
          <cell r="DZ9">
            <v>337</v>
          </cell>
          <cell r="EA9">
            <v>24</v>
          </cell>
          <cell r="EB9">
            <v>24</v>
          </cell>
          <cell r="EC9">
            <v>545</v>
          </cell>
          <cell r="ED9">
            <v>545</v>
          </cell>
          <cell r="EE9">
            <v>0</v>
          </cell>
          <cell r="EF9">
            <v>0</v>
          </cell>
          <cell r="EG9">
            <v>417.91</v>
          </cell>
          <cell r="EH9">
            <v>406.19</v>
          </cell>
          <cell r="EI9">
            <v>78270</v>
          </cell>
          <cell r="EJ9">
            <v>78270</v>
          </cell>
          <cell r="EK9">
            <v>0</v>
          </cell>
          <cell r="EL9">
            <v>4958</v>
          </cell>
          <cell r="EM9">
            <v>4991</v>
          </cell>
          <cell r="EN9">
            <v>241</v>
          </cell>
          <cell r="EO9">
            <v>241</v>
          </cell>
          <cell r="EP9">
            <v>186800</v>
          </cell>
          <cell r="EQ9">
            <v>186800</v>
          </cell>
          <cell r="ER9">
            <v>18.5</v>
          </cell>
          <cell r="ES9">
            <v>20</v>
          </cell>
          <cell r="EU9">
            <v>5415</v>
          </cell>
          <cell r="EV9">
            <v>5754.73</v>
          </cell>
          <cell r="EX9" t="str">
            <v>Instructional VRS (employee share)</v>
          </cell>
          <cell r="EY9">
            <v>0.05</v>
          </cell>
          <cell r="EZ9">
            <v>0.05</v>
          </cell>
          <cell r="FD9">
            <v>0</v>
          </cell>
          <cell r="FE9">
            <v>0</v>
          </cell>
          <cell r="FF9">
            <v>58</v>
          </cell>
          <cell r="FG9">
            <v>58</v>
          </cell>
          <cell r="FH9">
            <v>184</v>
          </cell>
          <cell r="FI9">
            <v>184</v>
          </cell>
          <cell r="FJ9">
            <v>390.5</v>
          </cell>
          <cell r="FK9">
            <v>491</v>
          </cell>
          <cell r="FL9">
            <v>6326</v>
          </cell>
          <cell r="FM9">
            <v>7655</v>
          </cell>
          <cell r="FN9">
            <v>3163</v>
          </cell>
          <cell r="FO9">
            <v>3827.5</v>
          </cell>
          <cell r="FP9">
            <v>390.5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262.3421054774048</v>
          </cell>
          <cell r="FV9">
            <v>0</v>
          </cell>
          <cell r="FW9">
            <v>15.623812000262603</v>
          </cell>
          <cell r="FX9">
            <v>0</v>
          </cell>
          <cell r="FY9">
            <v>81.307679202187458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8443280</v>
          </cell>
          <cell r="GH9">
            <v>2155696.0000000005</v>
          </cell>
          <cell r="GI9">
            <v>1801308.0000000005</v>
          </cell>
          <cell r="GJ9">
            <v>649660.00000000023</v>
          </cell>
        </row>
        <row r="10">
          <cell r="A10">
            <v>8</v>
          </cell>
          <cell r="B10" t="str">
            <v>AUGUSTA</v>
          </cell>
          <cell r="C10">
            <v>29521975</v>
          </cell>
          <cell r="D10">
            <v>29698870</v>
          </cell>
          <cell r="E10">
            <v>12145403.377110695</v>
          </cell>
          <cell r="F10">
            <v>12557297.040918529</v>
          </cell>
          <cell r="G10">
            <v>0</v>
          </cell>
          <cell r="H10">
            <v>1880321</v>
          </cell>
          <cell r="I10">
            <v>657545</v>
          </cell>
          <cell r="J10">
            <v>654967</v>
          </cell>
          <cell r="K10">
            <v>1303220</v>
          </cell>
          <cell r="L10">
            <v>1298111</v>
          </cell>
          <cell r="M10">
            <v>324276</v>
          </cell>
          <cell r="N10">
            <v>323004</v>
          </cell>
          <cell r="O10">
            <v>1535720</v>
          </cell>
          <cell r="P10">
            <v>1529699</v>
          </cell>
          <cell r="Q10">
            <v>850458</v>
          </cell>
          <cell r="R10">
            <v>847124</v>
          </cell>
          <cell r="S10">
            <v>4019793</v>
          </cell>
          <cell r="T10">
            <v>4028409</v>
          </cell>
          <cell r="U10">
            <v>122368</v>
          </cell>
          <cell r="V10">
            <v>121888</v>
          </cell>
          <cell r="W10">
            <v>1725390</v>
          </cell>
          <cell r="X10">
            <v>1730814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2546048</v>
          </cell>
          <cell r="AH10">
            <v>2463894</v>
          </cell>
          <cell r="AI10">
            <v>0</v>
          </cell>
          <cell r="AJ10">
            <v>0</v>
          </cell>
          <cell r="AK10">
            <v>624350</v>
          </cell>
          <cell r="AL10">
            <v>845747</v>
          </cell>
          <cell r="AM10">
            <v>401003</v>
          </cell>
          <cell r="AN10">
            <v>486075</v>
          </cell>
          <cell r="AO10">
            <v>1237930</v>
          </cell>
          <cell r="AP10">
            <v>1233225</v>
          </cell>
          <cell r="AQ10">
            <v>0</v>
          </cell>
          <cell r="AR10">
            <v>0</v>
          </cell>
          <cell r="AS10">
            <v>276890</v>
          </cell>
          <cell r="AT10">
            <v>276890</v>
          </cell>
          <cell r="AU10">
            <v>4953</v>
          </cell>
          <cell r="AV10">
            <v>4953</v>
          </cell>
          <cell r="AW10">
            <v>893787</v>
          </cell>
          <cell r="AX10">
            <v>1106601</v>
          </cell>
          <cell r="AY10">
            <v>0</v>
          </cell>
          <cell r="AZ10">
            <v>0</v>
          </cell>
          <cell r="BA10">
            <v>0</v>
          </cell>
          <cell r="BB10">
            <v>6812</v>
          </cell>
          <cell r="BC10">
            <v>318176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65356.788936142199</v>
          </cell>
          <cell r="BI10">
            <v>0</v>
          </cell>
          <cell r="BJ10">
            <v>82500</v>
          </cell>
          <cell r="BK10">
            <v>76330</v>
          </cell>
          <cell r="BL10">
            <v>0</v>
          </cell>
          <cell r="BM10">
            <v>16772</v>
          </cell>
          <cell r="BN10">
            <v>16772</v>
          </cell>
          <cell r="BO10">
            <v>118643</v>
          </cell>
          <cell r="BP10">
            <v>118647</v>
          </cell>
          <cell r="BQ10">
            <v>596000</v>
          </cell>
          <cell r="BR10">
            <v>596000</v>
          </cell>
          <cell r="BS10">
            <v>9220</v>
          </cell>
          <cell r="BT10">
            <v>9220</v>
          </cell>
          <cell r="BU10">
            <v>88373.547842398286</v>
          </cell>
          <cell r="BV10">
            <v>0</v>
          </cell>
          <cell r="BW10">
            <v>341934</v>
          </cell>
          <cell r="BX10">
            <v>341934</v>
          </cell>
          <cell r="BY10">
            <v>14380</v>
          </cell>
          <cell r="BZ10">
            <v>14524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1321159.3500000001</v>
          </cell>
          <cell r="CF10">
            <v>1321159.3500000001</v>
          </cell>
          <cell r="CG10">
            <v>0</v>
          </cell>
          <cell r="CH10">
            <v>0</v>
          </cell>
          <cell r="CI10">
            <v>134137</v>
          </cell>
          <cell r="CJ10">
            <v>147551</v>
          </cell>
          <cell r="CK10">
            <v>0</v>
          </cell>
          <cell r="CL10">
            <v>0</v>
          </cell>
          <cell r="CM10">
            <v>18473.84</v>
          </cell>
          <cell r="CN10">
            <v>11482.24</v>
          </cell>
          <cell r="CO10">
            <v>203133</v>
          </cell>
          <cell r="CP10">
            <v>153963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47148</v>
          </cell>
          <cell r="CV10">
            <v>47148</v>
          </cell>
          <cell r="CW10">
            <v>661043</v>
          </cell>
          <cell r="CX10">
            <v>717353</v>
          </cell>
          <cell r="CY10">
            <v>0</v>
          </cell>
          <cell r="CZ10">
            <v>0</v>
          </cell>
          <cell r="DA10">
            <v>62156032.114953101</v>
          </cell>
          <cell r="DB10">
            <v>64731499.419854678</v>
          </cell>
          <cell r="DC10">
            <v>9819.2999999999993</v>
          </cell>
          <cell r="DD10">
            <v>9780.7999999999993</v>
          </cell>
          <cell r="DE10">
            <v>9819.2999999999993</v>
          </cell>
          <cell r="DF10">
            <v>9780.7999999999993</v>
          </cell>
          <cell r="DG10">
            <v>0.37690000000000001</v>
          </cell>
          <cell r="DH10">
            <v>0.37690000000000001</v>
          </cell>
          <cell r="DI10">
            <v>6062</v>
          </cell>
          <cell r="DJ10">
            <v>6157</v>
          </cell>
          <cell r="DK10">
            <v>0</v>
          </cell>
          <cell r="DL10">
            <v>307.41399968384781</v>
          </cell>
          <cell r="DM10">
            <v>107.47</v>
          </cell>
          <cell r="DN10">
            <v>107.47</v>
          </cell>
          <cell r="DO10">
            <v>213</v>
          </cell>
          <cell r="DP10">
            <v>213</v>
          </cell>
          <cell r="DQ10">
            <v>53</v>
          </cell>
          <cell r="DR10">
            <v>53</v>
          </cell>
          <cell r="DS10">
            <v>251</v>
          </cell>
          <cell r="DT10">
            <v>251</v>
          </cell>
          <cell r="DU10">
            <v>139</v>
          </cell>
          <cell r="DV10">
            <v>139</v>
          </cell>
          <cell r="DW10">
            <v>657</v>
          </cell>
          <cell r="DX10">
            <v>661</v>
          </cell>
          <cell r="DY10">
            <v>282</v>
          </cell>
          <cell r="DZ10">
            <v>284</v>
          </cell>
          <cell r="EA10">
            <v>20</v>
          </cell>
          <cell r="EB10">
            <v>20</v>
          </cell>
          <cell r="EC10">
            <v>545</v>
          </cell>
          <cell r="ED10">
            <v>545</v>
          </cell>
          <cell r="EE10">
            <v>0</v>
          </cell>
          <cell r="EF10">
            <v>0</v>
          </cell>
          <cell r="EG10">
            <v>417.91</v>
          </cell>
          <cell r="EH10">
            <v>406.19</v>
          </cell>
          <cell r="EI10">
            <v>71758</v>
          </cell>
          <cell r="EJ10">
            <v>71758</v>
          </cell>
          <cell r="EK10">
            <v>0</v>
          </cell>
          <cell r="EL10">
            <v>162</v>
          </cell>
          <cell r="EM10">
            <v>165</v>
          </cell>
          <cell r="EN10">
            <v>0</v>
          </cell>
          <cell r="EO10">
            <v>0</v>
          </cell>
          <cell r="EP10">
            <v>103600</v>
          </cell>
          <cell r="EQ10">
            <v>103600</v>
          </cell>
          <cell r="ER10">
            <v>18.5</v>
          </cell>
          <cell r="ES10">
            <v>20</v>
          </cell>
          <cell r="EU10">
            <v>5415</v>
          </cell>
          <cell r="EV10">
            <v>5754.73</v>
          </cell>
          <cell r="EX10" t="str">
            <v>Total Instructional VRS Rate</v>
          </cell>
          <cell r="EY10">
            <v>0.2162</v>
          </cell>
          <cell r="EZ10">
            <v>0.2162</v>
          </cell>
          <cell r="FD10">
            <v>0</v>
          </cell>
          <cell r="FE10">
            <v>0</v>
          </cell>
          <cell r="FF10">
            <v>53</v>
          </cell>
          <cell r="FG10">
            <v>53</v>
          </cell>
          <cell r="FH10">
            <v>155</v>
          </cell>
          <cell r="FI10">
            <v>155</v>
          </cell>
          <cell r="FJ10">
            <v>226.75</v>
          </cell>
          <cell r="FK10">
            <v>232</v>
          </cell>
          <cell r="FL10">
            <v>6326</v>
          </cell>
          <cell r="FM10">
            <v>7655</v>
          </cell>
          <cell r="FN10">
            <v>3163</v>
          </cell>
          <cell r="FO10">
            <v>3827.5</v>
          </cell>
          <cell r="FP10">
            <v>226.75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219.70050256341148</v>
          </cell>
          <cell r="FV10">
            <v>0</v>
          </cell>
          <cell r="FW10">
            <v>13.924050430244606</v>
          </cell>
          <cell r="FX10">
            <v>0</v>
          </cell>
          <cell r="FY10">
            <v>73.78944669019171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1490357</v>
          </cell>
          <cell r="GH10">
            <v>514424.04140587384</v>
          </cell>
          <cell r="GI10">
            <v>620214.32466698764</v>
          </cell>
          <cell r="GJ10">
            <v>167484.89969507302</v>
          </cell>
        </row>
        <row r="11">
          <cell r="A11">
            <v>9</v>
          </cell>
          <cell r="B11" t="str">
            <v>BATH</v>
          </cell>
          <cell r="C11">
            <v>632427</v>
          </cell>
          <cell r="D11">
            <v>624013</v>
          </cell>
          <cell r="E11">
            <v>557049.83682028158</v>
          </cell>
          <cell r="F11">
            <v>570786.22913266043</v>
          </cell>
          <cell r="G11">
            <v>0</v>
          </cell>
          <cell r="H11">
            <v>41833</v>
          </cell>
          <cell r="I11">
            <v>10828</v>
          </cell>
          <cell r="J11">
            <v>10599</v>
          </cell>
          <cell r="K11">
            <v>54607</v>
          </cell>
          <cell r="L11">
            <v>53452</v>
          </cell>
          <cell r="M11">
            <v>5340</v>
          </cell>
          <cell r="N11">
            <v>5128</v>
          </cell>
          <cell r="O11">
            <v>78887</v>
          </cell>
          <cell r="P11">
            <v>77121</v>
          </cell>
          <cell r="Q11">
            <v>16523</v>
          </cell>
          <cell r="R11">
            <v>16272</v>
          </cell>
          <cell r="S11">
            <v>90071</v>
          </cell>
          <cell r="T11">
            <v>88659</v>
          </cell>
          <cell r="U11">
            <v>2720</v>
          </cell>
          <cell r="V11">
            <v>2663</v>
          </cell>
          <cell r="W11">
            <v>38688</v>
          </cell>
          <cell r="X11">
            <v>38067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200000</v>
          </cell>
          <cell r="AH11">
            <v>200000</v>
          </cell>
          <cell r="AI11">
            <v>0</v>
          </cell>
          <cell r="AJ11">
            <v>0</v>
          </cell>
          <cell r="AK11">
            <v>18748</v>
          </cell>
          <cell r="AL11">
            <v>25092</v>
          </cell>
          <cell r="AM11">
            <v>12041</v>
          </cell>
          <cell r="AN11">
            <v>14421</v>
          </cell>
          <cell r="AO11">
            <v>20357</v>
          </cell>
          <cell r="AP11">
            <v>19816</v>
          </cell>
          <cell r="AQ11">
            <v>0</v>
          </cell>
          <cell r="AR11">
            <v>0</v>
          </cell>
          <cell r="AS11">
            <v>5688</v>
          </cell>
          <cell r="AT11">
            <v>5688</v>
          </cell>
          <cell r="AU11">
            <v>675</v>
          </cell>
          <cell r="AV11">
            <v>675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53</v>
          </cell>
          <cell r="BC11">
            <v>6387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2873</v>
          </cell>
          <cell r="BP11">
            <v>2873</v>
          </cell>
          <cell r="BQ11">
            <v>128000</v>
          </cell>
          <cell r="BR11">
            <v>128000</v>
          </cell>
          <cell r="BS11">
            <v>3104</v>
          </cell>
          <cell r="BT11">
            <v>3104</v>
          </cell>
          <cell r="BU11">
            <v>8603.2844529931899</v>
          </cell>
          <cell r="BV11">
            <v>0</v>
          </cell>
          <cell r="BW11">
            <v>38192</v>
          </cell>
          <cell r="BX11">
            <v>38192</v>
          </cell>
          <cell r="BY11">
            <v>1182</v>
          </cell>
          <cell r="BZ11">
            <v>1193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20414.625</v>
          </cell>
          <cell r="CF11">
            <v>20414.625</v>
          </cell>
          <cell r="CG11">
            <v>0</v>
          </cell>
          <cell r="CH11">
            <v>0</v>
          </cell>
          <cell r="CI11">
            <v>1005</v>
          </cell>
          <cell r="CJ11">
            <v>1148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116</v>
          </cell>
          <cell r="CP11">
            <v>79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3266</v>
          </cell>
          <cell r="CV11">
            <v>3266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1957792.7462732748</v>
          </cell>
          <cell r="DB11">
            <v>1992554.8541326604</v>
          </cell>
          <cell r="DC11">
            <v>503.75</v>
          </cell>
          <cell r="DD11">
            <v>493.1</v>
          </cell>
          <cell r="DE11">
            <v>503.75</v>
          </cell>
          <cell r="DF11">
            <v>493.1</v>
          </cell>
          <cell r="DG11">
            <v>0.8</v>
          </cell>
          <cell r="DH11">
            <v>0.8</v>
          </cell>
          <cell r="DI11">
            <v>7383</v>
          </cell>
          <cell r="DJ11">
            <v>7485</v>
          </cell>
          <cell r="DK11">
            <v>0</v>
          </cell>
          <cell r="DL11">
            <v>423.65091911133561</v>
          </cell>
          <cell r="DM11">
            <v>107.47</v>
          </cell>
          <cell r="DN11">
            <v>107.47</v>
          </cell>
          <cell r="DO11">
            <v>542</v>
          </cell>
          <cell r="DP11">
            <v>542</v>
          </cell>
          <cell r="DQ11">
            <v>53</v>
          </cell>
          <cell r="DR11">
            <v>52</v>
          </cell>
          <cell r="DS11">
            <v>783</v>
          </cell>
          <cell r="DT11">
            <v>782</v>
          </cell>
          <cell r="DU11">
            <v>164</v>
          </cell>
          <cell r="DV11">
            <v>165</v>
          </cell>
          <cell r="DW11">
            <v>894</v>
          </cell>
          <cell r="DX11">
            <v>899</v>
          </cell>
          <cell r="DY11">
            <v>384</v>
          </cell>
          <cell r="DZ11">
            <v>386</v>
          </cell>
          <cell r="EA11">
            <v>27</v>
          </cell>
          <cell r="EB11">
            <v>27</v>
          </cell>
          <cell r="EC11">
            <v>545</v>
          </cell>
          <cell r="ED11">
            <v>545</v>
          </cell>
          <cell r="EE11">
            <v>0</v>
          </cell>
          <cell r="EF11">
            <v>0</v>
          </cell>
          <cell r="EG11">
            <v>417.91</v>
          </cell>
          <cell r="EH11">
            <v>406.19</v>
          </cell>
          <cell r="EI11">
            <v>71758</v>
          </cell>
          <cell r="EJ11">
            <v>71758</v>
          </cell>
          <cell r="EK11">
            <v>0</v>
          </cell>
          <cell r="EL11">
            <v>4</v>
          </cell>
          <cell r="EM11">
            <v>4</v>
          </cell>
          <cell r="EN11">
            <v>0</v>
          </cell>
          <cell r="EO11">
            <v>0</v>
          </cell>
          <cell r="EP11">
            <v>25600</v>
          </cell>
          <cell r="EQ11">
            <v>25600</v>
          </cell>
          <cell r="ER11">
            <v>18.5</v>
          </cell>
          <cell r="ES11">
            <v>20</v>
          </cell>
          <cell r="EU11">
            <v>5415</v>
          </cell>
          <cell r="EV11">
            <v>5754.73</v>
          </cell>
          <cell r="EX11" t="str">
            <v>Group Life (employer share)</v>
          </cell>
          <cell r="EY11">
            <v>5.4000000000000003E-3</v>
          </cell>
          <cell r="EZ11">
            <v>5.4000000000000003E-3</v>
          </cell>
          <cell r="FD11">
            <v>0</v>
          </cell>
          <cell r="FE11">
            <v>0</v>
          </cell>
          <cell r="FF11">
            <v>53</v>
          </cell>
          <cell r="FG11">
            <v>52</v>
          </cell>
          <cell r="FH11">
            <v>156</v>
          </cell>
          <cell r="FI11">
            <v>156</v>
          </cell>
          <cell r="FJ11">
            <v>0</v>
          </cell>
          <cell r="FK11">
            <v>0</v>
          </cell>
          <cell r="FL11">
            <v>6326</v>
          </cell>
          <cell r="FM11">
            <v>7655</v>
          </cell>
          <cell r="FN11">
            <v>3163</v>
          </cell>
          <cell r="FO11">
            <v>3827.5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292.09273570597804</v>
          </cell>
          <cell r="FV11">
            <v>0</v>
          </cell>
          <cell r="FW11">
            <v>25.532564222854816</v>
          </cell>
          <cell r="FX11">
            <v>0</v>
          </cell>
          <cell r="FY11">
            <v>106.02561918250271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160234</v>
          </cell>
          <cell r="GH11">
            <v>66092.000000000015</v>
          </cell>
          <cell r="GI11">
            <v>123156.00000000003</v>
          </cell>
          <cell r="GJ11">
            <v>22752.000000000007</v>
          </cell>
        </row>
        <row r="12">
          <cell r="A12">
            <v>10</v>
          </cell>
          <cell r="B12" t="str">
            <v>BEDFORD</v>
          </cell>
          <cell r="C12">
            <v>28736586</v>
          </cell>
          <cell r="D12">
            <v>28703852</v>
          </cell>
          <cell r="E12">
            <v>13455042.805114541</v>
          </cell>
          <cell r="F12">
            <v>13866457.856614856</v>
          </cell>
          <cell r="G12">
            <v>0</v>
          </cell>
          <cell r="H12">
            <v>1970465</v>
          </cell>
          <cell r="I12">
            <v>658935</v>
          </cell>
          <cell r="J12">
            <v>653458</v>
          </cell>
          <cell r="K12">
            <v>613134</v>
          </cell>
          <cell r="L12">
            <v>608038</v>
          </cell>
          <cell r="M12">
            <v>318830</v>
          </cell>
          <cell r="N12">
            <v>316180</v>
          </cell>
          <cell r="O12">
            <v>3507126</v>
          </cell>
          <cell r="P12">
            <v>3477976</v>
          </cell>
          <cell r="Q12">
            <v>778680</v>
          </cell>
          <cell r="R12">
            <v>772208</v>
          </cell>
          <cell r="S12">
            <v>4230623</v>
          </cell>
          <cell r="T12">
            <v>4225863</v>
          </cell>
          <cell r="U12">
            <v>128758</v>
          </cell>
          <cell r="V12">
            <v>127688</v>
          </cell>
          <cell r="W12">
            <v>1814876</v>
          </cell>
          <cell r="X12">
            <v>1811953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233567</v>
          </cell>
          <cell r="AD12">
            <v>248165</v>
          </cell>
          <cell r="AE12">
            <v>0</v>
          </cell>
          <cell r="AF12">
            <v>0</v>
          </cell>
          <cell r="AG12">
            <v>2551430</v>
          </cell>
          <cell r="AH12">
            <v>2458219</v>
          </cell>
          <cell r="AI12">
            <v>0</v>
          </cell>
          <cell r="AJ12">
            <v>0</v>
          </cell>
          <cell r="AK12">
            <v>577506</v>
          </cell>
          <cell r="AL12">
            <v>776991</v>
          </cell>
          <cell r="AM12">
            <v>370916</v>
          </cell>
          <cell r="AN12">
            <v>446559</v>
          </cell>
          <cell r="AO12">
            <v>851971</v>
          </cell>
          <cell r="AP12">
            <v>844644</v>
          </cell>
          <cell r="AQ12">
            <v>0</v>
          </cell>
          <cell r="AR12">
            <v>0</v>
          </cell>
          <cell r="AS12">
            <v>161144</v>
          </cell>
          <cell r="AT12">
            <v>158702</v>
          </cell>
          <cell r="AU12">
            <v>9905</v>
          </cell>
          <cell r="AV12">
            <v>9905</v>
          </cell>
          <cell r="AW12">
            <v>551776</v>
          </cell>
          <cell r="AX12">
            <v>799133</v>
          </cell>
          <cell r="AY12">
            <v>0</v>
          </cell>
          <cell r="AZ12">
            <v>0</v>
          </cell>
          <cell r="BA12">
            <v>0</v>
          </cell>
          <cell r="BB12">
            <v>2867</v>
          </cell>
          <cell r="BC12">
            <v>303290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46334.424669561995</v>
          </cell>
          <cell r="BI12">
            <v>0</v>
          </cell>
          <cell r="BJ12">
            <v>55000</v>
          </cell>
          <cell r="BK12">
            <v>1758868</v>
          </cell>
          <cell r="BL12">
            <v>1106821</v>
          </cell>
          <cell r="BM12">
            <v>16772</v>
          </cell>
          <cell r="BN12">
            <v>16772</v>
          </cell>
          <cell r="BO12">
            <v>111041</v>
          </cell>
          <cell r="BP12">
            <v>111045</v>
          </cell>
          <cell r="BQ12">
            <v>594000</v>
          </cell>
          <cell r="BR12">
            <v>594000</v>
          </cell>
          <cell r="BS12">
            <v>19627</v>
          </cell>
          <cell r="BT12">
            <v>19627</v>
          </cell>
          <cell r="BU12">
            <v>81356.165229320526</v>
          </cell>
          <cell r="BV12">
            <v>0</v>
          </cell>
          <cell r="BW12">
            <v>149654</v>
          </cell>
          <cell r="BX12">
            <v>149654</v>
          </cell>
          <cell r="BY12">
            <v>35560</v>
          </cell>
          <cell r="BZ12">
            <v>35916</v>
          </cell>
          <cell r="CA12">
            <v>0</v>
          </cell>
          <cell r="CB12">
            <v>0</v>
          </cell>
          <cell r="CC12">
            <v>7194</v>
          </cell>
          <cell r="CD12">
            <v>7674</v>
          </cell>
          <cell r="CE12">
            <v>465671.85000000003</v>
          </cell>
          <cell r="CF12">
            <v>465671.85000000003</v>
          </cell>
          <cell r="CG12">
            <v>0</v>
          </cell>
          <cell r="CH12">
            <v>0</v>
          </cell>
          <cell r="CI12">
            <v>56676</v>
          </cell>
          <cell r="CJ12">
            <v>62097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213385</v>
          </cell>
          <cell r="CP12">
            <v>158685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40219</v>
          </cell>
          <cell r="CV12">
            <v>40219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63404119.820343859</v>
          </cell>
          <cell r="DB12">
            <v>65145973.131284423</v>
          </cell>
          <cell r="DC12">
            <v>8927.4000000000015</v>
          </cell>
          <cell r="DD12">
            <v>8853.2000000000007</v>
          </cell>
          <cell r="DE12">
            <v>8927.4000000000015</v>
          </cell>
          <cell r="DF12">
            <v>8853.2000000000007</v>
          </cell>
          <cell r="DG12">
            <v>0.31319999999999998</v>
          </cell>
          <cell r="DH12">
            <v>0.31319999999999998</v>
          </cell>
          <cell r="DI12">
            <v>6194</v>
          </cell>
          <cell r="DJ12">
            <v>6287</v>
          </cell>
          <cell r="DK12">
            <v>0</v>
          </cell>
          <cell r="DL12">
            <v>323.5980123025696</v>
          </cell>
          <cell r="DM12">
            <v>107.47</v>
          </cell>
          <cell r="DN12">
            <v>107.47</v>
          </cell>
          <cell r="DO12">
            <v>100</v>
          </cell>
          <cell r="DP12">
            <v>100</v>
          </cell>
          <cell r="DQ12">
            <v>52</v>
          </cell>
          <cell r="DR12">
            <v>52</v>
          </cell>
          <cell r="DS12">
            <v>572</v>
          </cell>
          <cell r="DT12">
            <v>572</v>
          </cell>
          <cell r="DU12">
            <v>127</v>
          </cell>
          <cell r="DV12">
            <v>127</v>
          </cell>
          <cell r="DW12">
            <v>690</v>
          </cell>
          <cell r="DX12">
            <v>695</v>
          </cell>
          <cell r="DY12">
            <v>296</v>
          </cell>
          <cell r="DZ12">
            <v>298</v>
          </cell>
          <cell r="EA12">
            <v>21</v>
          </cell>
          <cell r="EB12">
            <v>21</v>
          </cell>
          <cell r="EC12">
            <v>545</v>
          </cell>
          <cell r="ED12">
            <v>545</v>
          </cell>
          <cell r="EE12">
            <v>0</v>
          </cell>
          <cell r="EF12">
            <v>0</v>
          </cell>
          <cell r="EG12">
            <v>417.91</v>
          </cell>
          <cell r="EH12">
            <v>406.19</v>
          </cell>
          <cell r="EI12">
            <v>71758</v>
          </cell>
          <cell r="EJ12">
            <v>71758</v>
          </cell>
          <cell r="EK12">
            <v>0</v>
          </cell>
          <cell r="EL12">
            <v>62</v>
          </cell>
          <cell r="EM12">
            <v>63</v>
          </cell>
          <cell r="EN12">
            <v>624</v>
          </cell>
          <cell r="EO12">
            <v>663</v>
          </cell>
          <cell r="EP12">
            <v>108800</v>
          </cell>
          <cell r="EQ12">
            <v>108800</v>
          </cell>
          <cell r="ER12">
            <v>18.5</v>
          </cell>
          <cell r="ES12">
            <v>20</v>
          </cell>
          <cell r="EU12">
            <v>5415</v>
          </cell>
          <cell r="EV12">
            <v>5754.73</v>
          </cell>
          <cell r="EX12" t="str">
            <v>Group Life (employee share)</v>
          </cell>
          <cell r="EY12">
            <v>7.1000000000000004E-3</v>
          </cell>
          <cell r="EZ12">
            <v>7.1000000000000004E-3</v>
          </cell>
          <cell r="FD12">
            <v>0</v>
          </cell>
          <cell r="FE12">
            <v>0</v>
          </cell>
          <cell r="FF12">
            <v>52</v>
          </cell>
          <cell r="FG12">
            <v>52</v>
          </cell>
          <cell r="FH12">
            <v>153</v>
          </cell>
          <cell r="FI12">
            <v>153</v>
          </cell>
          <cell r="FJ12">
            <v>127</v>
          </cell>
          <cell r="FK12">
            <v>152</v>
          </cell>
          <cell r="FL12">
            <v>6326</v>
          </cell>
          <cell r="FM12">
            <v>7655</v>
          </cell>
          <cell r="FN12">
            <v>3163</v>
          </cell>
          <cell r="FO12">
            <v>3827.5</v>
          </cell>
          <cell r="FP12">
            <v>127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230.39157709687871</v>
          </cell>
          <cell r="FV12">
            <v>0</v>
          </cell>
          <cell r="FW12">
            <v>15.109560656835168</v>
          </cell>
          <cell r="FX12">
            <v>0</v>
          </cell>
          <cell r="FY12">
            <v>78.096874548855695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1121016</v>
          </cell>
          <cell r="GH12">
            <v>355099.84857309249</v>
          </cell>
          <cell r="GI12">
            <v>432506.94583575998</v>
          </cell>
          <cell r="GJ12">
            <v>73486.168899242854</v>
          </cell>
        </row>
        <row r="13">
          <cell r="A13">
            <v>11</v>
          </cell>
          <cell r="B13" t="str">
            <v>BLAND</v>
          </cell>
          <cell r="C13">
            <v>2355984</v>
          </cell>
          <cell r="D13">
            <v>2263992</v>
          </cell>
          <cell r="E13">
            <v>818405.41094486578</v>
          </cell>
          <cell r="F13">
            <v>844842.48422571667</v>
          </cell>
          <cell r="G13">
            <v>0</v>
          </cell>
          <cell r="H13">
            <v>151750</v>
          </cell>
          <cell r="I13">
            <v>46767</v>
          </cell>
          <cell r="J13">
            <v>44917</v>
          </cell>
          <cell r="K13">
            <v>45692</v>
          </cell>
          <cell r="L13">
            <v>43885</v>
          </cell>
          <cell r="M13">
            <v>22629</v>
          </cell>
          <cell r="N13">
            <v>21734</v>
          </cell>
          <cell r="O13">
            <v>347697</v>
          </cell>
          <cell r="P13">
            <v>333945</v>
          </cell>
          <cell r="Q13">
            <v>65710</v>
          </cell>
          <cell r="R13">
            <v>63529</v>
          </cell>
          <cell r="S13">
            <v>330726</v>
          </cell>
          <cell r="T13">
            <v>319735</v>
          </cell>
          <cell r="U13">
            <v>10009</v>
          </cell>
          <cell r="V13">
            <v>9613</v>
          </cell>
          <cell r="W13">
            <v>141864</v>
          </cell>
          <cell r="X13">
            <v>137089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200000</v>
          </cell>
          <cell r="AH13">
            <v>200000</v>
          </cell>
          <cell r="AI13">
            <v>0</v>
          </cell>
          <cell r="AJ13">
            <v>0</v>
          </cell>
          <cell r="AK13">
            <v>58982</v>
          </cell>
          <cell r="AL13">
            <v>76991</v>
          </cell>
          <cell r="AM13">
            <v>37882</v>
          </cell>
          <cell r="AN13">
            <v>44248</v>
          </cell>
          <cell r="AO13">
            <v>86486</v>
          </cell>
          <cell r="AP13">
            <v>83208</v>
          </cell>
          <cell r="AQ13">
            <v>0</v>
          </cell>
          <cell r="AR13">
            <v>0</v>
          </cell>
          <cell r="AS13">
            <v>25888</v>
          </cell>
          <cell r="AT13">
            <v>23534</v>
          </cell>
          <cell r="AU13">
            <v>900</v>
          </cell>
          <cell r="AV13">
            <v>900</v>
          </cell>
          <cell r="AW13">
            <v>0</v>
          </cell>
          <cell r="AX13">
            <v>10135</v>
          </cell>
          <cell r="AY13">
            <v>0</v>
          </cell>
          <cell r="AZ13">
            <v>0</v>
          </cell>
          <cell r="BA13">
            <v>0</v>
          </cell>
          <cell r="BB13">
            <v>44</v>
          </cell>
          <cell r="BC13">
            <v>24871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4345.7914686435861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9509</v>
          </cell>
          <cell r="BP13">
            <v>9509</v>
          </cell>
          <cell r="BQ13">
            <v>102000</v>
          </cell>
          <cell r="BR13">
            <v>102000</v>
          </cell>
          <cell r="BS13">
            <v>3312</v>
          </cell>
          <cell r="BT13">
            <v>3312</v>
          </cell>
          <cell r="BU13">
            <v>5339.9590079933405</v>
          </cell>
          <cell r="BV13">
            <v>0</v>
          </cell>
          <cell r="BW13">
            <v>0</v>
          </cell>
          <cell r="BX13">
            <v>0</v>
          </cell>
          <cell r="BY13">
            <v>3682</v>
          </cell>
          <cell r="BZ13">
            <v>3719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130977</v>
          </cell>
          <cell r="CF13">
            <v>130977</v>
          </cell>
          <cell r="CG13">
            <v>0</v>
          </cell>
          <cell r="CH13">
            <v>0</v>
          </cell>
          <cell r="CI13">
            <v>950</v>
          </cell>
          <cell r="CJ13">
            <v>950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19252</v>
          </cell>
          <cell r="CP13">
            <v>14011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2835</v>
          </cell>
          <cell r="CV13">
            <v>2835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4898349.3699528594</v>
          </cell>
          <cell r="DB13">
            <v>4945706.27569436</v>
          </cell>
          <cell r="DC13">
            <v>657.35</v>
          </cell>
          <cell r="DD13">
            <v>631.35</v>
          </cell>
          <cell r="DE13">
            <v>657.35</v>
          </cell>
          <cell r="DF13">
            <v>631.35</v>
          </cell>
          <cell r="DG13">
            <v>0.33800000000000002</v>
          </cell>
          <cell r="DH13">
            <v>0.33800000000000002</v>
          </cell>
          <cell r="DI13">
            <v>6659</v>
          </cell>
          <cell r="DJ13">
            <v>6755</v>
          </cell>
          <cell r="DK13">
            <v>0</v>
          </cell>
          <cell r="DL13">
            <v>362.9742386868221</v>
          </cell>
          <cell r="DM13">
            <v>107.47</v>
          </cell>
          <cell r="DN13">
            <v>107.47</v>
          </cell>
          <cell r="DO13">
            <v>105</v>
          </cell>
          <cell r="DP13">
            <v>105</v>
          </cell>
          <cell r="DQ13">
            <v>52</v>
          </cell>
          <cell r="DR13">
            <v>52</v>
          </cell>
          <cell r="DS13">
            <v>799</v>
          </cell>
          <cell r="DT13">
            <v>799</v>
          </cell>
          <cell r="DU13">
            <v>151</v>
          </cell>
          <cell r="DV13">
            <v>152</v>
          </cell>
          <cell r="DW13">
            <v>760</v>
          </cell>
          <cell r="DX13">
            <v>765</v>
          </cell>
          <cell r="DY13">
            <v>326</v>
          </cell>
          <cell r="DZ13">
            <v>328</v>
          </cell>
          <cell r="EA13">
            <v>23</v>
          </cell>
          <cell r="EB13">
            <v>23</v>
          </cell>
          <cell r="EC13">
            <v>545</v>
          </cell>
          <cell r="ED13">
            <v>545</v>
          </cell>
          <cell r="EE13">
            <v>0</v>
          </cell>
          <cell r="EF13">
            <v>0</v>
          </cell>
          <cell r="EG13">
            <v>417.91</v>
          </cell>
          <cell r="EH13">
            <v>406.19</v>
          </cell>
          <cell r="EI13">
            <v>71758</v>
          </cell>
          <cell r="EJ13">
            <v>71758</v>
          </cell>
          <cell r="EK13">
            <v>0</v>
          </cell>
          <cell r="EL13">
            <v>1</v>
          </cell>
          <cell r="EM13">
            <v>1</v>
          </cell>
          <cell r="EN13">
            <v>0</v>
          </cell>
          <cell r="EO13">
            <v>0</v>
          </cell>
          <cell r="EP13">
            <v>20400</v>
          </cell>
          <cell r="EQ13">
            <v>20400</v>
          </cell>
          <cell r="ER13">
            <v>18.5</v>
          </cell>
          <cell r="ES13">
            <v>20</v>
          </cell>
          <cell r="EU13">
            <v>5415</v>
          </cell>
          <cell r="EV13">
            <v>5754.73</v>
          </cell>
          <cell r="EX13" t="str">
            <v>Total Group Life Rate</v>
          </cell>
          <cell r="EY13">
            <v>1.2500000000000001E-2</v>
          </cell>
          <cell r="EZ13">
            <v>1.2500000000000001E-2</v>
          </cell>
          <cell r="FD13">
            <v>0</v>
          </cell>
          <cell r="FE13">
            <v>0</v>
          </cell>
          <cell r="FF13">
            <v>52</v>
          </cell>
          <cell r="FG13">
            <v>52</v>
          </cell>
          <cell r="FH13">
            <v>148</v>
          </cell>
          <cell r="FI13">
            <v>148</v>
          </cell>
          <cell r="FJ13">
            <v>0</v>
          </cell>
          <cell r="FK13">
            <v>2</v>
          </cell>
          <cell r="FL13">
            <v>6326</v>
          </cell>
          <cell r="FM13">
            <v>7655</v>
          </cell>
          <cell r="FN13">
            <v>3163</v>
          </cell>
          <cell r="FO13">
            <v>3827.5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247.06326118865564</v>
          </cell>
          <cell r="FV13">
            <v>0</v>
          </cell>
          <cell r="FW13">
            <v>23.192984122758244</v>
          </cell>
          <cell r="FX13">
            <v>0</v>
          </cell>
          <cell r="FY13">
            <v>92.717993375408255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86679</v>
          </cell>
          <cell r="GH13">
            <v>33549.818731117834</v>
          </cell>
          <cell r="GI13">
            <v>49456.241691842908</v>
          </cell>
          <cell r="GJ13">
            <v>13217.740181268884</v>
          </cell>
        </row>
        <row r="14">
          <cell r="A14">
            <v>12</v>
          </cell>
          <cell r="B14" t="str">
            <v>BOTETOURT</v>
          </cell>
          <cell r="C14">
            <v>13269951</v>
          </cell>
          <cell r="D14">
            <v>13375846</v>
          </cell>
          <cell r="E14">
            <v>5551421.3189966418</v>
          </cell>
          <cell r="F14">
            <v>5752223.9153524581</v>
          </cell>
          <cell r="G14">
            <v>0</v>
          </cell>
          <cell r="H14">
            <v>859861</v>
          </cell>
          <cell r="I14">
            <v>280267</v>
          </cell>
          <cell r="J14">
            <v>280050</v>
          </cell>
          <cell r="K14">
            <v>328590</v>
          </cell>
          <cell r="L14">
            <v>328336</v>
          </cell>
          <cell r="M14">
            <v>138217</v>
          </cell>
          <cell r="N14">
            <v>135504</v>
          </cell>
          <cell r="O14">
            <v>1457794</v>
          </cell>
          <cell r="P14">
            <v>1456666</v>
          </cell>
          <cell r="Q14">
            <v>219060</v>
          </cell>
          <cell r="R14">
            <v>218891</v>
          </cell>
          <cell r="S14">
            <v>1822895</v>
          </cell>
          <cell r="T14">
            <v>1831907</v>
          </cell>
          <cell r="U14">
            <v>54765</v>
          </cell>
          <cell r="V14">
            <v>54723</v>
          </cell>
          <cell r="W14">
            <v>782358</v>
          </cell>
          <cell r="X14">
            <v>786964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26926</v>
          </cell>
          <cell r="AD14">
            <v>28896</v>
          </cell>
          <cell r="AE14">
            <v>0</v>
          </cell>
          <cell r="AF14">
            <v>0</v>
          </cell>
          <cell r="AG14">
            <v>1085207</v>
          </cell>
          <cell r="AH14">
            <v>1053508</v>
          </cell>
          <cell r="AI14">
            <v>0</v>
          </cell>
          <cell r="AJ14">
            <v>0</v>
          </cell>
          <cell r="AK14">
            <v>121816</v>
          </cell>
          <cell r="AL14">
            <v>162841</v>
          </cell>
          <cell r="AM14">
            <v>78240</v>
          </cell>
          <cell r="AN14">
            <v>93590</v>
          </cell>
          <cell r="AO14">
            <v>75035</v>
          </cell>
          <cell r="AP14">
            <v>74983</v>
          </cell>
          <cell r="AQ14">
            <v>0</v>
          </cell>
          <cell r="AR14">
            <v>0</v>
          </cell>
          <cell r="AS14">
            <v>77108</v>
          </cell>
          <cell r="AT14">
            <v>77108</v>
          </cell>
          <cell r="AU14">
            <v>1351</v>
          </cell>
          <cell r="AV14">
            <v>1351</v>
          </cell>
          <cell r="AW14">
            <v>114342</v>
          </cell>
          <cell r="AX14">
            <v>332074</v>
          </cell>
          <cell r="AY14">
            <v>0</v>
          </cell>
          <cell r="AZ14">
            <v>0</v>
          </cell>
          <cell r="BA14">
            <v>0</v>
          </cell>
          <cell r="BB14">
            <v>2994</v>
          </cell>
          <cell r="BC14">
            <v>90165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13270.177226340127</v>
          </cell>
          <cell r="BI14">
            <v>0</v>
          </cell>
          <cell r="BJ14">
            <v>25000</v>
          </cell>
          <cell r="BK14">
            <v>1181628</v>
          </cell>
          <cell r="BL14">
            <v>751102</v>
          </cell>
          <cell r="BM14">
            <v>8386</v>
          </cell>
          <cell r="BN14">
            <v>8386</v>
          </cell>
          <cell r="BO14">
            <v>32504</v>
          </cell>
          <cell r="BP14">
            <v>32505</v>
          </cell>
          <cell r="BQ14">
            <v>362000</v>
          </cell>
          <cell r="BR14">
            <v>362000</v>
          </cell>
          <cell r="BS14">
            <v>4540</v>
          </cell>
          <cell r="BT14">
            <v>4540</v>
          </cell>
          <cell r="BU14">
            <v>42601.547117158771</v>
          </cell>
          <cell r="BV14">
            <v>0</v>
          </cell>
          <cell r="BW14">
            <v>60381</v>
          </cell>
          <cell r="BX14">
            <v>60381</v>
          </cell>
          <cell r="BY14">
            <v>7351</v>
          </cell>
          <cell r="BZ14">
            <v>7425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239644.65000000002</v>
          </cell>
          <cell r="CF14">
            <v>239644.65000000002</v>
          </cell>
          <cell r="CG14">
            <v>0</v>
          </cell>
          <cell r="CH14">
            <v>0</v>
          </cell>
          <cell r="CI14">
            <v>59231</v>
          </cell>
          <cell r="CJ14">
            <v>64851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118980</v>
          </cell>
          <cell r="CP14">
            <v>89333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15496</v>
          </cell>
          <cell r="CV14">
            <v>15496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27708251.516113799</v>
          </cell>
          <cell r="DB14">
            <v>28579256.742578793</v>
          </cell>
          <cell r="DC14">
            <v>4328.4000000000005</v>
          </cell>
          <cell r="DD14">
            <v>4325.0500000000011</v>
          </cell>
          <cell r="DE14">
            <v>4328.4000000000005</v>
          </cell>
          <cell r="DF14">
            <v>4325.0500000000011</v>
          </cell>
          <cell r="DG14">
            <v>0.39750000000000002</v>
          </cell>
          <cell r="DH14">
            <v>0.39750000000000002</v>
          </cell>
          <cell r="DI14">
            <v>6371</v>
          </cell>
          <cell r="DJ14">
            <v>6463</v>
          </cell>
          <cell r="DK14">
            <v>0</v>
          </cell>
          <cell r="DL14">
            <v>328.82549691996769</v>
          </cell>
          <cell r="DM14">
            <v>107.47</v>
          </cell>
          <cell r="DN14">
            <v>107.47</v>
          </cell>
          <cell r="DO14">
            <v>126</v>
          </cell>
          <cell r="DP14">
            <v>126</v>
          </cell>
          <cell r="DQ14">
            <v>53</v>
          </cell>
          <cell r="DR14">
            <v>52</v>
          </cell>
          <cell r="DS14">
            <v>559</v>
          </cell>
          <cell r="DT14">
            <v>559</v>
          </cell>
          <cell r="DU14">
            <v>84</v>
          </cell>
          <cell r="DV14">
            <v>84</v>
          </cell>
          <cell r="DW14">
            <v>699</v>
          </cell>
          <cell r="DX14">
            <v>703</v>
          </cell>
          <cell r="DY14">
            <v>300</v>
          </cell>
          <cell r="DZ14">
            <v>302</v>
          </cell>
          <cell r="EA14">
            <v>21</v>
          </cell>
          <cell r="EB14">
            <v>21</v>
          </cell>
          <cell r="EC14">
            <v>545</v>
          </cell>
          <cell r="ED14">
            <v>545</v>
          </cell>
          <cell r="EE14">
            <v>0</v>
          </cell>
          <cell r="EF14">
            <v>0</v>
          </cell>
          <cell r="EG14">
            <v>417.91</v>
          </cell>
          <cell r="EH14">
            <v>406.19</v>
          </cell>
          <cell r="EI14">
            <v>71758</v>
          </cell>
          <cell r="EJ14">
            <v>71758</v>
          </cell>
          <cell r="EK14">
            <v>0</v>
          </cell>
          <cell r="EL14">
            <v>74</v>
          </cell>
          <cell r="EM14">
            <v>75</v>
          </cell>
          <cell r="EN14">
            <v>82</v>
          </cell>
          <cell r="EO14">
            <v>88</v>
          </cell>
          <cell r="EP14">
            <v>67200</v>
          </cell>
          <cell r="EQ14">
            <v>67200</v>
          </cell>
          <cell r="ER14">
            <v>18.5</v>
          </cell>
          <cell r="ES14">
            <v>20</v>
          </cell>
          <cell r="EU14">
            <v>5415</v>
          </cell>
          <cell r="EV14">
            <v>5754.73</v>
          </cell>
          <cell r="EX14" t="str">
            <v>Retiree Health Care Credit</v>
          </cell>
          <cell r="EY14">
            <v>1.21E-2</v>
          </cell>
          <cell r="EZ14">
            <v>1.21E-2</v>
          </cell>
          <cell r="FD14">
            <v>0</v>
          </cell>
          <cell r="FE14">
            <v>0</v>
          </cell>
          <cell r="FF14">
            <v>53</v>
          </cell>
          <cell r="FG14">
            <v>52</v>
          </cell>
          <cell r="FH14">
            <v>147</v>
          </cell>
          <cell r="FI14">
            <v>147</v>
          </cell>
          <cell r="FJ14">
            <v>30</v>
          </cell>
          <cell r="FK14">
            <v>72</v>
          </cell>
          <cell r="FL14">
            <v>6326</v>
          </cell>
          <cell r="FM14">
            <v>7655</v>
          </cell>
          <cell r="FN14">
            <v>3163</v>
          </cell>
          <cell r="FO14">
            <v>3827.5</v>
          </cell>
          <cell r="FP14">
            <v>30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232.47203003269408</v>
          </cell>
          <cell r="FV14">
            <v>0</v>
          </cell>
          <cell r="FW14">
            <v>16.127166130621717</v>
          </cell>
          <cell r="FX14">
            <v>0</v>
          </cell>
          <cell r="FY14">
            <v>80.226300756651909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695052</v>
          </cell>
          <cell r="GH14">
            <v>144525.06224066389</v>
          </cell>
          <cell r="GI14">
            <v>131987.15352697094</v>
          </cell>
          <cell r="GJ14">
            <v>50872.082987551861</v>
          </cell>
        </row>
        <row r="15">
          <cell r="A15">
            <v>13</v>
          </cell>
          <cell r="B15" t="str">
            <v>BRUNSWICK</v>
          </cell>
          <cell r="C15">
            <v>4353692</v>
          </cell>
          <cell r="D15">
            <v>4234404</v>
          </cell>
          <cell r="E15">
            <v>2239645.5768048307</v>
          </cell>
          <cell r="F15">
            <v>2247655.6173099582</v>
          </cell>
          <cell r="G15">
            <v>0</v>
          </cell>
          <cell r="H15">
            <v>318184</v>
          </cell>
          <cell r="I15">
            <v>85826</v>
          </cell>
          <cell r="J15">
            <v>82914</v>
          </cell>
          <cell r="K15">
            <v>126977</v>
          </cell>
          <cell r="L15">
            <v>122670</v>
          </cell>
          <cell r="M15">
            <v>42326</v>
          </cell>
          <cell r="N15">
            <v>40890</v>
          </cell>
          <cell r="O15">
            <v>864884</v>
          </cell>
          <cell r="P15">
            <v>835542</v>
          </cell>
          <cell r="Q15">
            <v>325829</v>
          </cell>
          <cell r="R15">
            <v>314775</v>
          </cell>
          <cell r="S15">
            <v>708359</v>
          </cell>
          <cell r="T15">
            <v>688184</v>
          </cell>
          <cell r="U15">
            <v>21562</v>
          </cell>
          <cell r="V15">
            <v>20831</v>
          </cell>
          <cell r="W15">
            <v>304267</v>
          </cell>
          <cell r="X15">
            <v>295487</v>
          </cell>
          <cell r="Y15">
            <v>40108</v>
          </cell>
          <cell r="Z15">
            <v>41957</v>
          </cell>
          <cell r="AA15">
            <v>0</v>
          </cell>
          <cell r="AB15">
            <v>0</v>
          </cell>
          <cell r="AC15">
            <v>39522</v>
          </cell>
          <cell r="AD15">
            <v>39522</v>
          </cell>
          <cell r="AE15">
            <v>0</v>
          </cell>
          <cell r="AF15">
            <v>0</v>
          </cell>
          <cell r="AG15">
            <v>332321</v>
          </cell>
          <cell r="AH15">
            <v>311909</v>
          </cell>
          <cell r="AI15">
            <v>0</v>
          </cell>
          <cell r="AJ15">
            <v>0</v>
          </cell>
          <cell r="AK15">
            <v>451680</v>
          </cell>
          <cell r="AL15">
            <v>602343</v>
          </cell>
          <cell r="AM15">
            <v>290102</v>
          </cell>
          <cell r="AN15">
            <v>346184</v>
          </cell>
          <cell r="AO15">
            <v>281288</v>
          </cell>
          <cell r="AP15">
            <v>273062</v>
          </cell>
          <cell r="AQ15">
            <v>0</v>
          </cell>
          <cell r="AR15">
            <v>0</v>
          </cell>
          <cell r="AS15">
            <v>34508</v>
          </cell>
          <cell r="AT15">
            <v>34508</v>
          </cell>
          <cell r="AU15">
            <v>3152</v>
          </cell>
          <cell r="AV15">
            <v>3152</v>
          </cell>
          <cell r="AW15">
            <v>130037</v>
          </cell>
          <cell r="AX15">
            <v>157356</v>
          </cell>
          <cell r="AY15">
            <v>0</v>
          </cell>
          <cell r="AZ15">
            <v>0</v>
          </cell>
          <cell r="BA15">
            <v>0</v>
          </cell>
          <cell r="BB15">
            <v>1097</v>
          </cell>
          <cell r="BC15">
            <v>89921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12500</v>
          </cell>
          <cell r="BK15">
            <v>162585</v>
          </cell>
          <cell r="BL15">
            <v>61173</v>
          </cell>
          <cell r="BM15">
            <v>8386</v>
          </cell>
          <cell r="BN15">
            <v>8386</v>
          </cell>
          <cell r="BO15">
            <v>32714</v>
          </cell>
          <cell r="BP15">
            <v>30711</v>
          </cell>
          <cell r="BQ15">
            <v>206000</v>
          </cell>
          <cell r="BR15">
            <v>206000</v>
          </cell>
          <cell r="BS15">
            <v>4171</v>
          </cell>
          <cell r="BT15">
            <v>4171</v>
          </cell>
          <cell r="BU15">
            <v>18550.116259636357</v>
          </cell>
          <cell r="BV15">
            <v>0</v>
          </cell>
          <cell r="BW15">
            <v>3945</v>
          </cell>
          <cell r="BX15">
            <v>3945</v>
          </cell>
          <cell r="BY15">
            <v>2804</v>
          </cell>
          <cell r="BZ15">
            <v>2832</v>
          </cell>
          <cell r="CA15">
            <v>0</v>
          </cell>
          <cell r="CB15">
            <v>0</v>
          </cell>
          <cell r="CC15">
            <v>33462</v>
          </cell>
          <cell r="CD15">
            <v>44876</v>
          </cell>
          <cell r="CE15">
            <v>58172.625</v>
          </cell>
          <cell r="CF15">
            <v>58172.625</v>
          </cell>
          <cell r="CG15">
            <v>0</v>
          </cell>
          <cell r="CH15">
            <v>0</v>
          </cell>
          <cell r="CI15">
            <v>21306</v>
          </cell>
          <cell r="CJ15">
            <v>23765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23925</v>
          </cell>
          <cell r="CP15">
            <v>18204</v>
          </cell>
          <cell r="CQ15">
            <v>416993</v>
          </cell>
          <cell r="CR15">
            <v>447415</v>
          </cell>
          <cell r="CS15">
            <v>0</v>
          </cell>
          <cell r="CT15">
            <v>0</v>
          </cell>
          <cell r="CU15">
            <v>10162</v>
          </cell>
          <cell r="CV15">
            <v>10162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11769182.318064468</v>
          </cell>
          <cell r="DB15">
            <v>11943842.242309958</v>
          </cell>
          <cell r="DC15">
            <v>1398.6</v>
          </cell>
          <cell r="DD15">
            <v>1351.15</v>
          </cell>
          <cell r="DE15">
            <v>1398.6</v>
          </cell>
          <cell r="DF15">
            <v>1351.15</v>
          </cell>
          <cell r="DG15">
            <v>0.42899999999999999</v>
          </cell>
          <cell r="DH15">
            <v>0.42899999999999999</v>
          </cell>
          <cell r="DI15">
            <v>7053</v>
          </cell>
          <cell r="DJ15">
            <v>7152</v>
          </cell>
          <cell r="DK15">
            <v>0</v>
          </cell>
          <cell r="DL15">
            <v>410.99647865101417</v>
          </cell>
          <cell r="DM15">
            <v>107.47</v>
          </cell>
          <cell r="DN15">
            <v>107.47</v>
          </cell>
          <cell r="DO15">
            <v>159</v>
          </cell>
          <cell r="DP15">
            <v>159</v>
          </cell>
          <cell r="DQ15">
            <v>53</v>
          </cell>
          <cell r="DR15">
            <v>53</v>
          </cell>
          <cell r="DS15">
            <v>1083</v>
          </cell>
          <cell r="DT15">
            <v>1083</v>
          </cell>
          <cell r="DU15">
            <v>408</v>
          </cell>
          <cell r="DV15">
            <v>408</v>
          </cell>
          <cell r="DW15">
            <v>887</v>
          </cell>
          <cell r="DX15">
            <v>892</v>
          </cell>
          <cell r="DY15">
            <v>381</v>
          </cell>
          <cell r="DZ15">
            <v>383</v>
          </cell>
          <cell r="EA15">
            <v>27</v>
          </cell>
          <cell r="EB15">
            <v>27</v>
          </cell>
          <cell r="EC15">
            <v>545</v>
          </cell>
          <cell r="ED15">
            <v>545</v>
          </cell>
          <cell r="EE15">
            <v>0</v>
          </cell>
          <cell r="EF15">
            <v>0</v>
          </cell>
          <cell r="EG15">
            <v>417.91</v>
          </cell>
          <cell r="EH15">
            <v>406.19</v>
          </cell>
          <cell r="EI15">
            <v>71758</v>
          </cell>
          <cell r="EJ15">
            <v>71758</v>
          </cell>
          <cell r="EK15">
            <v>0</v>
          </cell>
          <cell r="EL15">
            <v>28</v>
          </cell>
          <cell r="EM15">
            <v>29</v>
          </cell>
          <cell r="EN15">
            <v>127</v>
          </cell>
          <cell r="EO15">
            <v>127</v>
          </cell>
          <cell r="EP15">
            <v>36000</v>
          </cell>
          <cell r="EQ15">
            <v>36000</v>
          </cell>
          <cell r="ER15">
            <v>18.5</v>
          </cell>
          <cell r="ES15">
            <v>20</v>
          </cell>
          <cell r="EU15">
            <v>5415</v>
          </cell>
          <cell r="EV15">
            <v>5754.73</v>
          </cell>
          <cell r="EX15" t="str">
            <v xml:space="preserve">      (Paid as part of the VRS per pupil amount)</v>
          </cell>
          <cell r="FD15">
            <v>0</v>
          </cell>
          <cell r="FE15">
            <v>0</v>
          </cell>
          <cell r="FF15">
            <v>53</v>
          </cell>
          <cell r="FG15">
            <v>53</v>
          </cell>
          <cell r="FH15">
            <v>156</v>
          </cell>
          <cell r="FI15">
            <v>156</v>
          </cell>
          <cell r="FJ15">
            <v>36</v>
          </cell>
          <cell r="FK15">
            <v>36</v>
          </cell>
          <cell r="FL15">
            <v>6326</v>
          </cell>
          <cell r="FM15">
            <v>7655</v>
          </cell>
          <cell r="FN15">
            <v>3163</v>
          </cell>
          <cell r="FO15">
            <v>3827.5</v>
          </cell>
          <cell r="FP15">
            <v>36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296.71899352254263</v>
          </cell>
          <cell r="FV15">
            <v>0</v>
          </cell>
          <cell r="FW15">
            <v>18.344147970806524</v>
          </cell>
          <cell r="FX15">
            <v>0</v>
          </cell>
          <cell r="FY15">
            <v>95.933337157664994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234341</v>
          </cell>
          <cell r="GH15">
            <v>244799.72154115589</v>
          </cell>
          <cell r="GI15">
            <v>557310.8196147111</v>
          </cell>
          <cell r="GJ15">
            <v>25926.325744308233</v>
          </cell>
        </row>
        <row r="16">
          <cell r="A16">
            <v>14</v>
          </cell>
          <cell r="B16" t="str">
            <v>BUCHANAN</v>
          </cell>
          <cell r="C16">
            <v>8745183</v>
          </cell>
          <cell r="D16">
            <v>8417516</v>
          </cell>
          <cell r="E16">
            <v>3212575.0863197059</v>
          </cell>
          <cell r="F16">
            <v>3259100.6450994392</v>
          </cell>
          <cell r="G16">
            <v>0</v>
          </cell>
          <cell r="H16">
            <v>606148</v>
          </cell>
          <cell r="I16">
            <v>181598</v>
          </cell>
          <cell r="J16">
            <v>174056</v>
          </cell>
          <cell r="K16">
            <v>677593</v>
          </cell>
          <cell r="L16">
            <v>649451</v>
          </cell>
          <cell r="M16">
            <v>89557</v>
          </cell>
          <cell r="N16">
            <v>84218</v>
          </cell>
          <cell r="O16">
            <v>1100033</v>
          </cell>
          <cell r="P16">
            <v>1054346</v>
          </cell>
          <cell r="Q16">
            <v>488340</v>
          </cell>
          <cell r="R16">
            <v>468058</v>
          </cell>
          <cell r="S16">
            <v>1388981</v>
          </cell>
          <cell r="T16">
            <v>1339392</v>
          </cell>
          <cell r="U16">
            <v>42244</v>
          </cell>
          <cell r="V16">
            <v>40489</v>
          </cell>
          <cell r="W16">
            <v>596485</v>
          </cell>
          <cell r="X16">
            <v>574950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703158</v>
          </cell>
          <cell r="AH16">
            <v>654775</v>
          </cell>
          <cell r="AI16">
            <v>0</v>
          </cell>
          <cell r="AJ16">
            <v>0</v>
          </cell>
          <cell r="AK16">
            <v>614007</v>
          </cell>
          <cell r="AL16">
            <v>811131</v>
          </cell>
          <cell r="AM16">
            <v>394361</v>
          </cell>
          <cell r="AN16">
            <v>466181</v>
          </cell>
          <cell r="AO16">
            <v>387445</v>
          </cell>
          <cell r="AP16">
            <v>466053.99999999994</v>
          </cell>
          <cell r="AQ16">
            <v>0</v>
          </cell>
          <cell r="AR16">
            <v>0</v>
          </cell>
          <cell r="AS16">
            <v>77419</v>
          </cell>
          <cell r="AT16">
            <v>72424</v>
          </cell>
          <cell r="AU16">
            <v>1576</v>
          </cell>
          <cell r="AV16">
            <v>1576</v>
          </cell>
          <cell r="AW16">
            <v>102212</v>
          </cell>
          <cell r="AX16">
            <v>107553</v>
          </cell>
          <cell r="AY16">
            <v>0</v>
          </cell>
          <cell r="AZ16">
            <v>0</v>
          </cell>
          <cell r="BA16">
            <v>0</v>
          </cell>
          <cell r="BB16">
            <v>186</v>
          </cell>
          <cell r="BC16">
            <v>158906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7500</v>
          </cell>
          <cell r="BK16">
            <v>234845</v>
          </cell>
          <cell r="BL16">
            <v>70734</v>
          </cell>
          <cell r="BM16">
            <v>25159</v>
          </cell>
          <cell r="BN16">
            <v>25159</v>
          </cell>
          <cell r="BO16">
            <v>60430</v>
          </cell>
          <cell r="BP16">
            <v>55386</v>
          </cell>
          <cell r="BQ16">
            <v>258000</v>
          </cell>
          <cell r="BR16">
            <v>258000</v>
          </cell>
          <cell r="BS16">
            <v>4040</v>
          </cell>
          <cell r="BT16">
            <v>4040</v>
          </cell>
          <cell r="BU16">
            <v>18451.284311097115</v>
          </cell>
          <cell r="BV16">
            <v>0</v>
          </cell>
          <cell r="BW16">
            <v>26071</v>
          </cell>
          <cell r="BX16">
            <v>26071</v>
          </cell>
          <cell r="BY16">
            <v>30494</v>
          </cell>
          <cell r="BZ16">
            <v>30799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235486.65000000002</v>
          </cell>
          <cell r="CF16">
            <v>235486.65000000002</v>
          </cell>
          <cell r="CG16">
            <v>0</v>
          </cell>
          <cell r="CH16">
            <v>0</v>
          </cell>
          <cell r="CI16">
            <v>3529</v>
          </cell>
          <cell r="CJ16">
            <v>4033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4567</v>
          </cell>
          <cell r="CP16">
            <v>2947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18284</v>
          </cell>
          <cell r="CV16">
            <v>18284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19881030.020630803</v>
          </cell>
          <cell r="DB16">
            <v>19985858.295099437</v>
          </cell>
          <cell r="DC16">
            <v>2405.35</v>
          </cell>
          <cell r="DD16">
            <v>2305.4499999999998</v>
          </cell>
          <cell r="DE16">
            <v>2405.35</v>
          </cell>
          <cell r="DF16">
            <v>2305.4499999999998</v>
          </cell>
          <cell r="DG16">
            <v>0.29749999999999999</v>
          </cell>
          <cell r="DH16">
            <v>0.29749999999999999</v>
          </cell>
          <cell r="DI16">
            <v>6511</v>
          </cell>
          <cell r="DJ16">
            <v>6611</v>
          </cell>
          <cell r="DK16">
            <v>0</v>
          </cell>
          <cell r="DL16">
            <v>374.14767393180676</v>
          </cell>
          <cell r="DM16">
            <v>107.47</v>
          </cell>
          <cell r="DN16">
            <v>107.47</v>
          </cell>
          <cell r="DO16">
            <v>401</v>
          </cell>
          <cell r="DP16">
            <v>401</v>
          </cell>
          <cell r="DQ16">
            <v>53</v>
          </cell>
          <cell r="DR16">
            <v>52</v>
          </cell>
          <cell r="DS16">
            <v>651</v>
          </cell>
          <cell r="DT16">
            <v>651</v>
          </cell>
          <cell r="DU16">
            <v>289</v>
          </cell>
          <cell r="DV16">
            <v>289</v>
          </cell>
          <cell r="DW16">
            <v>822</v>
          </cell>
          <cell r="DX16">
            <v>827</v>
          </cell>
          <cell r="DY16">
            <v>353</v>
          </cell>
          <cell r="DZ16">
            <v>355</v>
          </cell>
          <cell r="EA16">
            <v>25</v>
          </cell>
          <cell r="EB16">
            <v>25</v>
          </cell>
          <cell r="EC16">
            <v>545</v>
          </cell>
          <cell r="ED16">
            <v>545</v>
          </cell>
          <cell r="EE16">
            <v>0</v>
          </cell>
          <cell r="EF16">
            <v>0</v>
          </cell>
          <cell r="EG16">
            <v>417.91</v>
          </cell>
          <cell r="EH16">
            <v>406.19</v>
          </cell>
          <cell r="EI16">
            <v>71758</v>
          </cell>
          <cell r="EJ16">
            <v>71758</v>
          </cell>
          <cell r="EK16">
            <v>0</v>
          </cell>
          <cell r="EL16">
            <v>4</v>
          </cell>
          <cell r="EM16">
            <v>4</v>
          </cell>
          <cell r="EN16">
            <v>0</v>
          </cell>
          <cell r="EO16">
            <v>0</v>
          </cell>
          <cell r="EP16">
            <v>51600</v>
          </cell>
          <cell r="EQ16">
            <v>51600</v>
          </cell>
          <cell r="ER16">
            <v>18.5</v>
          </cell>
          <cell r="ES16">
            <v>20</v>
          </cell>
          <cell r="EU16">
            <v>5415</v>
          </cell>
          <cell r="EV16">
            <v>5754.73</v>
          </cell>
          <cell r="EX16" t="str">
            <v>Non-professional Support VRS</v>
          </cell>
          <cell r="EY16">
            <v>7.1000000000000008E-2</v>
          </cell>
          <cell r="EZ16">
            <v>7.1000000000000008E-2</v>
          </cell>
          <cell r="FD16">
            <v>0</v>
          </cell>
          <cell r="FE16">
            <v>0</v>
          </cell>
          <cell r="FF16">
            <v>53</v>
          </cell>
          <cell r="FG16">
            <v>52</v>
          </cell>
          <cell r="FH16">
            <v>153</v>
          </cell>
          <cell r="FI16">
            <v>153</v>
          </cell>
          <cell r="FJ16">
            <v>23</v>
          </cell>
          <cell r="FK16">
            <v>20</v>
          </cell>
          <cell r="FL16">
            <v>6326</v>
          </cell>
          <cell r="FM16">
            <v>7655</v>
          </cell>
          <cell r="FN16">
            <v>3163</v>
          </cell>
          <cell r="FO16">
            <v>3827.5</v>
          </cell>
          <cell r="FP16">
            <v>23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272.32965339518449</v>
          </cell>
          <cell r="FV16">
            <v>0</v>
          </cell>
          <cell r="FW16">
            <v>20.091626645693857</v>
          </cell>
          <cell r="FX16">
            <v>0</v>
          </cell>
          <cell r="FY16">
            <v>81.726393890928421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277289</v>
          </cell>
          <cell r="GH16">
            <v>206805.90747330958</v>
          </cell>
          <cell r="GI16">
            <v>427031.28825622774</v>
          </cell>
          <cell r="GJ16">
            <v>32785.982206405693</v>
          </cell>
        </row>
        <row r="17">
          <cell r="A17">
            <v>15</v>
          </cell>
          <cell r="B17" t="str">
            <v>BUCKINGHAM</v>
          </cell>
          <cell r="C17">
            <v>6853990</v>
          </cell>
          <cell r="D17">
            <v>6950758</v>
          </cell>
          <cell r="E17">
            <v>2572540.0854525673</v>
          </cell>
          <cell r="F17">
            <v>2640009.5364719597</v>
          </cell>
          <cell r="G17">
            <v>0</v>
          </cell>
          <cell r="H17">
            <v>459362</v>
          </cell>
          <cell r="I17">
            <v>134969</v>
          </cell>
          <cell r="J17">
            <v>135407</v>
          </cell>
          <cell r="K17">
            <v>208475</v>
          </cell>
          <cell r="L17">
            <v>209152</v>
          </cell>
          <cell r="M17">
            <v>66561</v>
          </cell>
          <cell r="N17">
            <v>65517</v>
          </cell>
          <cell r="O17">
            <v>859016</v>
          </cell>
          <cell r="P17">
            <v>863066</v>
          </cell>
          <cell r="Q17">
            <v>362947</v>
          </cell>
          <cell r="R17">
            <v>364126</v>
          </cell>
          <cell r="S17">
            <v>941904</v>
          </cell>
          <cell r="T17">
            <v>951262</v>
          </cell>
          <cell r="U17">
            <v>28885</v>
          </cell>
          <cell r="V17">
            <v>28979</v>
          </cell>
          <cell r="W17">
            <v>404391</v>
          </cell>
          <cell r="X17">
            <v>408224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40511</v>
          </cell>
          <cell r="AD17">
            <v>40511</v>
          </cell>
          <cell r="AE17">
            <v>0</v>
          </cell>
          <cell r="AF17">
            <v>0</v>
          </cell>
          <cell r="AG17">
            <v>522604</v>
          </cell>
          <cell r="AH17">
            <v>509381</v>
          </cell>
          <cell r="AI17">
            <v>0</v>
          </cell>
          <cell r="AJ17">
            <v>0</v>
          </cell>
          <cell r="AK17">
            <v>410742</v>
          </cell>
          <cell r="AL17">
            <v>566326</v>
          </cell>
          <cell r="AM17">
            <v>263809</v>
          </cell>
          <cell r="AN17">
            <v>325484</v>
          </cell>
          <cell r="AO17">
            <v>396848.99999999994</v>
          </cell>
          <cell r="AP17">
            <v>398237</v>
          </cell>
          <cell r="AQ17">
            <v>0</v>
          </cell>
          <cell r="AR17">
            <v>0</v>
          </cell>
          <cell r="AS17">
            <v>56123</v>
          </cell>
          <cell r="AT17">
            <v>56123</v>
          </cell>
          <cell r="AU17">
            <v>1576</v>
          </cell>
          <cell r="AV17">
            <v>1576</v>
          </cell>
          <cell r="AW17">
            <v>231989</v>
          </cell>
          <cell r="AX17">
            <v>397801</v>
          </cell>
          <cell r="AY17">
            <v>0</v>
          </cell>
          <cell r="AZ17">
            <v>0</v>
          </cell>
          <cell r="BA17">
            <v>0</v>
          </cell>
          <cell r="BB17">
            <v>1220</v>
          </cell>
          <cell r="BC17">
            <v>109665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27500</v>
          </cell>
          <cell r="BK17">
            <v>535124</v>
          </cell>
          <cell r="BL17">
            <v>330911</v>
          </cell>
          <cell r="BM17">
            <v>8386</v>
          </cell>
          <cell r="BN17">
            <v>8386</v>
          </cell>
          <cell r="BO17">
            <v>47244</v>
          </cell>
          <cell r="BP17">
            <v>47245</v>
          </cell>
          <cell r="BQ17">
            <v>154000</v>
          </cell>
          <cell r="BR17">
            <v>154000</v>
          </cell>
          <cell r="BS17">
            <v>3963</v>
          </cell>
          <cell r="BT17">
            <v>3963</v>
          </cell>
          <cell r="BU17">
            <v>16995.906112538651</v>
          </cell>
          <cell r="BV17">
            <v>0</v>
          </cell>
          <cell r="BW17">
            <v>31874</v>
          </cell>
          <cell r="BX17">
            <v>31874</v>
          </cell>
          <cell r="BY17">
            <v>10281</v>
          </cell>
          <cell r="BZ17">
            <v>10383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108832.5</v>
          </cell>
          <cell r="CF17">
            <v>108832.5</v>
          </cell>
          <cell r="CG17">
            <v>0</v>
          </cell>
          <cell r="CH17">
            <v>0</v>
          </cell>
          <cell r="CI17">
            <v>23601</v>
          </cell>
          <cell r="CJ17">
            <v>26433</v>
          </cell>
          <cell r="CK17">
            <v>0</v>
          </cell>
          <cell r="CL17">
            <v>0</v>
          </cell>
          <cell r="CM17">
            <v>5444.12</v>
          </cell>
          <cell r="CN17">
            <v>2343.2199999999998</v>
          </cell>
          <cell r="CO17">
            <v>6283</v>
          </cell>
          <cell r="CP17">
            <v>5033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11332</v>
          </cell>
          <cell r="CV17">
            <v>11332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15430906.611565106</v>
          </cell>
          <cell r="DB17">
            <v>16139537.25647196</v>
          </cell>
          <cell r="DC17">
            <v>1909.1999999999998</v>
          </cell>
          <cell r="DD17">
            <v>1915.3999999999999</v>
          </cell>
          <cell r="DE17">
            <v>1909.1999999999998</v>
          </cell>
          <cell r="DF17">
            <v>1915.3999999999999</v>
          </cell>
          <cell r="DG17">
            <v>0.3422</v>
          </cell>
          <cell r="DH17">
            <v>0.3422</v>
          </cell>
          <cell r="DI17">
            <v>6805</v>
          </cell>
          <cell r="DJ17">
            <v>6895</v>
          </cell>
          <cell r="DK17">
            <v>0</v>
          </cell>
          <cell r="DL17">
            <v>363.61951104923116</v>
          </cell>
          <cell r="DM17">
            <v>107.47</v>
          </cell>
          <cell r="DN17">
            <v>107.47</v>
          </cell>
          <cell r="DO17">
            <v>166</v>
          </cell>
          <cell r="DP17">
            <v>166</v>
          </cell>
          <cell r="DQ17">
            <v>53</v>
          </cell>
          <cell r="DR17">
            <v>52</v>
          </cell>
          <cell r="DS17">
            <v>684</v>
          </cell>
          <cell r="DT17">
            <v>685</v>
          </cell>
          <cell r="DU17">
            <v>289</v>
          </cell>
          <cell r="DV17">
            <v>289</v>
          </cell>
          <cell r="DW17">
            <v>750</v>
          </cell>
          <cell r="DX17">
            <v>755</v>
          </cell>
          <cell r="DY17">
            <v>322</v>
          </cell>
          <cell r="DZ17">
            <v>324</v>
          </cell>
          <cell r="EA17">
            <v>23</v>
          </cell>
          <cell r="EB17">
            <v>23</v>
          </cell>
          <cell r="EC17">
            <v>545</v>
          </cell>
          <cell r="ED17">
            <v>545</v>
          </cell>
          <cell r="EE17">
            <v>0</v>
          </cell>
          <cell r="EF17">
            <v>0</v>
          </cell>
          <cell r="EG17">
            <v>417.91</v>
          </cell>
          <cell r="EH17">
            <v>406.19</v>
          </cell>
          <cell r="EI17">
            <v>71758</v>
          </cell>
          <cell r="EJ17">
            <v>71758</v>
          </cell>
          <cell r="EK17">
            <v>0</v>
          </cell>
          <cell r="EL17">
            <v>27</v>
          </cell>
          <cell r="EM17">
            <v>28</v>
          </cell>
          <cell r="EN17">
            <v>113</v>
          </cell>
          <cell r="EO17">
            <v>113</v>
          </cell>
          <cell r="EP17">
            <v>30800</v>
          </cell>
          <cell r="EQ17">
            <v>30800</v>
          </cell>
          <cell r="ER17">
            <v>18.5</v>
          </cell>
          <cell r="ES17">
            <v>20</v>
          </cell>
          <cell r="EU17">
            <v>5415</v>
          </cell>
          <cell r="EV17">
            <v>5754.73</v>
          </cell>
          <cell r="EX17" t="str">
            <v>Social Security</v>
          </cell>
          <cell r="EY17">
            <v>7.6499999999999999E-2</v>
          </cell>
          <cell r="EZ17">
            <v>7.6499999999999999E-2</v>
          </cell>
          <cell r="FD17">
            <v>0</v>
          </cell>
          <cell r="FE17">
            <v>0</v>
          </cell>
          <cell r="FF17">
            <v>53</v>
          </cell>
          <cell r="FG17">
            <v>52</v>
          </cell>
          <cell r="FH17">
            <v>165</v>
          </cell>
          <cell r="FI17">
            <v>165</v>
          </cell>
          <cell r="FJ17">
            <v>55.75</v>
          </cell>
          <cell r="FK17">
            <v>79</v>
          </cell>
          <cell r="FL17">
            <v>6326</v>
          </cell>
          <cell r="FM17">
            <v>7655</v>
          </cell>
          <cell r="FN17">
            <v>3163</v>
          </cell>
          <cell r="FO17">
            <v>3827.5</v>
          </cell>
          <cell r="FP17">
            <v>55.75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249.36758340242972</v>
          </cell>
          <cell r="FV17">
            <v>0</v>
          </cell>
          <cell r="FW17">
            <v>17.395004164099849</v>
          </cell>
          <cell r="FX17">
            <v>0</v>
          </cell>
          <cell r="FY17">
            <v>96.856923482701575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264989</v>
          </cell>
          <cell r="GH17">
            <v>188811.89328063242</v>
          </cell>
          <cell r="GI17">
            <v>350914.18698692619</v>
          </cell>
          <cell r="GJ17">
            <v>29196.245971419889</v>
          </cell>
        </row>
        <row r="18">
          <cell r="A18">
            <v>16</v>
          </cell>
          <cell r="B18" t="str">
            <v>CAMPBELL</v>
          </cell>
          <cell r="C18">
            <v>26248320</v>
          </cell>
          <cell r="D18">
            <v>26507196</v>
          </cell>
          <cell r="E18">
            <v>9178922.2255506329</v>
          </cell>
          <cell r="F18">
            <v>9366217.552658733</v>
          </cell>
          <cell r="G18">
            <v>0</v>
          </cell>
          <cell r="H18">
            <v>1723038</v>
          </cell>
          <cell r="I18">
            <v>571341</v>
          </cell>
          <cell r="J18">
            <v>569497</v>
          </cell>
          <cell r="K18">
            <v>515680</v>
          </cell>
          <cell r="L18">
            <v>514015</v>
          </cell>
          <cell r="M18">
            <v>276447</v>
          </cell>
          <cell r="N18">
            <v>275554</v>
          </cell>
          <cell r="O18">
            <v>2838898</v>
          </cell>
          <cell r="P18">
            <v>2829732</v>
          </cell>
          <cell r="Q18">
            <v>946299</v>
          </cell>
          <cell r="R18">
            <v>943244</v>
          </cell>
          <cell r="S18">
            <v>3700137</v>
          </cell>
          <cell r="T18">
            <v>3709387</v>
          </cell>
          <cell r="U18">
            <v>111642</v>
          </cell>
          <cell r="V18">
            <v>111282</v>
          </cell>
          <cell r="W18">
            <v>1589570</v>
          </cell>
          <cell r="X18">
            <v>1589737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134300</v>
          </cell>
          <cell r="AD18">
            <v>134300</v>
          </cell>
          <cell r="AE18">
            <v>0</v>
          </cell>
          <cell r="AF18">
            <v>0</v>
          </cell>
          <cell r="AG18">
            <v>2212263</v>
          </cell>
          <cell r="AH18">
            <v>2142367</v>
          </cell>
          <cell r="AI18">
            <v>0</v>
          </cell>
          <cell r="AJ18">
            <v>0</v>
          </cell>
          <cell r="AK18">
            <v>844706</v>
          </cell>
          <cell r="AL18">
            <v>1151289</v>
          </cell>
          <cell r="AM18">
            <v>542532</v>
          </cell>
          <cell r="AN18">
            <v>661680</v>
          </cell>
          <cell r="AO18">
            <v>1209441</v>
          </cell>
          <cell r="AP18">
            <v>1205929</v>
          </cell>
          <cell r="AQ18">
            <v>0</v>
          </cell>
          <cell r="AR18">
            <v>0</v>
          </cell>
          <cell r="AS18">
            <v>124062</v>
          </cell>
          <cell r="AT18">
            <v>121530</v>
          </cell>
          <cell r="AU18">
            <v>7204</v>
          </cell>
          <cell r="AV18">
            <v>7204</v>
          </cell>
          <cell r="AW18">
            <v>914592</v>
          </cell>
          <cell r="AX18">
            <v>1101282</v>
          </cell>
          <cell r="AY18">
            <v>0</v>
          </cell>
          <cell r="AZ18">
            <v>0</v>
          </cell>
          <cell r="BA18">
            <v>0</v>
          </cell>
          <cell r="BB18">
            <v>8069</v>
          </cell>
          <cell r="BC18">
            <v>341041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36844.065686576847</v>
          </cell>
          <cell r="BI18">
            <v>0</v>
          </cell>
          <cell r="BJ18">
            <v>72500</v>
          </cell>
          <cell r="BK18">
            <v>614484</v>
          </cell>
          <cell r="BL18">
            <v>273367</v>
          </cell>
          <cell r="BM18">
            <v>16772</v>
          </cell>
          <cell r="BN18">
            <v>16772</v>
          </cell>
          <cell r="BO18">
            <v>133109</v>
          </cell>
          <cell r="BP18">
            <v>133113</v>
          </cell>
          <cell r="BQ18">
            <v>388000</v>
          </cell>
          <cell r="BR18">
            <v>388000</v>
          </cell>
          <cell r="BS18">
            <v>17617</v>
          </cell>
          <cell r="BT18">
            <v>17617</v>
          </cell>
          <cell r="BU18">
            <v>51000.300156079233</v>
          </cell>
          <cell r="BV18">
            <v>0</v>
          </cell>
          <cell r="BW18">
            <v>39847</v>
          </cell>
          <cell r="BX18">
            <v>39847</v>
          </cell>
          <cell r="BY18">
            <v>38576</v>
          </cell>
          <cell r="BZ18">
            <v>38961</v>
          </cell>
          <cell r="CA18">
            <v>0</v>
          </cell>
          <cell r="CB18">
            <v>0</v>
          </cell>
          <cell r="CC18">
            <v>45451</v>
          </cell>
          <cell r="CD18">
            <v>88577</v>
          </cell>
          <cell r="CE18">
            <v>684219.9</v>
          </cell>
          <cell r="CF18">
            <v>684219.9</v>
          </cell>
          <cell r="CG18">
            <v>0</v>
          </cell>
          <cell r="CH18">
            <v>0</v>
          </cell>
          <cell r="CI18">
            <v>158940</v>
          </cell>
          <cell r="CJ18">
            <v>174783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142601</v>
          </cell>
          <cell r="CP18">
            <v>105413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37932</v>
          </cell>
          <cell r="CV18">
            <v>37932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54675946.425706714</v>
          </cell>
          <cell r="DB18">
            <v>56772426.518345311</v>
          </cell>
          <cell r="DC18">
            <v>7464.6</v>
          </cell>
          <cell r="DD18">
            <v>7440.5</v>
          </cell>
          <cell r="DE18">
            <v>7464.6</v>
          </cell>
          <cell r="DF18">
            <v>7440.5</v>
          </cell>
          <cell r="DG18">
            <v>0.2878</v>
          </cell>
          <cell r="DH18">
            <v>0.2878</v>
          </cell>
          <cell r="DI18">
            <v>6167</v>
          </cell>
          <cell r="DJ18">
            <v>6261</v>
          </cell>
          <cell r="DK18">
            <v>0</v>
          </cell>
          <cell r="DL18">
            <v>323.63246069895212</v>
          </cell>
          <cell r="DM18">
            <v>107.47</v>
          </cell>
          <cell r="DN18">
            <v>107.47</v>
          </cell>
          <cell r="DO18">
            <v>97</v>
          </cell>
          <cell r="DP18">
            <v>97</v>
          </cell>
          <cell r="DQ18">
            <v>52</v>
          </cell>
          <cell r="DR18">
            <v>52</v>
          </cell>
          <cell r="DS18">
            <v>534</v>
          </cell>
          <cell r="DT18">
            <v>534</v>
          </cell>
          <cell r="DU18">
            <v>178</v>
          </cell>
          <cell r="DV18">
            <v>178</v>
          </cell>
          <cell r="DW18">
            <v>696</v>
          </cell>
          <cell r="DX18">
            <v>700</v>
          </cell>
          <cell r="DY18">
            <v>299</v>
          </cell>
          <cell r="DZ18">
            <v>300</v>
          </cell>
          <cell r="EA18">
            <v>21</v>
          </cell>
          <cell r="EB18">
            <v>21</v>
          </cell>
          <cell r="EC18">
            <v>545</v>
          </cell>
          <cell r="ED18">
            <v>545</v>
          </cell>
          <cell r="EE18">
            <v>0</v>
          </cell>
          <cell r="EF18">
            <v>0</v>
          </cell>
          <cell r="EG18">
            <v>417.91</v>
          </cell>
          <cell r="EH18">
            <v>406.19</v>
          </cell>
          <cell r="EI18">
            <v>71758</v>
          </cell>
          <cell r="EJ18">
            <v>71758</v>
          </cell>
          <cell r="EK18">
            <v>0</v>
          </cell>
          <cell r="EL18">
            <v>168</v>
          </cell>
          <cell r="EM18">
            <v>171</v>
          </cell>
          <cell r="EN18">
            <v>346</v>
          </cell>
          <cell r="EO18">
            <v>346</v>
          </cell>
          <cell r="EP18">
            <v>77600</v>
          </cell>
          <cell r="EQ18">
            <v>77600</v>
          </cell>
          <cell r="ER18">
            <v>18.5</v>
          </cell>
          <cell r="ES18">
            <v>20</v>
          </cell>
          <cell r="EU18">
            <v>5415</v>
          </cell>
          <cell r="EV18">
            <v>5754.73</v>
          </cell>
          <cell r="EX18" t="str">
            <v>Health Care Premium</v>
          </cell>
          <cell r="EY18">
            <v>5504</v>
          </cell>
          <cell r="EZ18">
            <v>5504</v>
          </cell>
          <cell r="FD18">
            <v>0</v>
          </cell>
          <cell r="FE18">
            <v>0</v>
          </cell>
          <cell r="FF18">
            <v>52</v>
          </cell>
          <cell r="FG18">
            <v>52</v>
          </cell>
          <cell r="FH18">
            <v>156</v>
          </cell>
          <cell r="FI18">
            <v>156</v>
          </cell>
          <cell r="FJ18">
            <v>203</v>
          </cell>
          <cell r="FK18">
            <v>202</v>
          </cell>
          <cell r="FL18">
            <v>6326</v>
          </cell>
          <cell r="FM18">
            <v>7655</v>
          </cell>
          <cell r="FN18">
            <v>3163</v>
          </cell>
          <cell r="FO18">
            <v>3827.5</v>
          </cell>
          <cell r="FP18">
            <v>203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229.87379715678969</v>
          </cell>
          <cell r="FV18">
            <v>0</v>
          </cell>
          <cell r="FW18">
            <v>17.520950113643995</v>
          </cell>
          <cell r="FX18">
            <v>0</v>
          </cell>
          <cell r="FY18">
            <v>76.237713428518404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865730</v>
          </cell>
          <cell r="GH18">
            <v>382399.39932603203</v>
          </cell>
          <cell r="GI18">
            <v>560582.83684358338</v>
          </cell>
          <cell r="GJ18">
            <v>50133.450716090993</v>
          </cell>
        </row>
        <row r="19">
          <cell r="A19">
            <v>17</v>
          </cell>
          <cell r="B19" t="str">
            <v>CAROLINE</v>
          </cell>
          <cell r="C19">
            <v>12834864</v>
          </cell>
          <cell r="D19">
            <v>13056256</v>
          </cell>
          <cell r="E19">
            <v>5490374.7615368851</v>
          </cell>
          <cell r="F19">
            <v>5680259.50304385</v>
          </cell>
          <cell r="G19">
            <v>0</v>
          </cell>
          <cell r="H19">
            <v>859162</v>
          </cell>
          <cell r="I19">
            <v>275093</v>
          </cell>
          <cell r="J19">
            <v>276631</v>
          </cell>
          <cell r="K19">
            <v>243173</v>
          </cell>
          <cell r="L19">
            <v>244533</v>
          </cell>
          <cell r="M19">
            <v>133105</v>
          </cell>
          <cell r="N19">
            <v>133850</v>
          </cell>
          <cell r="O19">
            <v>1428322</v>
          </cell>
          <cell r="P19">
            <v>1436308</v>
          </cell>
          <cell r="Q19">
            <v>527302</v>
          </cell>
          <cell r="R19">
            <v>530250</v>
          </cell>
          <cell r="S19">
            <v>1771324</v>
          </cell>
          <cell r="T19">
            <v>1794098</v>
          </cell>
          <cell r="U19">
            <v>53754</v>
          </cell>
          <cell r="V19">
            <v>54055</v>
          </cell>
          <cell r="W19">
            <v>760236</v>
          </cell>
          <cell r="X19">
            <v>769635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63948</v>
          </cell>
          <cell r="AD19">
            <v>63948</v>
          </cell>
          <cell r="AE19">
            <v>0</v>
          </cell>
          <cell r="AF19">
            <v>0</v>
          </cell>
          <cell r="AG19">
            <v>1065173</v>
          </cell>
          <cell r="AH19">
            <v>1040647</v>
          </cell>
          <cell r="AI19">
            <v>0</v>
          </cell>
          <cell r="AJ19">
            <v>0</v>
          </cell>
          <cell r="AK19">
            <v>464414</v>
          </cell>
          <cell r="AL19">
            <v>639554</v>
          </cell>
          <cell r="AM19">
            <v>298281</v>
          </cell>
          <cell r="AN19">
            <v>367570</v>
          </cell>
          <cell r="AO19">
            <v>688657</v>
          </cell>
          <cell r="AP19">
            <v>692513</v>
          </cell>
          <cell r="AQ19">
            <v>0</v>
          </cell>
          <cell r="AR19">
            <v>0</v>
          </cell>
          <cell r="AS19">
            <v>105428</v>
          </cell>
          <cell r="AT19">
            <v>107720</v>
          </cell>
          <cell r="AU19">
            <v>3152</v>
          </cell>
          <cell r="AV19">
            <v>3152</v>
          </cell>
          <cell r="AW19">
            <v>305878</v>
          </cell>
          <cell r="AX19">
            <v>523129</v>
          </cell>
          <cell r="AY19">
            <v>0</v>
          </cell>
          <cell r="AZ19">
            <v>0</v>
          </cell>
          <cell r="BA19">
            <v>0</v>
          </cell>
          <cell r="BB19">
            <v>3033</v>
          </cell>
          <cell r="BC19">
            <v>172172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37500</v>
          </cell>
          <cell r="BK19">
            <v>1062528</v>
          </cell>
          <cell r="BL19">
            <v>667838</v>
          </cell>
          <cell r="BM19">
            <v>16772</v>
          </cell>
          <cell r="BN19">
            <v>16772</v>
          </cell>
          <cell r="BO19">
            <v>60194</v>
          </cell>
          <cell r="BP19">
            <v>60195</v>
          </cell>
          <cell r="BQ19">
            <v>180000</v>
          </cell>
          <cell r="BR19">
            <v>180000</v>
          </cell>
          <cell r="BS19">
            <v>5992</v>
          </cell>
          <cell r="BT19">
            <v>5992</v>
          </cell>
          <cell r="BU19">
            <v>37660.995396282524</v>
          </cell>
          <cell r="BV19">
            <v>0</v>
          </cell>
          <cell r="BW19">
            <v>10739</v>
          </cell>
          <cell r="BX19">
            <v>10739</v>
          </cell>
          <cell r="BY19">
            <v>16393</v>
          </cell>
          <cell r="BZ19">
            <v>16557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297289.65000000002</v>
          </cell>
          <cell r="CF19">
            <v>297289.65000000002</v>
          </cell>
          <cell r="CG19">
            <v>0</v>
          </cell>
          <cell r="CH19">
            <v>0</v>
          </cell>
          <cell r="CI19">
            <v>60141</v>
          </cell>
          <cell r="CJ19">
            <v>65693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69958</v>
          </cell>
          <cell r="CP19">
            <v>51701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19782</v>
          </cell>
          <cell r="CV19">
            <v>19782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28522100.406933166</v>
          </cell>
          <cell r="DB19">
            <v>29703329.153043848</v>
          </cell>
          <cell r="DC19">
            <v>3970.3999999999996</v>
          </cell>
          <cell r="DD19">
            <v>3992.6</v>
          </cell>
          <cell r="DE19">
            <v>3970.3999999999996</v>
          </cell>
          <cell r="DF19">
            <v>3992.6</v>
          </cell>
          <cell r="DG19">
            <v>0.3553</v>
          </cell>
          <cell r="DH19">
            <v>0.3553</v>
          </cell>
          <cell r="DI19">
            <v>6397</v>
          </cell>
          <cell r="DJ19">
            <v>6495</v>
          </cell>
          <cell r="DK19">
            <v>0</v>
          </cell>
          <cell r="DL19">
            <v>332.60250509679025</v>
          </cell>
          <cell r="DM19">
            <v>107.47</v>
          </cell>
          <cell r="DN19">
            <v>107.47</v>
          </cell>
          <cell r="DO19">
            <v>95</v>
          </cell>
          <cell r="DP19">
            <v>95</v>
          </cell>
          <cell r="DQ19">
            <v>52</v>
          </cell>
          <cell r="DR19">
            <v>52</v>
          </cell>
          <cell r="DS19">
            <v>558</v>
          </cell>
          <cell r="DT19">
            <v>558</v>
          </cell>
          <cell r="DU19">
            <v>206</v>
          </cell>
          <cell r="DV19">
            <v>206</v>
          </cell>
          <cell r="DW19">
            <v>692</v>
          </cell>
          <cell r="DX19">
            <v>697</v>
          </cell>
          <cell r="DY19">
            <v>297</v>
          </cell>
          <cell r="DZ19">
            <v>299</v>
          </cell>
          <cell r="EA19">
            <v>21</v>
          </cell>
          <cell r="EB19">
            <v>21</v>
          </cell>
          <cell r="EC19">
            <v>545</v>
          </cell>
          <cell r="ED19">
            <v>545</v>
          </cell>
          <cell r="EE19">
            <v>0</v>
          </cell>
          <cell r="EF19">
            <v>0</v>
          </cell>
          <cell r="EG19">
            <v>417.91</v>
          </cell>
          <cell r="EH19">
            <v>406.19</v>
          </cell>
          <cell r="EI19">
            <v>71758</v>
          </cell>
          <cell r="EJ19">
            <v>71758</v>
          </cell>
          <cell r="EK19">
            <v>0</v>
          </cell>
          <cell r="EL19">
            <v>70</v>
          </cell>
          <cell r="EM19">
            <v>71</v>
          </cell>
          <cell r="EN19">
            <v>182</v>
          </cell>
          <cell r="EO19">
            <v>182</v>
          </cell>
          <cell r="EP19">
            <v>36000</v>
          </cell>
          <cell r="EQ19">
            <v>36000</v>
          </cell>
          <cell r="ER19">
            <v>18.5</v>
          </cell>
          <cell r="ES19">
            <v>20</v>
          </cell>
          <cell r="EU19">
            <v>5415</v>
          </cell>
          <cell r="EV19">
            <v>5754.73</v>
          </cell>
          <cell r="EX19" t="str">
            <v>Total Instructional Benefit Percent (Employer Share)</v>
          </cell>
          <cell r="EY19">
            <v>0.26019999999999999</v>
          </cell>
          <cell r="EZ19">
            <v>0.26019999999999999</v>
          </cell>
          <cell r="FD19">
            <v>0</v>
          </cell>
          <cell r="FE19">
            <v>0</v>
          </cell>
          <cell r="FF19">
            <v>52</v>
          </cell>
          <cell r="FG19">
            <v>52</v>
          </cell>
          <cell r="FH19">
            <v>165</v>
          </cell>
          <cell r="FI19">
            <v>165</v>
          </cell>
          <cell r="FJ19">
            <v>75</v>
          </cell>
          <cell r="FK19">
            <v>106</v>
          </cell>
          <cell r="FL19">
            <v>6326</v>
          </cell>
          <cell r="FM19">
            <v>7655</v>
          </cell>
          <cell r="FN19">
            <v>3163</v>
          </cell>
          <cell r="FO19">
            <v>3827.5</v>
          </cell>
          <cell r="FP19">
            <v>75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231.20079994211591</v>
          </cell>
          <cell r="FV19">
            <v>0</v>
          </cell>
          <cell r="FW19">
            <v>15.180221212161713</v>
          </cell>
          <cell r="FX19">
            <v>0</v>
          </cell>
          <cell r="FY19">
            <v>86.22148394251262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573509</v>
          </cell>
          <cell r="GH19">
            <v>290600.90057391033</v>
          </cell>
          <cell r="GI19">
            <v>420328.11152474012</v>
          </cell>
          <cell r="GJ19">
            <v>58102.324181789976</v>
          </cell>
        </row>
        <row r="20">
          <cell r="A20">
            <v>18</v>
          </cell>
          <cell r="B20" t="str">
            <v>CARROLL</v>
          </cell>
          <cell r="C20">
            <v>12457669</v>
          </cell>
          <cell r="D20">
            <v>12446860</v>
          </cell>
          <cell r="E20">
            <v>4578491.8094817661</v>
          </cell>
          <cell r="F20">
            <v>4582062.8549371427</v>
          </cell>
          <cell r="G20">
            <v>0</v>
          </cell>
          <cell r="H20">
            <v>854509</v>
          </cell>
          <cell r="I20">
            <v>261911</v>
          </cell>
          <cell r="J20">
            <v>257793</v>
          </cell>
          <cell r="K20">
            <v>521531</v>
          </cell>
          <cell r="L20">
            <v>513330</v>
          </cell>
          <cell r="M20">
            <v>129164</v>
          </cell>
          <cell r="N20">
            <v>127133</v>
          </cell>
          <cell r="O20">
            <v>1569467</v>
          </cell>
          <cell r="P20">
            <v>1544788</v>
          </cell>
          <cell r="Q20">
            <v>548339</v>
          </cell>
          <cell r="R20">
            <v>539716</v>
          </cell>
          <cell r="S20">
            <v>1849729</v>
          </cell>
          <cell r="T20">
            <v>1832637</v>
          </cell>
          <cell r="U20">
            <v>56052</v>
          </cell>
          <cell r="V20">
            <v>55171</v>
          </cell>
          <cell r="W20">
            <v>794482</v>
          </cell>
          <cell r="X20">
            <v>786787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43470</v>
          </cell>
          <cell r="AD20">
            <v>43470</v>
          </cell>
          <cell r="AE20">
            <v>0</v>
          </cell>
          <cell r="AF20">
            <v>0</v>
          </cell>
          <cell r="AG20">
            <v>1014132</v>
          </cell>
          <cell r="AH20">
            <v>969779</v>
          </cell>
          <cell r="AI20">
            <v>0</v>
          </cell>
          <cell r="AJ20">
            <v>0</v>
          </cell>
          <cell r="AK20">
            <v>637009</v>
          </cell>
          <cell r="AL20">
            <v>861772</v>
          </cell>
          <cell r="AM20">
            <v>409134</v>
          </cell>
          <cell r="AN20">
            <v>495285</v>
          </cell>
          <cell r="AO20">
            <v>573301</v>
          </cell>
          <cell r="AP20">
            <v>564530</v>
          </cell>
          <cell r="AQ20">
            <v>0</v>
          </cell>
          <cell r="AR20">
            <v>0</v>
          </cell>
          <cell r="AS20">
            <v>126309</v>
          </cell>
          <cell r="AT20">
            <v>123731</v>
          </cell>
          <cell r="AU20">
            <v>1126</v>
          </cell>
          <cell r="AV20">
            <v>1126</v>
          </cell>
          <cell r="AW20">
            <v>587134</v>
          </cell>
          <cell r="AX20">
            <v>566165</v>
          </cell>
          <cell r="AY20">
            <v>0</v>
          </cell>
          <cell r="AZ20">
            <v>0</v>
          </cell>
          <cell r="BA20">
            <v>0</v>
          </cell>
          <cell r="BB20">
            <v>5669</v>
          </cell>
          <cell r="BC20">
            <v>195232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26566.591622064498</v>
          </cell>
          <cell r="BI20">
            <v>0</v>
          </cell>
          <cell r="BJ20">
            <v>37500</v>
          </cell>
          <cell r="BK20">
            <v>537475</v>
          </cell>
          <cell r="BL20">
            <v>515898</v>
          </cell>
          <cell r="BM20">
            <v>16772</v>
          </cell>
          <cell r="BN20">
            <v>16772</v>
          </cell>
          <cell r="BO20">
            <v>72909</v>
          </cell>
          <cell r="BP20">
            <v>72911</v>
          </cell>
          <cell r="BQ20">
            <v>336000</v>
          </cell>
          <cell r="BR20">
            <v>336000</v>
          </cell>
          <cell r="BS20">
            <v>6506</v>
          </cell>
          <cell r="BT20">
            <v>6506</v>
          </cell>
          <cell r="BU20">
            <v>24299.37906569615</v>
          </cell>
          <cell r="BV20">
            <v>0</v>
          </cell>
          <cell r="BW20">
            <v>28092</v>
          </cell>
          <cell r="BX20">
            <v>28092</v>
          </cell>
          <cell r="BY20">
            <v>20067</v>
          </cell>
          <cell r="BZ20">
            <v>20268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155707.65</v>
          </cell>
          <cell r="CF20">
            <v>155707.65</v>
          </cell>
          <cell r="CG20">
            <v>0</v>
          </cell>
          <cell r="CH20">
            <v>0</v>
          </cell>
          <cell r="CI20">
            <v>111868</v>
          </cell>
          <cell r="CJ20">
            <v>122795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52514</v>
          </cell>
          <cell r="CP20">
            <v>39086</v>
          </cell>
          <cell r="CQ20">
            <v>180370</v>
          </cell>
          <cell r="CR20">
            <v>193165</v>
          </cell>
          <cell r="CS20">
            <v>0</v>
          </cell>
          <cell r="CT20">
            <v>0</v>
          </cell>
          <cell r="CU20">
            <v>22327</v>
          </cell>
          <cell r="CV20">
            <v>22327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27918589.838547461</v>
          </cell>
          <cell r="DB20">
            <v>28760239.096559208</v>
          </cell>
          <cell r="DC20">
            <v>3361</v>
          </cell>
          <cell r="DD20">
            <v>3308.1499999999996</v>
          </cell>
          <cell r="DE20">
            <v>3361</v>
          </cell>
          <cell r="DF20">
            <v>3308.1499999999996</v>
          </cell>
          <cell r="DG20">
            <v>0.27489999999999998</v>
          </cell>
          <cell r="DH20">
            <v>0.27489999999999998</v>
          </cell>
          <cell r="DI20">
            <v>6474</v>
          </cell>
          <cell r="DJ20">
            <v>6574</v>
          </cell>
          <cell r="DK20">
            <v>0</v>
          </cell>
          <cell r="DL20">
            <v>353.86904398075154</v>
          </cell>
          <cell r="DM20">
            <v>107.47</v>
          </cell>
          <cell r="DN20">
            <v>107.47</v>
          </cell>
          <cell r="DO20">
            <v>214</v>
          </cell>
          <cell r="DP20">
            <v>214</v>
          </cell>
          <cell r="DQ20">
            <v>53</v>
          </cell>
          <cell r="DR20">
            <v>53</v>
          </cell>
          <cell r="DS20">
            <v>644</v>
          </cell>
          <cell r="DT20">
            <v>644</v>
          </cell>
          <cell r="DU20">
            <v>225</v>
          </cell>
          <cell r="DV20">
            <v>225</v>
          </cell>
          <cell r="DW20">
            <v>759</v>
          </cell>
          <cell r="DX20">
            <v>764</v>
          </cell>
          <cell r="DY20">
            <v>326</v>
          </cell>
          <cell r="DZ20">
            <v>328</v>
          </cell>
          <cell r="EA20">
            <v>23</v>
          </cell>
          <cell r="EB20">
            <v>23</v>
          </cell>
          <cell r="EC20">
            <v>545</v>
          </cell>
          <cell r="ED20">
            <v>545</v>
          </cell>
          <cell r="EE20">
            <v>0</v>
          </cell>
          <cell r="EF20">
            <v>0</v>
          </cell>
          <cell r="EG20">
            <v>417.91</v>
          </cell>
          <cell r="EH20">
            <v>406.19</v>
          </cell>
          <cell r="EI20">
            <v>71758</v>
          </cell>
          <cell r="EJ20">
            <v>71758</v>
          </cell>
          <cell r="EK20">
            <v>0</v>
          </cell>
          <cell r="EL20">
            <v>116</v>
          </cell>
          <cell r="EM20">
            <v>118</v>
          </cell>
          <cell r="EN20">
            <v>110</v>
          </cell>
          <cell r="EO20">
            <v>110</v>
          </cell>
          <cell r="EP20">
            <v>56800</v>
          </cell>
          <cell r="EQ20">
            <v>56800</v>
          </cell>
          <cell r="ER20">
            <v>18.5</v>
          </cell>
          <cell r="ES20">
            <v>20</v>
          </cell>
          <cell r="EU20">
            <v>5415</v>
          </cell>
          <cell r="EV20">
            <v>5754.73</v>
          </cell>
          <cell r="EX20" t="str">
            <v>Total Non-professional Support Benefit Percent</v>
          </cell>
          <cell r="EY20">
            <v>0.15290000000000001</v>
          </cell>
          <cell r="EZ20">
            <v>0.15290000000000001</v>
          </cell>
          <cell r="FD20">
            <v>0</v>
          </cell>
          <cell r="FE20">
            <v>0</v>
          </cell>
          <cell r="FF20">
            <v>53</v>
          </cell>
          <cell r="FG20">
            <v>53</v>
          </cell>
          <cell r="FH20">
            <v>159</v>
          </cell>
          <cell r="FI20">
            <v>159</v>
          </cell>
          <cell r="FJ20">
            <v>128</v>
          </cell>
          <cell r="FK20">
            <v>102</v>
          </cell>
          <cell r="FL20">
            <v>6326</v>
          </cell>
          <cell r="FM20">
            <v>7655</v>
          </cell>
          <cell r="FN20">
            <v>3163</v>
          </cell>
          <cell r="FO20">
            <v>3827.5</v>
          </cell>
          <cell r="FP20">
            <v>128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255.12884759926692</v>
          </cell>
          <cell r="FV20">
            <v>0</v>
          </cell>
          <cell r="FW20">
            <v>15.006757947825079</v>
          </cell>
          <cell r="FX20">
            <v>0</v>
          </cell>
          <cell r="FY20">
            <v>83.733438433659586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367662</v>
          </cell>
          <cell r="GH20">
            <v>207886.3482278306</v>
          </cell>
          <cell r="GI20">
            <v>396613.8611226037</v>
          </cell>
          <cell r="GJ20">
            <v>47886.283409184929</v>
          </cell>
        </row>
        <row r="21">
          <cell r="A21">
            <v>19</v>
          </cell>
          <cell r="B21" t="str">
            <v>CHARLES CITY</v>
          </cell>
          <cell r="C21">
            <v>1334935</v>
          </cell>
          <cell r="D21">
            <v>1323375</v>
          </cell>
          <cell r="E21">
            <v>905205.9848329575</v>
          </cell>
          <cell r="F21">
            <v>900048.06079122447</v>
          </cell>
          <cell r="G21">
            <v>0</v>
          </cell>
          <cell r="H21">
            <v>96055</v>
          </cell>
          <cell r="I21">
            <v>24505</v>
          </cell>
          <cell r="J21">
            <v>23932</v>
          </cell>
          <cell r="K21">
            <v>140917</v>
          </cell>
          <cell r="L21">
            <v>137620</v>
          </cell>
          <cell r="M21">
            <v>11857</v>
          </cell>
          <cell r="N21">
            <v>11580</v>
          </cell>
          <cell r="O21">
            <v>197010</v>
          </cell>
          <cell r="P21">
            <v>192178</v>
          </cell>
          <cell r="Q21">
            <v>57461</v>
          </cell>
          <cell r="R21">
            <v>55894</v>
          </cell>
          <cell r="S21">
            <v>201115</v>
          </cell>
          <cell r="T21">
            <v>197300</v>
          </cell>
          <cell r="U21">
            <v>6157</v>
          </cell>
          <cell r="V21">
            <v>6013</v>
          </cell>
          <cell r="W21">
            <v>86192</v>
          </cell>
          <cell r="X21">
            <v>84621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200000</v>
          </cell>
          <cell r="AH21">
            <v>200000</v>
          </cell>
          <cell r="AI21">
            <v>0</v>
          </cell>
          <cell r="AJ21">
            <v>0</v>
          </cell>
          <cell r="AK21">
            <v>60629</v>
          </cell>
          <cell r="AL21">
            <v>81055</v>
          </cell>
          <cell r="AM21">
            <v>38940</v>
          </cell>
          <cell r="AN21">
            <v>46585</v>
          </cell>
          <cell r="AO21">
            <v>42727</v>
          </cell>
          <cell r="AP21">
            <v>41541</v>
          </cell>
          <cell r="AQ21">
            <v>0</v>
          </cell>
          <cell r="AR21">
            <v>0</v>
          </cell>
          <cell r="AS21">
            <v>8788</v>
          </cell>
          <cell r="AT21">
            <v>8788</v>
          </cell>
          <cell r="AU21">
            <v>225</v>
          </cell>
          <cell r="AV21">
            <v>225</v>
          </cell>
          <cell r="AW21">
            <v>15815</v>
          </cell>
          <cell r="AX21">
            <v>68895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17156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7500</v>
          </cell>
          <cell r="BK21">
            <v>73071</v>
          </cell>
          <cell r="BL21">
            <v>0</v>
          </cell>
          <cell r="BM21">
            <v>8386</v>
          </cell>
          <cell r="BN21">
            <v>8386</v>
          </cell>
          <cell r="BO21">
            <v>5918</v>
          </cell>
          <cell r="BP21">
            <v>5918</v>
          </cell>
          <cell r="BQ21">
            <v>102000</v>
          </cell>
          <cell r="BR21">
            <v>102000</v>
          </cell>
          <cell r="BS21">
            <v>3355</v>
          </cell>
          <cell r="BT21">
            <v>3355</v>
          </cell>
          <cell r="BU21">
            <v>10275.712236113846</v>
          </cell>
          <cell r="BV21">
            <v>0</v>
          </cell>
          <cell r="BW21">
            <v>0</v>
          </cell>
          <cell r="BX21">
            <v>0</v>
          </cell>
          <cell r="BY21">
            <v>1616</v>
          </cell>
          <cell r="BZ21">
            <v>1632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154216.65</v>
          </cell>
          <cell r="CF21">
            <v>154216.65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186.56</v>
          </cell>
          <cell r="CN21">
            <v>95.04</v>
          </cell>
          <cell r="CO21">
            <v>33337</v>
          </cell>
          <cell r="CP21">
            <v>22963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2483</v>
          </cell>
          <cell r="CV21">
            <v>2483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3744479.9070690712</v>
          </cell>
          <cell r="DB21">
            <v>3784253.7507912242</v>
          </cell>
          <cell r="DC21">
            <v>553.45000000000005</v>
          </cell>
          <cell r="DD21">
            <v>540.5</v>
          </cell>
          <cell r="DE21">
            <v>553.45000000000005</v>
          </cell>
          <cell r="DF21">
            <v>540.5</v>
          </cell>
          <cell r="DG21">
            <v>0.58799999999999997</v>
          </cell>
          <cell r="DH21">
            <v>0.58799999999999997</v>
          </cell>
          <cell r="DI21">
            <v>7490</v>
          </cell>
          <cell r="DJ21">
            <v>7608</v>
          </cell>
          <cell r="DK21">
            <v>0</v>
          </cell>
          <cell r="DL21">
            <v>431.34536439024021</v>
          </cell>
          <cell r="DM21">
            <v>107.47</v>
          </cell>
          <cell r="DN21">
            <v>107.47</v>
          </cell>
          <cell r="DO21">
            <v>618</v>
          </cell>
          <cell r="DP21">
            <v>618</v>
          </cell>
          <cell r="DQ21">
            <v>52</v>
          </cell>
          <cell r="DR21">
            <v>52</v>
          </cell>
          <cell r="DS21">
            <v>864</v>
          </cell>
          <cell r="DT21">
            <v>863</v>
          </cell>
          <cell r="DU21">
            <v>252</v>
          </cell>
          <cell r="DV21">
            <v>251</v>
          </cell>
          <cell r="DW21">
            <v>882</v>
          </cell>
          <cell r="DX21">
            <v>886</v>
          </cell>
          <cell r="DY21">
            <v>378</v>
          </cell>
          <cell r="DZ21">
            <v>380</v>
          </cell>
          <cell r="EA21">
            <v>27</v>
          </cell>
          <cell r="EB21">
            <v>27</v>
          </cell>
          <cell r="EC21">
            <v>545</v>
          </cell>
          <cell r="ED21">
            <v>545</v>
          </cell>
          <cell r="EE21">
            <v>0</v>
          </cell>
          <cell r="EF21">
            <v>0</v>
          </cell>
          <cell r="EG21">
            <v>417.91</v>
          </cell>
          <cell r="EH21">
            <v>406.19</v>
          </cell>
          <cell r="EI21">
            <v>71758</v>
          </cell>
          <cell r="EJ21">
            <v>71758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20400</v>
          </cell>
          <cell r="EQ21">
            <v>20400</v>
          </cell>
          <cell r="ER21">
            <v>18.5</v>
          </cell>
          <cell r="ES21">
            <v>20</v>
          </cell>
          <cell r="EU21">
            <v>5415</v>
          </cell>
          <cell r="EV21">
            <v>5754.73</v>
          </cell>
          <cell r="FD21">
            <v>0</v>
          </cell>
          <cell r="FE21">
            <v>0</v>
          </cell>
          <cell r="FF21">
            <v>52</v>
          </cell>
          <cell r="FG21">
            <v>52</v>
          </cell>
          <cell r="FH21">
            <v>149</v>
          </cell>
          <cell r="FI21">
            <v>149</v>
          </cell>
          <cell r="FJ21">
            <v>5</v>
          </cell>
          <cell r="FK21">
            <v>18</v>
          </cell>
          <cell r="FL21">
            <v>6326</v>
          </cell>
          <cell r="FM21">
            <v>7655</v>
          </cell>
          <cell r="FN21">
            <v>3163</v>
          </cell>
          <cell r="FO21">
            <v>3827.5</v>
          </cell>
          <cell r="FP21">
            <v>5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293.34455787781042</v>
          </cell>
          <cell r="FV21">
            <v>0</v>
          </cell>
          <cell r="FW21">
            <v>19.74149125454543</v>
          </cell>
          <cell r="FX21">
            <v>0</v>
          </cell>
          <cell r="FY21">
            <v>118.25931525788434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129093</v>
          </cell>
          <cell r="GH21">
            <v>82007.446601941745</v>
          </cell>
          <cell r="GI21">
            <v>142103.33009708737</v>
          </cell>
          <cell r="GJ21">
            <v>12542.097087378639</v>
          </cell>
        </row>
        <row r="22">
          <cell r="A22">
            <v>20</v>
          </cell>
          <cell r="B22" t="str">
            <v>CHARLOTTE</v>
          </cell>
          <cell r="C22">
            <v>6713680</v>
          </cell>
          <cell r="D22">
            <v>6554226</v>
          </cell>
          <cell r="E22">
            <v>2091798.4454569821</v>
          </cell>
          <cell r="F22">
            <v>2063308.4241358517</v>
          </cell>
          <cell r="G22">
            <v>0</v>
          </cell>
          <cell r="H22">
            <v>444143</v>
          </cell>
          <cell r="I22">
            <v>133861</v>
          </cell>
          <cell r="J22">
            <v>129099</v>
          </cell>
          <cell r="K22">
            <v>255342</v>
          </cell>
          <cell r="L22">
            <v>246257</v>
          </cell>
          <cell r="M22">
            <v>64770</v>
          </cell>
          <cell r="N22">
            <v>63666</v>
          </cell>
          <cell r="O22">
            <v>1047523</v>
          </cell>
          <cell r="P22">
            <v>1010254</v>
          </cell>
          <cell r="Q22">
            <v>251605</v>
          </cell>
          <cell r="R22">
            <v>242653</v>
          </cell>
          <cell r="S22">
            <v>976526</v>
          </cell>
          <cell r="T22">
            <v>947789</v>
          </cell>
          <cell r="U22">
            <v>29894</v>
          </cell>
          <cell r="V22">
            <v>28830</v>
          </cell>
          <cell r="W22">
            <v>418511</v>
          </cell>
          <cell r="X22">
            <v>406023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518318</v>
          </cell>
          <cell r="AH22">
            <v>485651</v>
          </cell>
          <cell r="AI22">
            <v>0</v>
          </cell>
          <cell r="AJ22">
            <v>0</v>
          </cell>
          <cell r="AK22">
            <v>313168</v>
          </cell>
          <cell r="AL22">
            <v>414371</v>
          </cell>
          <cell r="AM22">
            <v>201140</v>
          </cell>
          <cell r="AN22">
            <v>238151</v>
          </cell>
          <cell r="AO22">
            <v>294151</v>
          </cell>
          <cell r="AP22">
            <v>283194</v>
          </cell>
          <cell r="AQ22">
            <v>0</v>
          </cell>
          <cell r="AR22">
            <v>0</v>
          </cell>
          <cell r="AS22">
            <v>37606</v>
          </cell>
          <cell r="AT22">
            <v>34920</v>
          </cell>
          <cell r="AU22">
            <v>2476</v>
          </cell>
          <cell r="AV22">
            <v>2476</v>
          </cell>
          <cell r="AW22">
            <v>176857</v>
          </cell>
          <cell r="AX22">
            <v>271854</v>
          </cell>
          <cell r="AY22">
            <v>0</v>
          </cell>
          <cell r="AZ22">
            <v>0</v>
          </cell>
          <cell r="BA22">
            <v>0</v>
          </cell>
          <cell r="BB22">
            <v>551</v>
          </cell>
          <cell r="BC22">
            <v>96518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17500</v>
          </cell>
          <cell r="BK22">
            <v>0</v>
          </cell>
          <cell r="BL22">
            <v>0</v>
          </cell>
          <cell r="BM22">
            <v>8386</v>
          </cell>
          <cell r="BN22">
            <v>8386</v>
          </cell>
          <cell r="BO22">
            <v>29785</v>
          </cell>
          <cell r="BP22">
            <v>29786</v>
          </cell>
          <cell r="BQ22">
            <v>180000</v>
          </cell>
          <cell r="BR22">
            <v>180000</v>
          </cell>
          <cell r="BS22">
            <v>4033</v>
          </cell>
          <cell r="BT22">
            <v>4033</v>
          </cell>
          <cell r="BU22">
            <v>9868.8113106414676</v>
          </cell>
          <cell r="BV22">
            <v>0</v>
          </cell>
          <cell r="BW22">
            <v>13597</v>
          </cell>
          <cell r="BX22">
            <v>13597</v>
          </cell>
          <cell r="BY22">
            <v>27249</v>
          </cell>
          <cell r="BZ22">
            <v>27522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71515.5</v>
          </cell>
          <cell r="CF22">
            <v>71515.5</v>
          </cell>
          <cell r="CG22">
            <v>0</v>
          </cell>
          <cell r="CH22">
            <v>0</v>
          </cell>
          <cell r="CI22">
            <v>10844</v>
          </cell>
          <cell r="CJ22">
            <v>11928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7219</v>
          </cell>
          <cell r="CV22">
            <v>7219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13986241.756767623</v>
          </cell>
          <cell r="DB22">
            <v>14238351.924135853</v>
          </cell>
          <cell r="DC22">
            <v>1648.4499999999998</v>
          </cell>
          <cell r="DD22">
            <v>1589.8</v>
          </cell>
          <cell r="DE22">
            <v>1648.4499999999998</v>
          </cell>
          <cell r="DF22">
            <v>1589.8</v>
          </cell>
          <cell r="DG22">
            <v>0.24440000000000001</v>
          </cell>
          <cell r="DH22">
            <v>0.24440000000000001</v>
          </cell>
          <cell r="DI22">
            <v>6659</v>
          </cell>
          <cell r="DJ22">
            <v>6754</v>
          </cell>
          <cell r="DK22">
            <v>0</v>
          </cell>
          <cell r="DL22">
            <v>369.27423159106837</v>
          </cell>
          <cell r="DM22">
            <v>107.47</v>
          </cell>
          <cell r="DN22">
            <v>107.47</v>
          </cell>
          <cell r="DO22">
            <v>205</v>
          </cell>
          <cell r="DP22">
            <v>205</v>
          </cell>
          <cell r="DQ22">
            <v>52</v>
          </cell>
          <cell r="DR22">
            <v>53</v>
          </cell>
          <cell r="DS22">
            <v>841</v>
          </cell>
          <cell r="DT22">
            <v>841</v>
          </cell>
          <cell r="DU22">
            <v>202</v>
          </cell>
          <cell r="DV22">
            <v>202</v>
          </cell>
          <cell r="DW22">
            <v>784</v>
          </cell>
          <cell r="DX22">
            <v>789</v>
          </cell>
          <cell r="DY22">
            <v>336</v>
          </cell>
          <cell r="DZ22">
            <v>338</v>
          </cell>
          <cell r="EA22">
            <v>24</v>
          </cell>
          <cell r="EB22">
            <v>24</v>
          </cell>
          <cell r="EC22">
            <v>545</v>
          </cell>
          <cell r="ED22">
            <v>545</v>
          </cell>
          <cell r="EE22">
            <v>0</v>
          </cell>
          <cell r="EF22">
            <v>0</v>
          </cell>
          <cell r="EG22">
            <v>417.91</v>
          </cell>
          <cell r="EH22">
            <v>406.19</v>
          </cell>
          <cell r="EI22">
            <v>71758</v>
          </cell>
          <cell r="EJ22">
            <v>71758</v>
          </cell>
          <cell r="EK22">
            <v>0</v>
          </cell>
          <cell r="EL22">
            <v>11</v>
          </cell>
          <cell r="EM22">
            <v>11</v>
          </cell>
          <cell r="EN22">
            <v>0</v>
          </cell>
          <cell r="EO22">
            <v>0</v>
          </cell>
          <cell r="EP22">
            <v>36000</v>
          </cell>
          <cell r="EQ22">
            <v>36000</v>
          </cell>
          <cell r="ER22">
            <v>18.5</v>
          </cell>
          <cell r="ES22">
            <v>20</v>
          </cell>
          <cell r="EU22">
            <v>5415</v>
          </cell>
          <cell r="EV22">
            <v>5754.73</v>
          </cell>
          <cell r="FD22">
            <v>0</v>
          </cell>
          <cell r="FE22">
            <v>0</v>
          </cell>
          <cell r="FF22">
            <v>52</v>
          </cell>
          <cell r="FG22">
            <v>53</v>
          </cell>
          <cell r="FH22">
            <v>160</v>
          </cell>
          <cell r="FI22">
            <v>160</v>
          </cell>
          <cell r="FJ22">
            <v>37</v>
          </cell>
          <cell r="FK22">
            <v>47</v>
          </cell>
          <cell r="FL22">
            <v>6326</v>
          </cell>
          <cell r="FM22">
            <v>7655</v>
          </cell>
          <cell r="FN22">
            <v>3163</v>
          </cell>
          <cell r="FO22">
            <v>3827.5</v>
          </cell>
          <cell r="FP22">
            <v>37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261.09191142793725</v>
          </cell>
          <cell r="FV22">
            <v>0</v>
          </cell>
          <cell r="FW22">
            <v>17.632485678839867</v>
          </cell>
          <cell r="FX22">
            <v>0</v>
          </cell>
          <cell r="FY22">
            <v>90.549834484291253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157084</v>
          </cell>
          <cell r="GH22">
            <v>81382.03017469561</v>
          </cell>
          <cell r="GI22">
            <v>166353.72578083642</v>
          </cell>
          <cell r="GJ22">
            <v>12163.719428268925</v>
          </cell>
        </row>
        <row r="23">
          <cell r="A23">
            <v>21</v>
          </cell>
          <cell r="B23" t="str">
            <v>CHESTERFIELD</v>
          </cell>
          <cell r="C23">
            <v>193548210</v>
          </cell>
          <cell r="D23">
            <v>199213149</v>
          </cell>
          <cell r="E23">
            <v>69054148.864048436</v>
          </cell>
          <cell r="F23">
            <v>71287158.181813598</v>
          </cell>
          <cell r="G23">
            <v>0</v>
          </cell>
          <cell r="H23">
            <v>12335628</v>
          </cell>
          <cell r="I23">
            <v>4128246</v>
          </cell>
          <cell r="J23">
            <v>4187859</v>
          </cell>
          <cell r="K23">
            <v>1344455</v>
          </cell>
          <cell r="L23">
            <v>1363870</v>
          </cell>
          <cell r="M23">
            <v>1997476</v>
          </cell>
          <cell r="N23">
            <v>2026321</v>
          </cell>
          <cell r="O23">
            <v>19936352</v>
          </cell>
          <cell r="P23">
            <v>20224239</v>
          </cell>
          <cell r="Q23">
            <v>4647974</v>
          </cell>
          <cell r="R23">
            <v>4715092</v>
          </cell>
          <cell r="S23">
            <v>25160521</v>
          </cell>
          <cell r="T23">
            <v>25679717</v>
          </cell>
          <cell r="U23">
            <v>768260</v>
          </cell>
          <cell r="V23">
            <v>779354</v>
          </cell>
          <cell r="W23">
            <v>10794056</v>
          </cell>
          <cell r="X23">
            <v>11027860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3983463</v>
          </cell>
          <cell r="AD23">
            <v>4342227</v>
          </cell>
          <cell r="AE23">
            <v>0</v>
          </cell>
          <cell r="AF23">
            <v>0</v>
          </cell>
          <cell r="AG23">
            <v>15984783</v>
          </cell>
          <cell r="AH23">
            <v>15754145</v>
          </cell>
          <cell r="AI23">
            <v>0</v>
          </cell>
          <cell r="AJ23">
            <v>0</v>
          </cell>
          <cell r="AK23">
            <v>3354260</v>
          </cell>
          <cell r="AL23">
            <v>4612320</v>
          </cell>
          <cell r="AM23">
            <v>2154352</v>
          </cell>
          <cell r="AN23">
            <v>2650834</v>
          </cell>
          <cell r="AO23">
            <v>5406497.0000000009</v>
          </cell>
          <cell r="AP23">
            <v>5484053</v>
          </cell>
          <cell r="AQ23">
            <v>0</v>
          </cell>
          <cell r="AR23">
            <v>0</v>
          </cell>
          <cell r="AS23">
            <v>1450645</v>
          </cell>
          <cell r="AT23">
            <v>1471173</v>
          </cell>
          <cell r="AU23">
            <v>54030</v>
          </cell>
          <cell r="AV23">
            <v>54030</v>
          </cell>
          <cell r="AW23">
            <v>1359685</v>
          </cell>
          <cell r="AX23">
            <v>5623608</v>
          </cell>
          <cell r="AY23">
            <v>0</v>
          </cell>
          <cell r="AZ23">
            <v>0</v>
          </cell>
          <cell r="BA23">
            <v>0</v>
          </cell>
          <cell r="BB23">
            <v>186612</v>
          </cell>
          <cell r="BC23">
            <v>1830849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204561.63103978013</v>
          </cell>
          <cell r="BI23">
            <v>0</v>
          </cell>
          <cell r="BJ23">
            <v>410000</v>
          </cell>
          <cell r="BK23">
            <v>15548098</v>
          </cell>
          <cell r="BL23">
            <v>9805085</v>
          </cell>
          <cell r="BM23">
            <v>50318</v>
          </cell>
          <cell r="BN23">
            <v>50318</v>
          </cell>
          <cell r="BO23">
            <v>679948</v>
          </cell>
          <cell r="BP23">
            <v>691541</v>
          </cell>
          <cell r="BQ23">
            <v>1688000</v>
          </cell>
          <cell r="BR23">
            <v>1688000</v>
          </cell>
          <cell r="BS23">
            <v>37500</v>
          </cell>
          <cell r="BT23">
            <v>37500</v>
          </cell>
          <cell r="BU23">
            <v>477798.55988776684</v>
          </cell>
          <cell r="BV23">
            <v>0</v>
          </cell>
          <cell r="BW23">
            <v>379111</v>
          </cell>
          <cell r="BX23">
            <v>379111</v>
          </cell>
          <cell r="BY23">
            <v>153653</v>
          </cell>
          <cell r="BZ23">
            <v>155189</v>
          </cell>
          <cell r="CA23">
            <v>1190601</v>
          </cell>
          <cell r="CB23">
            <v>1102000</v>
          </cell>
          <cell r="CC23">
            <v>0</v>
          </cell>
          <cell r="CD23">
            <v>0</v>
          </cell>
          <cell r="CE23">
            <v>1212541.05</v>
          </cell>
          <cell r="CF23">
            <v>1212541.05</v>
          </cell>
          <cell r="CG23">
            <v>0</v>
          </cell>
          <cell r="CH23">
            <v>0</v>
          </cell>
          <cell r="CI23">
            <v>3668001</v>
          </cell>
          <cell r="CJ23">
            <v>4042306</v>
          </cell>
          <cell r="CK23">
            <v>0</v>
          </cell>
          <cell r="CL23">
            <v>0</v>
          </cell>
          <cell r="CM23">
            <v>168203.86</v>
          </cell>
          <cell r="CN23">
            <v>154229.01999999999</v>
          </cell>
          <cell r="CO23">
            <v>480947</v>
          </cell>
          <cell r="CP23">
            <v>351993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249783</v>
          </cell>
          <cell r="CV23">
            <v>249783</v>
          </cell>
          <cell r="CW23">
            <v>1272792</v>
          </cell>
          <cell r="CX23">
            <v>1352647</v>
          </cell>
          <cell r="CY23">
            <v>0</v>
          </cell>
          <cell r="CZ23">
            <v>0</v>
          </cell>
          <cell r="DA23">
            <v>394215558.33393621</v>
          </cell>
          <cell r="DB23">
            <v>414719441.88285339</v>
          </cell>
          <cell r="DC23">
            <v>59870.649999999994</v>
          </cell>
          <cell r="DD23">
            <v>60735.199999999997</v>
          </cell>
          <cell r="DE23">
            <v>59870.649999999994</v>
          </cell>
          <cell r="DF23">
            <v>60735.199999999997</v>
          </cell>
          <cell r="DG23">
            <v>0.3584</v>
          </cell>
          <cell r="DH23">
            <v>0.3584</v>
          </cell>
          <cell r="DI23">
            <v>6192</v>
          </cell>
          <cell r="DJ23">
            <v>6286</v>
          </cell>
          <cell r="DK23">
            <v>0</v>
          </cell>
          <cell r="DL23">
            <v>311.77140147473557</v>
          </cell>
          <cell r="DM23">
            <v>107.47</v>
          </cell>
          <cell r="DN23">
            <v>107.47</v>
          </cell>
          <cell r="DO23">
            <v>35</v>
          </cell>
          <cell r="DP23">
            <v>35</v>
          </cell>
          <cell r="DQ23">
            <v>52</v>
          </cell>
          <cell r="DR23">
            <v>52</v>
          </cell>
          <cell r="DS23">
            <v>519</v>
          </cell>
          <cell r="DT23">
            <v>519</v>
          </cell>
          <cell r="DU23">
            <v>121</v>
          </cell>
          <cell r="DV23">
            <v>121</v>
          </cell>
          <cell r="DW23">
            <v>655</v>
          </cell>
          <cell r="DX23">
            <v>659</v>
          </cell>
          <cell r="DY23">
            <v>281</v>
          </cell>
          <cell r="DZ23">
            <v>283</v>
          </cell>
          <cell r="EA23">
            <v>20</v>
          </cell>
          <cell r="EB23">
            <v>20</v>
          </cell>
          <cell r="EC23">
            <v>545</v>
          </cell>
          <cell r="ED23">
            <v>545</v>
          </cell>
          <cell r="EE23">
            <v>0</v>
          </cell>
          <cell r="EF23">
            <v>0</v>
          </cell>
          <cell r="EG23">
            <v>417.91</v>
          </cell>
          <cell r="EH23">
            <v>406.19</v>
          </cell>
          <cell r="EI23">
            <v>71758</v>
          </cell>
          <cell r="EJ23">
            <v>71758</v>
          </cell>
          <cell r="EK23">
            <v>0</v>
          </cell>
          <cell r="EL23">
            <v>4306.25</v>
          </cell>
          <cell r="EM23">
            <v>4390</v>
          </cell>
          <cell r="EN23">
            <v>11392</v>
          </cell>
          <cell r="EO23">
            <v>12418</v>
          </cell>
          <cell r="EP23">
            <v>332400</v>
          </cell>
          <cell r="EQ23">
            <v>332400</v>
          </cell>
          <cell r="ER23">
            <v>18.5</v>
          </cell>
          <cell r="ES23">
            <v>20</v>
          </cell>
          <cell r="EU23">
            <v>5415</v>
          </cell>
          <cell r="EV23">
            <v>5754.73</v>
          </cell>
          <cell r="FD23">
            <v>0</v>
          </cell>
          <cell r="FE23">
            <v>0</v>
          </cell>
          <cell r="FF23">
            <v>52</v>
          </cell>
          <cell r="FG23">
            <v>52</v>
          </cell>
          <cell r="FH23">
            <v>155</v>
          </cell>
          <cell r="FI23">
            <v>155</v>
          </cell>
          <cell r="FJ23">
            <v>335</v>
          </cell>
          <cell r="FK23">
            <v>1145</v>
          </cell>
          <cell r="FL23">
            <v>6326</v>
          </cell>
          <cell r="FM23">
            <v>7655</v>
          </cell>
          <cell r="FN23">
            <v>3163</v>
          </cell>
          <cell r="FO23">
            <v>3827.5</v>
          </cell>
          <cell r="FP23">
            <v>335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219.96434926299773</v>
          </cell>
          <cell r="FV23">
            <v>0</v>
          </cell>
          <cell r="FW23">
            <v>13.09309817595663</v>
          </cell>
          <cell r="FX23">
            <v>0</v>
          </cell>
          <cell r="FY23">
            <v>78.7139540357812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8800320</v>
          </cell>
          <cell r="GH23">
            <v>2596374.5037406483</v>
          </cell>
          <cell r="GI23">
            <v>3077129.8952618456</v>
          </cell>
          <cell r="GJ23">
            <v>810335.36159601004</v>
          </cell>
        </row>
        <row r="24">
          <cell r="A24">
            <v>22</v>
          </cell>
          <cell r="B24" t="str">
            <v>CLARKE</v>
          </cell>
          <cell r="C24">
            <v>3668322</v>
          </cell>
          <cell r="D24">
            <v>3678542</v>
          </cell>
          <cell r="E24">
            <v>2535339.8395005283</v>
          </cell>
          <cell r="F24">
            <v>2508896.2921288786</v>
          </cell>
          <cell r="G24">
            <v>0</v>
          </cell>
          <cell r="H24">
            <v>252828</v>
          </cell>
          <cell r="I24">
            <v>78834</v>
          </cell>
          <cell r="J24">
            <v>77429</v>
          </cell>
          <cell r="K24">
            <v>107831</v>
          </cell>
          <cell r="L24">
            <v>105910</v>
          </cell>
          <cell r="M24">
            <v>39611</v>
          </cell>
          <cell r="N24">
            <v>38906</v>
          </cell>
          <cell r="O24">
            <v>546490</v>
          </cell>
          <cell r="P24">
            <v>536754</v>
          </cell>
          <cell r="Q24">
            <v>59417</v>
          </cell>
          <cell r="R24">
            <v>58358</v>
          </cell>
          <cell r="S24">
            <v>544290</v>
          </cell>
          <cell r="T24">
            <v>538195</v>
          </cell>
          <cell r="U24">
            <v>16138</v>
          </cell>
          <cell r="V24">
            <v>16571</v>
          </cell>
          <cell r="W24">
            <v>233267</v>
          </cell>
          <cell r="X24">
            <v>230552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305248</v>
          </cell>
          <cell r="AH24">
            <v>291279</v>
          </cell>
          <cell r="AI24">
            <v>0</v>
          </cell>
          <cell r="AJ24">
            <v>0</v>
          </cell>
          <cell r="AK24">
            <v>25083</v>
          </cell>
          <cell r="AL24">
            <v>32842</v>
          </cell>
          <cell r="AM24">
            <v>16111</v>
          </cell>
          <cell r="AN24">
            <v>18875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24890</v>
          </cell>
          <cell r="AT24">
            <v>24890</v>
          </cell>
          <cell r="AU24">
            <v>2251</v>
          </cell>
          <cell r="AV24">
            <v>2251</v>
          </cell>
          <cell r="AW24">
            <v>37956</v>
          </cell>
          <cell r="AX24">
            <v>57413</v>
          </cell>
          <cell r="AY24">
            <v>0</v>
          </cell>
          <cell r="AZ24">
            <v>0</v>
          </cell>
          <cell r="BA24">
            <v>0</v>
          </cell>
          <cell r="BB24">
            <v>1740</v>
          </cell>
          <cell r="BC24">
            <v>21595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3319.2101586094282</v>
          </cell>
          <cell r="BI24">
            <v>0</v>
          </cell>
          <cell r="BJ24">
            <v>5000</v>
          </cell>
          <cell r="BK24">
            <v>568177</v>
          </cell>
          <cell r="BL24">
            <v>446241</v>
          </cell>
          <cell r="BM24">
            <v>8386</v>
          </cell>
          <cell r="BN24">
            <v>8386</v>
          </cell>
          <cell r="BO24">
            <v>9429</v>
          </cell>
          <cell r="BP24">
            <v>9429</v>
          </cell>
          <cell r="BQ24">
            <v>154000</v>
          </cell>
          <cell r="BR24">
            <v>154000</v>
          </cell>
          <cell r="BS24">
            <v>4206</v>
          </cell>
          <cell r="BT24">
            <v>4206</v>
          </cell>
          <cell r="BU24">
            <v>28042.726157628</v>
          </cell>
          <cell r="BV24">
            <v>0</v>
          </cell>
          <cell r="BW24">
            <v>8224</v>
          </cell>
          <cell r="BX24">
            <v>8224</v>
          </cell>
          <cell r="BY24">
            <v>3084</v>
          </cell>
          <cell r="BZ24">
            <v>3114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69447</v>
          </cell>
          <cell r="CF24">
            <v>69447</v>
          </cell>
          <cell r="CG24">
            <v>0</v>
          </cell>
          <cell r="CH24">
            <v>0</v>
          </cell>
          <cell r="CI24">
            <v>34165</v>
          </cell>
          <cell r="CJ24">
            <v>37613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4693</v>
          </cell>
          <cell r="CP24">
            <v>3235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6728</v>
          </cell>
          <cell r="CV24">
            <v>6728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9161255.5656581558</v>
          </cell>
          <cell r="DB24">
            <v>9229433.5022874884</v>
          </cell>
          <cell r="DC24">
            <v>1717.5</v>
          </cell>
          <cell r="DD24">
            <v>1686.9</v>
          </cell>
          <cell r="DE24">
            <v>1717.5</v>
          </cell>
          <cell r="DF24">
            <v>1686.9</v>
          </cell>
          <cell r="DG24">
            <v>0.57289999999999996</v>
          </cell>
          <cell r="DH24">
            <v>0.57289999999999996</v>
          </cell>
          <cell r="DI24">
            <v>6477</v>
          </cell>
          <cell r="DJ24">
            <v>6593</v>
          </cell>
          <cell r="DK24">
            <v>0</v>
          </cell>
          <cell r="DL24">
            <v>348.50383202736816</v>
          </cell>
          <cell r="DM24">
            <v>107.47</v>
          </cell>
          <cell r="DN24">
            <v>107.47</v>
          </cell>
          <cell r="DO24">
            <v>147</v>
          </cell>
          <cell r="DP24">
            <v>147</v>
          </cell>
          <cell r="DQ24">
            <v>54</v>
          </cell>
          <cell r="DR24">
            <v>54</v>
          </cell>
          <cell r="DS24">
            <v>745</v>
          </cell>
          <cell r="DT24">
            <v>745</v>
          </cell>
          <cell r="DU24">
            <v>81</v>
          </cell>
          <cell r="DV24">
            <v>81</v>
          </cell>
          <cell r="DW24">
            <v>742</v>
          </cell>
          <cell r="DX24">
            <v>747</v>
          </cell>
          <cell r="DY24">
            <v>318</v>
          </cell>
          <cell r="DZ24">
            <v>320</v>
          </cell>
          <cell r="EA24">
            <v>22</v>
          </cell>
          <cell r="EB24">
            <v>23</v>
          </cell>
          <cell r="EC24">
            <v>545</v>
          </cell>
          <cell r="ED24">
            <v>545</v>
          </cell>
          <cell r="EE24">
            <v>0</v>
          </cell>
          <cell r="EF24">
            <v>0</v>
          </cell>
          <cell r="EG24">
            <v>417.91</v>
          </cell>
          <cell r="EH24">
            <v>406.19</v>
          </cell>
          <cell r="EI24">
            <v>73388</v>
          </cell>
          <cell r="EJ24">
            <v>73388</v>
          </cell>
          <cell r="EK24">
            <v>0</v>
          </cell>
          <cell r="EL24">
            <v>59</v>
          </cell>
          <cell r="EM24">
            <v>60</v>
          </cell>
          <cell r="EN24">
            <v>0</v>
          </cell>
          <cell r="EO24">
            <v>0</v>
          </cell>
          <cell r="EP24">
            <v>30800</v>
          </cell>
          <cell r="EQ24">
            <v>30800</v>
          </cell>
          <cell r="ER24">
            <v>18.5</v>
          </cell>
          <cell r="ES24">
            <v>20</v>
          </cell>
          <cell r="EU24">
            <v>5415</v>
          </cell>
          <cell r="EV24">
            <v>5754.73</v>
          </cell>
          <cell r="FD24">
            <v>0</v>
          </cell>
          <cell r="FE24">
            <v>0</v>
          </cell>
          <cell r="FF24">
            <v>54</v>
          </cell>
          <cell r="FG24">
            <v>54</v>
          </cell>
          <cell r="FH24">
            <v>150</v>
          </cell>
          <cell r="FI24">
            <v>150</v>
          </cell>
          <cell r="FJ24">
            <v>12</v>
          </cell>
          <cell r="FK24">
            <v>15</v>
          </cell>
          <cell r="FL24">
            <v>6326</v>
          </cell>
          <cell r="FM24">
            <v>7655</v>
          </cell>
          <cell r="FN24">
            <v>3163</v>
          </cell>
          <cell r="FO24">
            <v>3827.5</v>
          </cell>
          <cell r="FP24">
            <v>12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246.25451049714158</v>
          </cell>
          <cell r="FV24">
            <v>0</v>
          </cell>
          <cell r="FW24">
            <v>17.567587864163233</v>
          </cell>
          <cell r="FX24">
            <v>0</v>
          </cell>
          <cell r="FY24">
            <v>84.681733666063366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390713</v>
          </cell>
          <cell r="GH24">
            <v>79700.302739405277</v>
          </cell>
          <cell r="GI24">
            <v>55256.479981269018</v>
          </cell>
          <cell r="GJ24">
            <v>33386.750175602901</v>
          </cell>
        </row>
        <row r="25">
          <cell r="A25">
            <v>23</v>
          </cell>
          <cell r="B25" t="str">
            <v>CRAIG</v>
          </cell>
          <cell r="C25">
            <v>1849083</v>
          </cell>
          <cell r="D25">
            <v>1834968</v>
          </cell>
          <cell r="E25">
            <v>806005.3289608527</v>
          </cell>
          <cell r="F25">
            <v>800480.86019986228</v>
          </cell>
          <cell r="G25">
            <v>0</v>
          </cell>
          <cell r="H25">
            <v>136740</v>
          </cell>
          <cell r="I25">
            <v>36740</v>
          </cell>
          <cell r="J25">
            <v>35992</v>
          </cell>
          <cell r="K25">
            <v>74526</v>
          </cell>
          <cell r="L25">
            <v>73008</v>
          </cell>
          <cell r="M25">
            <v>17777</v>
          </cell>
          <cell r="N25">
            <v>17415</v>
          </cell>
          <cell r="O25">
            <v>386305</v>
          </cell>
          <cell r="P25">
            <v>378436</v>
          </cell>
          <cell r="Q25">
            <v>76577</v>
          </cell>
          <cell r="R25">
            <v>75017</v>
          </cell>
          <cell r="S25">
            <v>297079</v>
          </cell>
          <cell r="T25">
            <v>292032</v>
          </cell>
          <cell r="U25">
            <v>8888</v>
          </cell>
          <cell r="V25">
            <v>8707</v>
          </cell>
          <cell r="W25">
            <v>127515</v>
          </cell>
          <cell r="X25">
            <v>125252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12712</v>
          </cell>
          <cell r="AD25">
            <v>13801</v>
          </cell>
          <cell r="AE25">
            <v>0</v>
          </cell>
          <cell r="AF25">
            <v>0</v>
          </cell>
          <cell r="AG25">
            <v>200000</v>
          </cell>
          <cell r="AH25">
            <v>200000</v>
          </cell>
          <cell r="AI25">
            <v>0</v>
          </cell>
          <cell r="AJ25">
            <v>0</v>
          </cell>
          <cell r="AK25">
            <v>77113</v>
          </cell>
          <cell r="AL25">
            <v>103713</v>
          </cell>
          <cell r="AM25">
            <v>49528</v>
          </cell>
          <cell r="AN25">
            <v>59607</v>
          </cell>
          <cell r="AO25">
            <v>50780</v>
          </cell>
          <cell r="AP25">
            <v>49189</v>
          </cell>
          <cell r="AQ25">
            <v>0</v>
          </cell>
          <cell r="AR25">
            <v>0</v>
          </cell>
          <cell r="AS25">
            <v>18952</v>
          </cell>
          <cell r="AT25">
            <v>18952</v>
          </cell>
          <cell r="AU25">
            <v>675</v>
          </cell>
          <cell r="AV25">
            <v>675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44</v>
          </cell>
          <cell r="BC25">
            <v>24515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3945.5705197823991</v>
          </cell>
          <cell r="BI25">
            <v>0</v>
          </cell>
          <cell r="BJ25">
            <v>0</v>
          </cell>
          <cell r="BK25">
            <v>181446</v>
          </cell>
          <cell r="BL25">
            <v>162942</v>
          </cell>
          <cell r="BM25">
            <v>8386</v>
          </cell>
          <cell r="BN25">
            <v>8386</v>
          </cell>
          <cell r="BO25">
            <v>12020</v>
          </cell>
          <cell r="BP25">
            <v>12020</v>
          </cell>
          <cell r="BQ25">
            <v>102000</v>
          </cell>
          <cell r="BR25">
            <v>102000</v>
          </cell>
          <cell r="BS25">
            <v>3466</v>
          </cell>
          <cell r="BT25">
            <v>3466</v>
          </cell>
          <cell r="BU25">
            <v>5190.5656896904111</v>
          </cell>
          <cell r="BV25">
            <v>0</v>
          </cell>
          <cell r="BW25">
            <v>2725</v>
          </cell>
          <cell r="BX25">
            <v>2725</v>
          </cell>
          <cell r="BY25">
            <v>748</v>
          </cell>
          <cell r="BZ25">
            <v>756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184754.85</v>
          </cell>
          <cell r="CF25">
            <v>184754.85</v>
          </cell>
          <cell r="CG25">
            <v>0</v>
          </cell>
          <cell r="CH25">
            <v>0</v>
          </cell>
          <cell r="CI25">
            <v>956</v>
          </cell>
          <cell r="CJ25">
            <v>956</v>
          </cell>
          <cell r="CK25">
            <v>0</v>
          </cell>
          <cell r="CL25">
            <v>0</v>
          </cell>
          <cell r="CM25">
            <v>2553.1</v>
          </cell>
          <cell r="CN25">
            <v>2875.4</v>
          </cell>
          <cell r="CO25">
            <v>22531</v>
          </cell>
          <cell r="CP25">
            <v>16900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3538</v>
          </cell>
          <cell r="CV25">
            <v>3538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4645084.8446505424</v>
          </cell>
          <cell r="DB25">
            <v>4729249.6807196448</v>
          </cell>
          <cell r="DC25">
            <v>513</v>
          </cell>
          <cell r="DD25">
            <v>502.55000000000007</v>
          </cell>
          <cell r="DE25">
            <v>513</v>
          </cell>
          <cell r="DF25">
            <v>502.55000000000007</v>
          </cell>
          <cell r="DG25">
            <v>0.33360000000000001</v>
          </cell>
          <cell r="DH25">
            <v>0.33360000000000001</v>
          </cell>
          <cell r="DI25">
            <v>6980</v>
          </cell>
          <cell r="DJ25">
            <v>7072</v>
          </cell>
          <cell r="DK25">
            <v>0</v>
          </cell>
          <cell r="DL25">
            <v>408.16913028684172</v>
          </cell>
          <cell r="DM25">
            <v>107.47</v>
          </cell>
          <cell r="DN25">
            <v>107.47</v>
          </cell>
          <cell r="DO25">
            <v>218</v>
          </cell>
          <cell r="DP25">
            <v>218</v>
          </cell>
          <cell r="DQ25">
            <v>52</v>
          </cell>
          <cell r="DR25">
            <v>52</v>
          </cell>
          <cell r="DS25">
            <v>1130</v>
          </cell>
          <cell r="DT25">
            <v>1130</v>
          </cell>
          <cell r="DU25">
            <v>224</v>
          </cell>
          <cell r="DV25">
            <v>224</v>
          </cell>
          <cell r="DW25">
            <v>869</v>
          </cell>
          <cell r="DX25">
            <v>872</v>
          </cell>
          <cell r="DY25">
            <v>373</v>
          </cell>
          <cell r="DZ25">
            <v>374</v>
          </cell>
          <cell r="EA25">
            <v>26</v>
          </cell>
          <cell r="EB25">
            <v>26</v>
          </cell>
          <cell r="EC25">
            <v>545</v>
          </cell>
          <cell r="ED25">
            <v>545</v>
          </cell>
          <cell r="EE25">
            <v>0</v>
          </cell>
          <cell r="EF25">
            <v>0</v>
          </cell>
          <cell r="EG25">
            <v>417.91</v>
          </cell>
          <cell r="EH25">
            <v>406.19</v>
          </cell>
          <cell r="EI25">
            <v>71758</v>
          </cell>
          <cell r="EJ25">
            <v>71758</v>
          </cell>
          <cell r="EK25">
            <v>0</v>
          </cell>
          <cell r="EL25">
            <v>1</v>
          </cell>
          <cell r="EM25">
            <v>1</v>
          </cell>
          <cell r="EN25">
            <v>35</v>
          </cell>
          <cell r="EO25">
            <v>38</v>
          </cell>
          <cell r="EP25">
            <v>20400</v>
          </cell>
          <cell r="EQ25">
            <v>20400</v>
          </cell>
          <cell r="ER25">
            <v>18.5</v>
          </cell>
          <cell r="ES25">
            <v>20</v>
          </cell>
          <cell r="EU25">
            <v>5415</v>
          </cell>
          <cell r="EV25">
            <v>5754.73</v>
          </cell>
          <cell r="EX25" t="str">
            <v>Textbook PPA - Split Funding</v>
          </cell>
          <cell r="EY25" t="str">
            <v>FY 2021</v>
          </cell>
          <cell r="EZ25" t="str">
            <v>FY 2022</v>
          </cell>
          <cell r="FD25">
            <v>0</v>
          </cell>
          <cell r="FE25">
            <v>0</v>
          </cell>
          <cell r="FF25">
            <v>52</v>
          </cell>
          <cell r="FG25">
            <v>52</v>
          </cell>
          <cell r="FH25">
            <v>150</v>
          </cell>
          <cell r="FI25">
            <v>149</v>
          </cell>
          <cell r="FJ25">
            <v>0</v>
          </cell>
          <cell r="FK25">
            <v>0</v>
          </cell>
          <cell r="FL25">
            <v>6326</v>
          </cell>
          <cell r="FM25">
            <v>7655</v>
          </cell>
          <cell r="FN25">
            <v>3163</v>
          </cell>
          <cell r="FO25">
            <v>3827.5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287.91526317010312</v>
          </cell>
          <cell r="FV25">
            <v>0</v>
          </cell>
          <cell r="FW25">
            <v>20.118209096833581</v>
          </cell>
          <cell r="FX25">
            <v>0</v>
          </cell>
          <cell r="FY25">
            <v>100.13565801990502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68098</v>
          </cell>
          <cell r="GH25">
            <v>38334.464585834336</v>
          </cell>
          <cell r="GI25">
            <v>63396.51500600241</v>
          </cell>
          <cell r="GJ25">
            <v>9487.3757503001216</v>
          </cell>
        </row>
        <row r="26">
          <cell r="A26">
            <v>24</v>
          </cell>
          <cell r="B26" t="str">
            <v>CULPEPER</v>
          </cell>
          <cell r="C26">
            <v>24687681</v>
          </cell>
          <cell r="D26">
            <v>25377080</v>
          </cell>
          <cell r="E26">
            <v>10399853.374745771</v>
          </cell>
          <cell r="F26">
            <v>10979994.853332594</v>
          </cell>
          <cell r="G26">
            <v>0</v>
          </cell>
          <cell r="H26">
            <v>1658785</v>
          </cell>
          <cell r="I26">
            <v>531084</v>
          </cell>
          <cell r="J26">
            <v>539264</v>
          </cell>
          <cell r="K26">
            <v>434870</v>
          </cell>
          <cell r="L26">
            <v>441567</v>
          </cell>
          <cell r="M26">
            <v>266852</v>
          </cell>
          <cell r="N26">
            <v>270962</v>
          </cell>
          <cell r="O26">
            <v>2080456</v>
          </cell>
          <cell r="P26">
            <v>2107480</v>
          </cell>
          <cell r="Q26">
            <v>889506</v>
          </cell>
          <cell r="R26">
            <v>903206</v>
          </cell>
          <cell r="S26">
            <v>3345531</v>
          </cell>
          <cell r="T26">
            <v>3417128</v>
          </cell>
          <cell r="U26">
            <v>98834</v>
          </cell>
          <cell r="V26">
            <v>105374</v>
          </cell>
          <cell r="W26">
            <v>1433093</v>
          </cell>
          <cell r="X26">
            <v>1465200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2056386</v>
          </cell>
          <cell r="AH26">
            <v>2028636</v>
          </cell>
          <cell r="AI26">
            <v>0</v>
          </cell>
          <cell r="AJ26">
            <v>0</v>
          </cell>
          <cell r="AK26">
            <v>749648</v>
          </cell>
          <cell r="AL26">
            <v>1042802</v>
          </cell>
          <cell r="AM26">
            <v>481479</v>
          </cell>
          <cell r="AN26">
            <v>599328</v>
          </cell>
          <cell r="AO26">
            <v>1040946</v>
          </cell>
          <cell r="AP26">
            <v>1056039</v>
          </cell>
          <cell r="AQ26">
            <v>0</v>
          </cell>
          <cell r="AR26">
            <v>0</v>
          </cell>
          <cell r="AS26">
            <v>212014</v>
          </cell>
          <cell r="AT26">
            <v>216573</v>
          </cell>
          <cell r="AU26">
            <v>9455</v>
          </cell>
          <cell r="AV26">
            <v>9455</v>
          </cell>
          <cell r="AW26">
            <v>498890</v>
          </cell>
          <cell r="AX26">
            <v>848054</v>
          </cell>
          <cell r="AY26">
            <v>0</v>
          </cell>
          <cell r="AZ26">
            <v>0</v>
          </cell>
          <cell r="BA26">
            <v>0</v>
          </cell>
          <cell r="BB26">
            <v>39812</v>
          </cell>
          <cell r="BC26">
            <v>306280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36641.664665612705</v>
          </cell>
          <cell r="BI26">
            <v>0</v>
          </cell>
          <cell r="BJ26">
            <v>62500</v>
          </cell>
          <cell r="BK26">
            <v>3358265</v>
          </cell>
          <cell r="BL26">
            <v>2946642</v>
          </cell>
          <cell r="BM26">
            <v>16772</v>
          </cell>
          <cell r="BN26">
            <v>16772</v>
          </cell>
          <cell r="BO26">
            <v>119754</v>
          </cell>
          <cell r="BP26">
            <v>124363</v>
          </cell>
          <cell r="BQ26">
            <v>310000</v>
          </cell>
          <cell r="BR26">
            <v>310000</v>
          </cell>
          <cell r="BS26">
            <v>11107</v>
          </cell>
          <cell r="BT26">
            <v>11107</v>
          </cell>
          <cell r="BU26">
            <v>75110.334573604167</v>
          </cell>
          <cell r="BV26">
            <v>0</v>
          </cell>
          <cell r="BW26">
            <v>21035</v>
          </cell>
          <cell r="BX26">
            <v>21035</v>
          </cell>
          <cell r="BY26">
            <v>28529</v>
          </cell>
          <cell r="BZ26">
            <v>28814</v>
          </cell>
          <cell r="CA26">
            <v>0</v>
          </cell>
          <cell r="CB26">
            <v>0</v>
          </cell>
          <cell r="CC26">
            <v>3300</v>
          </cell>
          <cell r="CD26">
            <v>3412</v>
          </cell>
          <cell r="CE26">
            <v>879560.85000000009</v>
          </cell>
          <cell r="CF26">
            <v>879560.85000000009</v>
          </cell>
          <cell r="CG26">
            <v>0</v>
          </cell>
          <cell r="CH26">
            <v>0</v>
          </cell>
          <cell r="CI26">
            <v>780870</v>
          </cell>
          <cell r="CJ26">
            <v>860795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53012</v>
          </cell>
          <cell r="CP26">
            <v>40967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39828</v>
          </cell>
          <cell r="CV26">
            <v>39828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55220001.559319377</v>
          </cell>
          <cell r="DB26">
            <v>58449365.367998205</v>
          </cell>
          <cell r="DC26">
            <v>7895.35</v>
          </cell>
          <cell r="DD26">
            <v>8016.9500000000007</v>
          </cell>
          <cell r="DE26">
            <v>7895.35</v>
          </cell>
          <cell r="DF26">
            <v>8016.9500000000007</v>
          </cell>
          <cell r="DG26">
            <v>0.37409999999999999</v>
          </cell>
          <cell r="DH26">
            <v>0.37409999999999999</v>
          </cell>
          <cell r="DI26">
            <v>6313</v>
          </cell>
          <cell r="DJ26">
            <v>6427</v>
          </cell>
          <cell r="DK26">
            <v>0</v>
          </cell>
          <cell r="DL26">
            <v>322.64544607304521</v>
          </cell>
          <cell r="DM26">
            <v>107.47</v>
          </cell>
          <cell r="DN26">
            <v>107.47</v>
          </cell>
          <cell r="DO26">
            <v>88</v>
          </cell>
          <cell r="DP26">
            <v>88</v>
          </cell>
          <cell r="DQ26">
            <v>54</v>
          </cell>
          <cell r="DR26">
            <v>54</v>
          </cell>
          <cell r="DS26">
            <v>421</v>
          </cell>
          <cell r="DT26">
            <v>420</v>
          </cell>
          <cell r="DU26">
            <v>180</v>
          </cell>
          <cell r="DV26">
            <v>180</v>
          </cell>
          <cell r="DW26">
            <v>677</v>
          </cell>
          <cell r="DX26">
            <v>681</v>
          </cell>
          <cell r="DY26">
            <v>290</v>
          </cell>
          <cell r="DZ26">
            <v>292</v>
          </cell>
          <cell r="EA26">
            <v>20</v>
          </cell>
          <cell r="EB26">
            <v>21</v>
          </cell>
          <cell r="EC26">
            <v>545</v>
          </cell>
          <cell r="ED26">
            <v>545</v>
          </cell>
          <cell r="EE26">
            <v>0</v>
          </cell>
          <cell r="EF26">
            <v>0</v>
          </cell>
          <cell r="EG26">
            <v>417.91</v>
          </cell>
          <cell r="EH26">
            <v>406.19</v>
          </cell>
          <cell r="EI26">
            <v>73388</v>
          </cell>
          <cell r="EJ26">
            <v>73388</v>
          </cell>
          <cell r="EK26">
            <v>0</v>
          </cell>
          <cell r="EL26">
            <v>919</v>
          </cell>
          <cell r="EM26">
            <v>937</v>
          </cell>
          <cell r="EN26">
            <v>0</v>
          </cell>
          <cell r="EO26">
            <v>0</v>
          </cell>
          <cell r="EP26">
            <v>62000</v>
          </cell>
          <cell r="EQ26">
            <v>62000</v>
          </cell>
          <cell r="ER26">
            <v>18.5</v>
          </cell>
          <cell r="ES26">
            <v>20</v>
          </cell>
          <cell r="EU26">
            <v>5415</v>
          </cell>
          <cell r="EV26">
            <v>5754.73</v>
          </cell>
          <cell r="EX26" t="str">
            <v>General Fund</v>
          </cell>
          <cell r="EY26">
            <v>107.47</v>
          </cell>
          <cell r="EZ26">
            <v>107.47</v>
          </cell>
          <cell r="FD26">
            <v>0</v>
          </cell>
          <cell r="FE26">
            <v>0</v>
          </cell>
          <cell r="FF26">
            <v>54</v>
          </cell>
          <cell r="FG26">
            <v>54</v>
          </cell>
          <cell r="FH26">
            <v>162</v>
          </cell>
          <cell r="FI26">
            <v>162</v>
          </cell>
          <cell r="FJ26">
            <v>126</v>
          </cell>
          <cell r="FK26">
            <v>177</v>
          </cell>
          <cell r="FL26">
            <v>6326</v>
          </cell>
          <cell r="FM26">
            <v>7655</v>
          </cell>
          <cell r="FN26">
            <v>3163</v>
          </cell>
          <cell r="FO26">
            <v>3827.5</v>
          </cell>
          <cell r="FP26">
            <v>126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226.89116782967244</v>
          </cell>
          <cell r="FV26">
            <v>0</v>
          </cell>
          <cell r="FW26">
            <v>13.774184661203371</v>
          </cell>
          <cell r="FX26">
            <v>0</v>
          </cell>
          <cell r="FY26">
            <v>81.980093582169388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1212514</v>
          </cell>
          <cell r="GH26">
            <v>531657.12509985617</v>
          </cell>
          <cell r="GI26">
            <v>735843.76210257225</v>
          </cell>
          <cell r="GJ26">
            <v>126720.62214411248</v>
          </cell>
        </row>
        <row r="27">
          <cell r="A27">
            <v>25</v>
          </cell>
          <cell r="B27" t="str">
            <v>CUMBERLAND</v>
          </cell>
          <cell r="C27">
            <v>4494588</v>
          </cell>
          <cell r="D27">
            <v>4392075</v>
          </cell>
          <cell r="E27">
            <v>1598656.7234773834</v>
          </cell>
          <cell r="F27">
            <v>1643351.7166910965</v>
          </cell>
          <cell r="G27">
            <v>0</v>
          </cell>
          <cell r="H27">
            <v>291485</v>
          </cell>
          <cell r="I27">
            <v>86031</v>
          </cell>
          <cell r="J27">
            <v>83936</v>
          </cell>
          <cell r="K27">
            <v>130483</v>
          </cell>
          <cell r="L27">
            <v>127307</v>
          </cell>
          <cell r="M27">
            <v>42427</v>
          </cell>
          <cell r="N27">
            <v>40613</v>
          </cell>
          <cell r="O27">
            <v>521131</v>
          </cell>
          <cell r="P27">
            <v>509226</v>
          </cell>
          <cell r="Q27">
            <v>228145</v>
          </cell>
          <cell r="R27">
            <v>222591</v>
          </cell>
          <cell r="S27">
            <v>611588</v>
          </cell>
          <cell r="T27">
            <v>599825</v>
          </cell>
          <cell r="U27">
            <v>18412</v>
          </cell>
          <cell r="V27">
            <v>17964</v>
          </cell>
          <cell r="W27">
            <v>262567</v>
          </cell>
          <cell r="X27">
            <v>256956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76540</v>
          </cell>
          <cell r="AD27">
            <v>76540</v>
          </cell>
          <cell r="AE27">
            <v>0</v>
          </cell>
          <cell r="AF27">
            <v>0</v>
          </cell>
          <cell r="AG27">
            <v>333114</v>
          </cell>
          <cell r="AH27">
            <v>315756</v>
          </cell>
          <cell r="AI27">
            <v>0</v>
          </cell>
          <cell r="AJ27">
            <v>0</v>
          </cell>
          <cell r="AK27">
            <v>285520</v>
          </cell>
          <cell r="AL27">
            <v>382315</v>
          </cell>
          <cell r="AM27">
            <v>183382</v>
          </cell>
          <cell r="AN27">
            <v>219728</v>
          </cell>
          <cell r="AO27">
            <v>254233</v>
          </cell>
          <cell r="AP27">
            <v>247565</v>
          </cell>
          <cell r="AQ27">
            <v>0</v>
          </cell>
          <cell r="AR27">
            <v>0</v>
          </cell>
          <cell r="AS27">
            <v>37445</v>
          </cell>
          <cell r="AT27">
            <v>37445</v>
          </cell>
          <cell r="AU27">
            <v>900</v>
          </cell>
          <cell r="AV27">
            <v>900</v>
          </cell>
          <cell r="AW27">
            <v>204337</v>
          </cell>
          <cell r="AX27">
            <v>247266</v>
          </cell>
          <cell r="AY27">
            <v>0</v>
          </cell>
          <cell r="AZ27">
            <v>0</v>
          </cell>
          <cell r="BA27">
            <v>0</v>
          </cell>
          <cell r="BB27">
            <v>698</v>
          </cell>
          <cell r="BC27">
            <v>71889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17500</v>
          </cell>
          <cell r="BK27">
            <v>264356</v>
          </cell>
          <cell r="BL27">
            <v>242332</v>
          </cell>
          <cell r="BM27">
            <v>8386</v>
          </cell>
          <cell r="BN27">
            <v>8386</v>
          </cell>
          <cell r="BO27">
            <v>27796</v>
          </cell>
          <cell r="BP27">
            <v>27796</v>
          </cell>
          <cell r="BQ27">
            <v>154000</v>
          </cell>
          <cell r="BR27">
            <v>154000</v>
          </cell>
          <cell r="BS27">
            <v>5308</v>
          </cell>
          <cell r="BT27">
            <v>5308</v>
          </cell>
          <cell r="BU27">
            <v>9191.3231904394925</v>
          </cell>
          <cell r="BV27">
            <v>0</v>
          </cell>
          <cell r="BW27">
            <v>3469</v>
          </cell>
          <cell r="BX27">
            <v>3469</v>
          </cell>
          <cell r="BY27">
            <v>1981</v>
          </cell>
          <cell r="BZ27">
            <v>2000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35673.75</v>
          </cell>
          <cell r="CF27">
            <v>35673.75</v>
          </cell>
          <cell r="CG27">
            <v>0</v>
          </cell>
          <cell r="CH27">
            <v>0</v>
          </cell>
          <cell r="CI27">
            <v>14109</v>
          </cell>
          <cell r="CJ27">
            <v>15117</v>
          </cell>
          <cell r="CK27">
            <v>0</v>
          </cell>
          <cell r="CL27">
            <v>0</v>
          </cell>
          <cell r="CM27">
            <v>1289.2</v>
          </cell>
          <cell r="CN27">
            <v>915.86</v>
          </cell>
          <cell r="CO27">
            <v>7522</v>
          </cell>
          <cell r="CP27">
            <v>5683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8454</v>
          </cell>
          <cell r="CV27">
            <v>8454</v>
          </cell>
          <cell r="CW27">
            <v>609787</v>
          </cell>
          <cell r="CX27">
            <v>640856</v>
          </cell>
          <cell r="CY27">
            <v>0</v>
          </cell>
          <cell r="CZ27">
            <v>0</v>
          </cell>
          <cell r="DA27">
            <v>10592710.996667821</v>
          </cell>
          <cell r="DB27">
            <v>10880335.326691095</v>
          </cell>
          <cell r="DC27">
            <v>1140</v>
          </cell>
          <cell r="DD27">
            <v>1112.25</v>
          </cell>
          <cell r="DE27">
            <v>1140</v>
          </cell>
          <cell r="DF27">
            <v>1112.25</v>
          </cell>
          <cell r="DG27">
            <v>0.29780000000000001</v>
          </cell>
          <cell r="DH27">
            <v>0.29780000000000001</v>
          </cell>
          <cell r="DI27">
            <v>7017</v>
          </cell>
          <cell r="DJ27">
            <v>7101</v>
          </cell>
          <cell r="DK27">
            <v>0</v>
          </cell>
          <cell r="DL27">
            <v>372.31601909406129</v>
          </cell>
          <cell r="DM27">
            <v>107.47</v>
          </cell>
          <cell r="DN27">
            <v>107.47</v>
          </cell>
          <cell r="DO27">
            <v>163</v>
          </cell>
          <cell r="DP27">
            <v>163</v>
          </cell>
          <cell r="DQ27">
            <v>53</v>
          </cell>
          <cell r="DR27">
            <v>52</v>
          </cell>
          <cell r="DS27">
            <v>651</v>
          </cell>
          <cell r="DT27">
            <v>652</v>
          </cell>
          <cell r="DU27">
            <v>285</v>
          </cell>
          <cell r="DV27">
            <v>285</v>
          </cell>
          <cell r="DW27">
            <v>764</v>
          </cell>
          <cell r="DX27">
            <v>768</v>
          </cell>
          <cell r="DY27">
            <v>328</v>
          </cell>
          <cell r="DZ27">
            <v>329</v>
          </cell>
          <cell r="EA27">
            <v>23</v>
          </cell>
          <cell r="EB27">
            <v>23</v>
          </cell>
          <cell r="EC27">
            <v>545</v>
          </cell>
          <cell r="ED27">
            <v>545</v>
          </cell>
          <cell r="EE27">
            <v>0</v>
          </cell>
          <cell r="EF27">
            <v>0</v>
          </cell>
          <cell r="EG27">
            <v>417.91</v>
          </cell>
          <cell r="EH27">
            <v>406.19</v>
          </cell>
          <cell r="EI27">
            <v>71758</v>
          </cell>
          <cell r="EJ27">
            <v>71758</v>
          </cell>
          <cell r="EK27">
            <v>0</v>
          </cell>
          <cell r="EL27">
            <v>15</v>
          </cell>
          <cell r="EM27">
            <v>15</v>
          </cell>
          <cell r="EN27">
            <v>200</v>
          </cell>
          <cell r="EO27">
            <v>200</v>
          </cell>
          <cell r="EP27">
            <v>25600</v>
          </cell>
          <cell r="EQ27">
            <v>25600</v>
          </cell>
          <cell r="ER27">
            <v>18.5</v>
          </cell>
          <cell r="ES27">
            <v>20</v>
          </cell>
          <cell r="EU27">
            <v>5415</v>
          </cell>
          <cell r="EV27">
            <v>5754.73</v>
          </cell>
          <cell r="EX27" t="str">
            <v>Lottery</v>
          </cell>
          <cell r="EY27">
            <v>0</v>
          </cell>
          <cell r="EZ27">
            <v>0</v>
          </cell>
          <cell r="FD27">
            <v>0</v>
          </cell>
          <cell r="FE27">
            <v>0</v>
          </cell>
          <cell r="FF27">
            <v>53</v>
          </cell>
          <cell r="FG27">
            <v>52</v>
          </cell>
          <cell r="FH27">
            <v>153</v>
          </cell>
          <cell r="FI27">
            <v>153</v>
          </cell>
          <cell r="FJ27">
            <v>46</v>
          </cell>
          <cell r="FK27">
            <v>46</v>
          </cell>
          <cell r="FL27">
            <v>6326</v>
          </cell>
          <cell r="FM27">
            <v>7655</v>
          </cell>
          <cell r="FN27">
            <v>3163</v>
          </cell>
          <cell r="FO27">
            <v>3827.5</v>
          </cell>
          <cell r="FP27">
            <v>46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254.17085003998938</v>
          </cell>
          <cell r="FV27">
            <v>0</v>
          </cell>
          <cell r="FW27">
            <v>17.219325861065606</v>
          </cell>
          <cell r="FX27">
            <v>0</v>
          </cell>
          <cell r="FY27">
            <v>100.92584319300629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133910</v>
          </cell>
          <cell r="GH27">
            <v>96755.313301053844</v>
          </cell>
          <cell r="GI27">
            <v>198859.32156080889</v>
          </cell>
          <cell r="GJ27">
            <v>15880.263457704361</v>
          </cell>
        </row>
        <row r="28">
          <cell r="A28">
            <v>26</v>
          </cell>
          <cell r="B28" t="str">
            <v>DICKENSON</v>
          </cell>
          <cell r="C28">
            <v>7604930</v>
          </cell>
          <cell r="D28">
            <v>7750319</v>
          </cell>
          <cell r="E28">
            <v>2418969.8393428666</v>
          </cell>
          <cell r="F28">
            <v>2442846.7630237173</v>
          </cell>
          <cell r="G28">
            <v>0</v>
          </cell>
          <cell r="H28">
            <v>528830</v>
          </cell>
          <cell r="I28">
            <v>152175</v>
          </cell>
          <cell r="J28">
            <v>152499</v>
          </cell>
          <cell r="K28">
            <v>450281</v>
          </cell>
          <cell r="L28">
            <v>451239</v>
          </cell>
          <cell r="M28">
            <v>75047</v>
          </cell>
          <cell r="N28">
            <v>75207</v>
          </cell>
          <cell r="O28">
            <v>1093136</v>
          </cell>
          <cell r="P28">
            <v>1095461</v>
          </cell>
          <cell r="Q28">
            <v>311515</v>
          </cell>
          <cell r="R28">
            <v>312178</v>
          </cell>
          <cell r="S28">
            <v>1121455</v>
          </cell>
          <cell r="T28">
            <v>1129517</v>
          </cell>
          <cell r="U28">
            <v>33983</v>
          </cell>
          <cell r="V28">
            <v>34056</v>
          </cell>
          <cell r="W28">
            <v>481433</v>
          </cell>
          <cell r="X28">
            <v>483876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589230</v>
          </cell>
          <cell r="AH28">
            <v>573679</v>
          </cell>
          <cell r="AI28">
            <v>0</v>
          </cell>
          <cell r="AJ28">
            <v>0</v>
          </cell>
          <cell r="AK28">
            <v>415895</v>
          </cell>
          <cell r="AL28">
            <v>573073</v>
          </cell>
          <cell r="AM28">
            <v>267118</v>
          </cell>
          <cell r="AN28">
            <v>329361</v>
          </cell>
          <cell r="AO28">
            <v>419537.99999999994</v>
          </cell>
          <cell r="AP28">
            <v>421500.00000000006</v>
          </cell>
          <cell r="AQ28">
            <v>0</v>
          </cell>
          <cell r="AR28">
            <v>0</v>
          </cell>
          <cell r="AS28">
            <v>66914</v>
          </cell>
          <cell r="AT28">
            <v>66914</v>
          </cell>
          <cell r="AU28">
            <v>1126</v>
          </cell>
          <cell r="AV28">
            <v>1126</v>
          </cell>
          <cell r="AW28">
            <v>266719</v>
          </cell>
          <cell r="AX28">
            <v>316990</v>
          </cell>
          <cell r="AY28">
            <v>0</v>
          </cell>
          <cell r="AZ28">
            <v>0</v>
          </cell>
          <cell r="BA28">
            <v>0</v>
          </cell>
          <cell r="BB28">
            <v>150</v>
          </cell>
          <cell r="BC28">
            <v>118566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20000</v>
          </cell>
          <cell r="BK28">
            <v>615923</v>
          </cell>
          <cell r="BL28">
            <v>488339</v>
          </cell>
          <cell r="BM28">
            <v>8386</v>
          </cell>
          <cell r="BN28">
            <v>8386</v>
          </cell>
          <cell r="BO28">
            <v>43259</v>
          </cell>
          <cell r="BP28">
            <v>43261</v>
          </cell>
          <cell r="BQ28">
            <v>180000</v>
          </cell>
          <cell r="BR28">
            <v>180000</v>
          </cell>
          <cell r="BS28">
            <v>3613</v>
          </cell>
          <cell r="BT28">
            <v>3613</v>
          </cell>
          <cell r="BU28">
            <v>11539.111939709634</v>
          </cell>
          <cell r="BV28">
            <v>0</v>
          </cell>
          <cell r="BW28">
            <v>56085</v>
          </cell>
          <cell r="BX28">
            <v>56085</v>
          </cell>
          <cell r="BY28">
            <v>9146</v>
          </cell>
          <cell r="BZ28">
            <v>9237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227707.2</v>
          </cell>
          <cell r="CF28">
            <v>227707.2</v>
          </cell>
          <cell r="CG28">
            <v>0</v>
          </cell>
          <cell r="CH28">
            <v>0</v>
          </cell>
          <cell r="CI28">
            <v>3242</v>
          </cell>
          <cell r="CJ28">
            <v>3242</v>
          </cell>
          <cell r="CK28">
            <v>0</v>
          </cell>
          <cell r="CL28">
            <v>0</v>
          </cell>
          <cell r="CM28">
            <v>4748.04</v>
          </cell>
          <cell r="CN28">
            <v>6813.4</v>
          </cell>
          <cell r="CO28">
            <v>25462</v>
          </cell>
          <cell r="CP28">
            <v>18271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13524</v>
          </cell>
          <cell r="CV28">
            <v>13524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17090665.191282574</v>
          </cell>
          <cell r="DB28">
            <v>17817150.363023717</v>
          </cell>
          <cell r="DC28">
            <v>1880.6999999999998</v>
          </cell>
          <cell r="DD28">
            <v>1884.6999999999998</v>
          </cell>
          <cell r="DE28">
            <v>1880.6999999999998</v>
          </cell>
          <cell r="DF28">
            <v>1884.6999999999998</v>
          </cell>
          <cell r="DG28">
            <v>0.24709999999999999</v>
          </cell>
          <cell r="DH28">
            <v>0.24709999999999999</v>
          </cell>
          <cell r="DI28">
            <v>6657</v>
          </cell>
          <cell r="DJ28">
            <v>6758</v>
          </cell>
          <cell r="DK28">
            <v>0</v>
          </cell>
          <cell r="DL28">
            <v>372.57496089562829</v>
          </cell>
          <cell r="DM28">
            <v>107.47</v>
          </cell>
          <cell r="DN28">
            <v>107.47</v>
          </cell>
          <cell r="DO28">
            <v>318</v>
          </cell>
          <cell r="DP28">
            <v>318</v>
          </cell>
          <cell r="DQ28">
            <v>53</v>
          </cell>
          <cell r="DR28">
            <v>53</v>
          </cell>
          <cell r="DS28">
            <v>772</v>
          </cell>
          <cell r="DT28">
            <v>772</v>
          </cell>
          <cell r="DU28">
            <v>220</v>
          </cell>
          <cell r="DV28">
            <v>220</v>
          </cell>
          <cell r="DW28">
            <v>792</v>
          </cell>
          <cell r="DX28">
            <v>796</v>
          </cell>
          <cell r="DY28">
            <v>340</v>
          </cell>
          <cell r="DZ28">
            <v>341</v>
          </cell>
          <cell r="EA28">
            <v>24</v>
          </cell>
          <cell r="EB28">
            <v>24</v>
          </cell>
          <cell r="EC28">
            <v>545</v>
          </cell>
          <cell r="ED28">
            <v>545</v>
          </cell>
          <cell r="EE28">
            <v>0</v>
          </cell>
          <cell r="EF28">
            <v>0</v>
          </cell>
          <cell r="EG28">
            <v>417.91</v>
          </cell>
          <cell r="EH28">
            <v>406.19</v>
          </cell>
          <cell r="EI28">
            <v>71758</v>
          </cell>
          <cell r="EJ28">
            <v>71758</v>
          </cell>
          <cell r="EK28">
            <v>0</v>
          </cell>
          <cell r="EL28">
            <v>3</v>
          </cell>
          <cell r="EM28">
            <v>3</v>
          </cell>
          <cell r="EN28">
            <v>0</v>
          </cell>
          <cell r="EO28">
            <v>0</v>
          </cell>
          <cell r="EP28">
            <v>36000</v>
          </cell>
          <cell r="EQ28">
            <v>36000</v>
          </cell>
          <cell r="ER28">
            <v>18.5</v>
          </cell>
          <cell r="ES28">
            <v>20</v>
          </cell>
          <cell r="EU28">
            <v>5415</v>
          </cell>
          <cell r="EV28">
            <v>5754.73</v>
          </cell>
          <cell r="FD28">
            <v>0</v>
          </cell>
          <cell r="FE28">
            <v>0</v>
          </cell>
          <cell r="FF28">
            <v>53</v>
          </cell>
          <cell r="FG28">
            <v>53</v>
          </cell>
          <cell r="FH28">
            <v>161</v>
          </cell>
          <cell r="FI28">
            <v>161</v>
          </cell>
          <cell r="FJ28">
            <v>56</v>
          </cell>
          <cell r="FK28">
            <v>55</v>
          </cell>
          <cell r="FL28">
            <v>6326</v>
          </cell>
          <cell r="FM28">
            <v>7655</v>
          </cell>
          <cell r="FN28">
            <v>3163</v>
          </cell>
          <cell r="FO28">
            <v>3827.5</v>
          </cell>
          <cell r="FP28">
            <v>56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266.45946593320627</v>
          </cell>
          <cell r="FV28">
            <v>0</v>
          </cell>
          <cell r="FW28">
            <v>14.758886901356313</v>
          </cell>
          <cell r="FX28">
            <v>0</v>
          </cell>
          <cell r="FY28">
            <v>91.356608061065685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188280</v>
          </cell>
          <cell r="GH28">
            <v>102238.48651879399</v>
          </cell>
          <cell r="GI28">
            <v>224163.25182627173</v>
          </cell>
          <cell r="GJ28">
            <v>21961.016602470449</v>
          </cell>
        </row>
        <row r="29">
          <cell r="A29">
            <v>27</v>
          </cell>
          <cell r="B29" t="str">
            <v>DINWIDDIE</v>
          </cell>
          <cell r="C29">
            <v>15966399</v>
          </cell>
          <cell r="D29">
            <v>15978466</v>
          </cell>
          <cell r="E29">
            <v>4823631.8917811019</v>
          </cell>
          <cell r="F29">
            <v>4969487.7047629384</v>
          </cell>
          <cell r="G29">
            <v>0</v>
          </cell>
          <cell r="H29">
            <v>1014251</v>
          </cell>
          <cell r="I29">
            <v>315202</v>
          </cell>
          <cell r="J29">
            <v>312596</v>
          </cell>
          <cell r="K29">
            <v>249299</v>
          </cell>
          <cell r="L29">
            <v>247238</v>
          </cell>
          <cell r="M29">
            <v>152512</v>
          </cell>
          <cell r="N29">
            <v>151251</v>
          </cell>
          <cell r="O29">
            <v>2058914</v>
          </cell>
          <cell r="P29">
            <v>2041893</v>
          </cell>
          <cell r="Q29">
            <v>612982</v>
          </cell>
          <cell r="R29">
            <v>607914</v>
          </cell>
          <cell r="S29">
            <v>2117573</v>
          </cell>
          <cell r="T29">
            <v>2114610</v>
          </cell>
          <cell r="U29">
            <v>64524</v>
          </cell>
          <cell r="V29">
            <v>63991</v>
          </cell>
          <cell r="W29">
            <v>909207</v>
          </cell>
          <cell r="X29">
            <v>907508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12419</v>
          </cell>
          <cell r="AD29">
            <v>12419</v>
          </cell>
          <cell r="AE29">
            <v>0</v>
          </cell>
          <cell r="AF29">
            <v>0</v>
          </cell>
          <cell r="AG29">
            <v>1220476</v>
          </cell>
          <cell r="AH29">
            <v>1175941</v>
          </cell>
          <cell r="AI29">
            <v>0</v>
          </cell>
          <cell r="AJ29">
            <v>0</v>
          </cell>
          <cell r="AK29">
            <v>650710</v>
          </cell>
          <cell r="AL29">
            <v>884286</v>
          </cell>
          <cell r="AM29">
            <v>417934</v>
          </cell>
          <cell r="AN29">
            <v>508225</v>
          </cell>
          <cell r="AO29">
            <v>759639.00000000012</v>
          </cell>
          <cell r="AP29">
            <v>753940.00000000012</v>
          </cell>
          <cell r="AQ29">
            <v>0</v>
          </cell>
          <cell r="AR29">
            <v>0</v>
          </cell>
          <cell r="AS29">
            <v>139233</v>
          </cell>
          <cell r="AT29">
            <v>139233</v>
          </cell>
          <cell r="AU29">
            <v>3377</v>
          </cell>
          <cell r="AV29">
            <v>3377</v>
          </cell>
          <cell r="AW29">
            <v>265780</v>
          </cell>
          <cell r="AX29">
            <v>588722</v>
          </cell>
          <cell r="AY29">
            <v>0</v>
          </cell>
          <cell r="AZ29">
            <v>0</v>
          </cell>
          <cell r="BA29">
            <v>0</v>
          </cell>
          <cell r="BB29">
            <v>4812</v>
          </cell>
          <cell r="BC29">
            <v>214361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18014.940254826601</v>
          </cell>
          <cell r="BI29">
            <v>0</v>
          </cell>
          <cell r="BJ29">
            <v>37500</v>
          </cell>
          <cell r="BK29">
            <v>1013181</v>
          </cell>
          <cell r="BL29">
            <v>708297</v>
          </cell>
          <cell r="BM29">
            <v>8386</v>
          </cell>
          <cell r="BN29">
            <v>8386</v>
          </cell>
          <cell r="BO29">
            <v>76716</v>
          </cell>
          <cell r="BP29">
            <v>76718</v>
          </cell>
          <cell r="BQ29">
            <v>232000</v>
          </cell>
          <cell r="BR29">
            <v>232000</v>
          </cell>
          <cell r="BS29">
            <v>7360</v>
          </cell>
          <cell r="BT29">
            <v>7360</v>
          </cell>
          <cell r="BU29">
            <v>26811.000819839537</v>
          </cell>
          <cell r="BV29">
            <v>0</v>
          </cell>
          <cell r="BW29">
            <v>16030</v>
          </cell>
          <cell r="BX29">
            <v>16030</v>
          </cell>
          <cell r="BY29">
            <v>38053</v>
          </cell>
          <cell r="BZ29">
            <v>38434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313723.2</v>
          </cell>
          <cell r="CF29">
            <v>313723.2</v>
          </cell>
          <cell r="CG29">
            <v>0</v>
          </cell>
          <cell r="CH29">
            <v>0</v>
          </cell>
          <cell r="CI29">
            <v>85846</v>
          </cell>
          <cell r="CJ29">
            <v>104242</v>
          </cell>
          <cell r="CK29">
            <v>0</v>
          </cell>
          <cell r="CL29">
            <v>0</v>
          </cell>
          <cell r="CM29">
            <v>2084.2800000000002</v>
          </cell>
          <cell r="CN29">
            <v>1402.06</v>
          </cell>
          <cell r="CO29">
            <v>36136</v>
          </cell>
          <cell r="CP29">
            <v>24511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16857</v>
          </cell>
          <cell r="CV29">
            <v>16857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32827356.372600943</v>
          </cell>
          <cell r="DB29">
            <v>34078823.905017771</v>
          </cell>
          <cell r="DC29">
            <v>4118.7000000000007</v>
          </cell>
          <cell r="DD29">
            <v>4084.6499999999996</v>
          </cell>
          <cell r="DE29">
            <v>4118.7000000000007</v>
          </cell>
          <cell r="DF29">
            <v>4084.6499999999996</v>
          </cell>
          <cell r="DG29">
            <v>0.28789999999999999</v>
          </cell>
          <cell r="DH29">
            <v>0.28789999999999999</v>
          </cell>
          <cell r="DI29">
            <v>6615</v>
          </cell>
          <cell r="DJ29">
            <v>6710</v>
          </cell>
          <cell r="DK29">
            <v>0</v>
          </cell>
          <cell r="DL29">
            <v>347.04386542409338</v>
          </cell>
          <cell r="DM29">
            <v>107.47</v>
          </cell>
          <cell r="DN29">
            <v>107.47</v>
          </cell>
          <cell r="DO29">
            <v>85</v>
          </cell>
          <cell r="DP29">
            <v>85</v>
          </cell>
          <cell r="DQ29">
            <v>52</v>
          </cell>
          <cell r="DR29">
            <v>52</v>
          </cell>
          <cell r="DS29">
            <v>702</v>
          </cell>
          <cell r="DT29">
            <v>702</v>
          </cell>
          <cell r="DU29">
            <v>209</v>
          </cell>
          <cell r="DV29">
            <v>209</v>
          </cell>
          <cell r="DW29">
            <v>722</v>
          </cell>
          <cell r="DX29">
            <v>727</v>
          </cell>
          <cell r="DY29">
            <v>310</v>
          </cell>
          <cell r="DZ29">
            <v>312</v>
          </cell>
          <cell r="EA29">
            <v>22</v>
          </cell>
          <cell r="EB29">
            <v>22</v>
          </cell>
          <cell r="EC29">
            <v>545</v>
          </cell>
          <cell r="ED29">
            <v>545</v>
          </cell>
          <cell r="EE29">
            <v>0</v>
          </cell>
          <cell r="EF29">
            <v>0</v>
          </cell>
          <cell r="EG29">
            <v>417.91</v>
          </cell>
          <cell r="EH29">
            <v>406.19</v>
          </cell>
          <cell r="EI29">
            <v>71758</v>
          </cell>
          <cell r="EJ29">
            <v>71758</v>
          </cell>
          <cell r="EK29">
            <v>0</v>
          </cell>
          <cell r="EL29">
            <v>91</v>
          </cell>
          <cell r="EM29">
            <v>102</v>
          </cell>
          <cell r="EN29">
            <v>32</v>
          </cell>
          <cell r="EO29">
            <v>32</v>
          </cell>
          <cell r="EP29">
            <v>46400</v>
          </cell>
          <cell r="EQ29">
            <v>46400</v>
          </cell>
          <cell r="ER29">
            <v>18.5</v>
          </cell>
          <cell r="ES29">
            <v>20</v>
          </cell>
          <cell r="EU29">
            <v>5415</v>
          </cell>
          <cell r="EV29">
            <v>5754.73</v>
          </cell>
          <cell r="FD29">
            <v>0</v>
          </cell>
          <cell r="FE29">
            <v>0</v>
          </cell>
          <cell r="FF29">
            <v>52</v>
          </cell>
          <cell r="FG29">
            <v>52</v>
          </cell>
          <cell r="FH29">
            <v>160</v>
          </cell>
          <cell r="FI29">
            <v>160</v>
          </cell>
          <cell r="FJ29">
            <v>59</v>
          </cell>
          <cell r="FK29">
            <v>108</v>
          </cell>
          <cell r="FL29">
            <v>6326</v>
          </cell>
          <cell r="FM29">
            <v>7655</v>
          </cell>
          <cell r="FN29">
            <v>3163</v>
          </cell>
          <cell r="FO29">
            <v>3827.5</v>
          </cell>
          <cell r="FP29">
            <v>59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242.04139856607202</v>
          </cell>
          <cell r="FV29">
            <v>0</v>
          </cell>
          <cell r="FW29">
            <v>14.965048560648164</v>
          </cell>
          <cell r="FX29">
            <v>0</v>
          </cell>
          <cell r="FY29">
            <v>90.037418297373208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475429</v>
          </cell>
          <cell r="GH29">
            <v>247826.87515798345</v>
          </cell>
          <cell r="GI29">
            <v>432049.72279174271</v>
          </cell>
          <cell r="GJ29">
            <v>56291.504985254884</v>
          </cell>
        </row>
        <row r="30">
          <cell r="A30">
            <v>28</v>
          </cell>
          <cell r="B30" t="str">
            <v>ESSEX</v>
          </cell>
          <cell r="C30">
            <v>3432201</v>
          </cell>
          <cell r="D30">
            <v>3439120</v>
          </cell>
          <cell r="E30">
            <v>1682595.7399845493</v>
          </cell>
          <cell r="F30">
            <v>1686727.5268497097</v>
          </cell>
          <cell r="G30">
            <v>0</v>
          </cell>
          <cell r="H30">
            <v>239866</v>
          </cell>
          <cell r="I30">
            <v>67810</v>
          </cell>
          <cell r="J30">
            <v>66968</v>
          </cell>
          <cell r="K30">
            <v>102848</v>
          </cell>
          <cell r="L30">
            <v>101571</v>
          </cell>
          <cell r="M30">
            <v>33441</v>
          </cell>
          <cell r="N30">
            <v>33026</v>
          </cell>
          <cell r="O30">
            <v>527489</v>
          </cell>
          <cell r="P30">
            <v>521565</v>
          </cell>
          <cell r="Q30">
            <v>218946</v>
          </cell>
          <cell r="R30">
            <v>216228</v>
          </cell>
          <cell r="S30">
            <v>505405</v>
          </cell>
          <cell r="T30">
            <v>502248</v>
          </cell>
          <cell r="U30">
            <v>15143</v>
          </cell>
          <cell r="V30">
            <v>14955</v>
          </cell>
          <cell r="W30">
            <v>217053</v>
          </cell>
          <cell r="X30">
            <v>215605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262564</v>
          </cell>
          <cell r="AH30">
            <v>251926</v>
          </cell>
          <cell r="AI30">
            <v>0</v>
          </cell>
          <cell r="AJ30">
            <v>0</v>
          </cell>
          <cell r="AK30">
            <v>245678</v>
          </cell>
          <cell r="AL30">
            <v>334633</v>
          </cell>
          <cell r="AM30">
            <v>157792</v>
          </cell>
          <cell r="AN30">
            <v>192323</v>
          </cell>
          <cell r="AO30">
            <v>218961</v>
          </cell>
          <cell r="AP30">
            <v>216421</v>
          </cell>
          <cell r="AQ30">
            <v>0</v>
          </cell>
          <cell r="AR30">
            <v>0</v>
          </cell>
          <cell r="AS30">
            <v>28604</v>
          </cell>
          <cell r="AT30">
            <v>28604</v>
          </cell>
          <cell r="AU30">
            <v>2701</v>
          </cell>
          <cell r="AV30">
            <v>2701</v>
          </cell>
          <cell r="AW30">
            <v>101798</v>
          </cell>
          <cell r="AX30">
            <v>143715</v>
          </cell>
          <cell r="AY30">
            <v>0</v>
          </cell>
          <cell r="AZ30">
            <v>0</v>
          </cell>
          <cell r="BA30">
            <v>0</v>
          </cell>
          <cell r="BB30">
            <v>1350</v>
          </cell>
          <cell r="BC30">
            <v>59785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12500</v>
          </cell>
          <cell r="BK30">
            <v>422346</v>
          </cell>
          <cell r="BL30">
            <v>274366</v>
          </cell>
          <cell r="BM30">
            <v>8386</v>
          </cell>
          <cell r="BN30">
            <v>8386</v>
          </cell>
          <cell r="BO30">
            <v>23115</v>
          </cell>
          <cell r="BP30">
            <v>23116</v>
          </cell>
          <cell r="BQ30">
            <v>128000</v>
          </cell>
          <cell r="BR30">
            <v>128000</v>
          </cell>
          <cell r="BS30">
            <v>4283</v>
          </cell>
          <cell r="BT30">
            <v>4283</v>
          </cell>
          <cell r="BU30">
            <v>15059.831806641072</v>
          </cell>
          <cell r="BV30">
            <v>0</v>
          </cell>
          <cell r="BW30">
            <v>4038</v>
          </cell>
          <cell r="BX30">
            <v>4038</v>
          </cell>
          <cell r="BY30">
            <v>2282</v>
          </cell>
          <cell r="BZ30">
            <v>2305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90444.375</v>
          </cell>
          <cell r="CF30">
            <v>90444.375</v>
          </cell>
          <cell r="CG30">
            <v>0</v>
          </cell>
          <cell r="CH30">
            <v>0</v>
          </cell>
          <cell r="CI30">
            <v>26174</v>
          </cell>
          <cell r="CJ30">
            <v>29253</v>
          </cell>
          <cell r="CK30">
            <v>0</v>
          </cell>
          <cell r="CL30">
            <v>0</v>
          </cell>
          <cell r="CM30">
            <v>8666.68</v>
          </cell>
          <cell r="CN30">
            <v>6519.04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7351</v>
          </cell>
          <cell r="CV30">
            <v>7351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8620960.6267911904</v>
          </cell>
          <cell r="DB30">
            <v>8798763.9418497086</v>
          </cell>
          <cell r="DC30">
            <v>1176.3</v>
          </cell>
          <cell r="DD30">
            <v>1161.6999999999998</v>
          </cell>
          <cell r="DE30">
            <v>1176.3</v>
          </cell>
          <cell r="DF30">
            <v>1161.6999999999998</v>
          </cell>
          <cell r="DG30">
            <v>0.46360000000000001</v>
          </cell>
          <cell r="DH30">
            <v>0.46360000000000001</v>
          </cell>
          <cell r="DI30">
            <v>6870</v>
          </cell>
          <cell r="DJ30">
            <v>6971</v>
          </cell>
          <cell r="DK30">
            <v>0</v>
          </cell>
          <cell r="DL30">
            <v>382.76662148394826</v>
          </cell>
          <cell r="DM30">
            <v>107.47</v>
          </cell>
          <cell r="DN30">
            <v>107.47</v>
          </cell>
          <cell r="DO30">
            <v>163</v>
          </cell>
          <cell r="DP30">
            <v>163</v>
          </cell>
          <cell r="DQ30">
            <v>53</v>
          </cell>
          <cell r="DR30">
            <v>53</v>
          </cell>
          <cell r="DS30">
            <v>836</v>
          </cell>
          <cell r="DT30">
            <v>837</v>
          </cell>
          <cell r="DU30">
            <v>347</v>
          </cell>
          <cell r="DV30">
            <v>347</v>
          </cell>
          <cell r="DW30">
            <v>801</v>
          </cell>
          <cell r="DX30">
            <v>806</v>
          </cell>
          <cell r="DY30">
            <v>344</v>
          </cell>
          <cell r="DZ30">
            <v>346</v>
          </cell>
          <cell r="EA30">
            <v>24</v>
          </cell>
          <cell r="EB30">
            <v>24</v>
          </cell>
          <cell r="EC30">
            <v>545</v>
          </cell>
          <cell r="ED30">
            <v>545</v>
          </cell>
          <cell r="EE30">
            <v>0</v>
          </cell>
          <cell r="EF30">
            <v>0</v>
          </cell>
          <cell r="EG30">
            <v>417.91</v>
          </cell>
          <cell r="EH30">
            <v>406.19</v>
          </cell>
          <cell r="EI30">
            <v>71758</v>
          </cell>
          <cell r="EJ30">
            <v>71758</v>
          </cell>
          <cell r="EK30">
            <v>0</v>
          </cell>
          <cell r="EL30">
            <v>37</v>
          </cell>
          <cell r="EM30">
            <v>38</v>
          </cell>
          <cell r="EN30">
            <v>0</v>
          </cell>
          <cell r="EO30">
            <v>0</v>
          </cell>
          <cell r="EP30">
            <v>25600</v>
          </cell>
          <cell r="EQ30">
            <v>25600</v>
          </cell>
          <cell r="ER30">
            <v>18.5</v>
          </cell>
          <cell r="ES30">
            <v>20</v>
          </cell>
          <cell r="EU30">
            <v>5415</v>
          </cell>
          <cell r="EV30">
            <v>5754.73</v>
          </cell>
          <cell r="EX30" t="str">
            <v>Compensation Supplement Annual Equivalent Increase Factors</v>
          </cell>
          <cell r="EY30" t="str">
            <v>FY 2021</v>
          </cell>
          <cell r="EZ30" t="str">
            <v>FY 2022</v>
          </cell>
          <cell r="FD30">
            <v>0</v>
          </cell>
          <cell r="FE30">
            <v>0</v>
          </cell>
          <cell r="FF30">
            <v>53</v>
          </cell>
          <cell r="FG30">
            <v>53</v>
          </cell>
          <cell r="FH30">
            <v>155</v>
          </cell>
          <cell r="FI30">
            <v>154</v>
          </cell>
          <cell r="FJ30">
            <v>30</v>
          </cell>
          <cell r="FK30">
            <v>35</v>
          </cell>
          <cell r="FL30">
            <v>6326</v>
          </cell>
          <cell r="FM30">
            <v>7655</v>
          </cell>
          <cell r="FN30">
            <v>3163</v>
          </cell>
          <cell r="FO30">
            <v>3827.5</v>
          </cell>
          <cell r="FP30">
            <v>30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266.23686092464516</v>
          </cell>
          <cell r="FV30">
            <v>0</v>
          </cell>
          <cell r="FW30">
            <v>18.656047533547181</v>
          </cell>
          <cell r="FX30">
            <v>0</v>
          </cell>
          <cell r="FY30">
            <v>97.873713025755961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217734</v>
          </cell>
          <cell r="GH30">
            <v>189230.73378076061</v>
          </cell>
          <cell r="GI30">
            <v>348711.20805369131</v>
          </cell>
          <cell r="GJ30">
            <v>24721.876211782255</v>
          </cell>
        </row>
        <row r="31">
          <cell r="A31">
            <v>29</v>
          </cell>
          <cell r="B31" t="str">
            <v>FAIRFAX</v>
          </cell>
          <cell r="C31">
            <v>320540789</v>
          </cell>
          <cell r="D31">
            <v>330585342</v>
          </cell>
          <cell r="E31">
            <v>218298674.0662494</v>
          </cell>
          <cell r="F31">
            <v>224655150.5778648</v>
          </cell>
          <cell r="G31">
            <v>0</v>
          </cell>
          <cell r="H31">
            <v>22666516</v>
          </cell>
          <cell r="I31">
            <v>6412101</v>
          </cell>
          <cell r="J31">
            <v>6429203</v>
          </cell>
          <cell r="K31">
            <v>2625220</v>
          </cell>
          <cell r="L31">
            <v>2632222</v>
          </cell>
          <cell r="M31">
            <v>3460518</v>
          </cell>
          <cell r="N31">
            <v>3469747</v>
          </cell>
          <cell r="O31">
            <v>52802729</v>
          </cell>
          <cell r="P31">
            <v>52943560</v>
          </cell>
          <cell r="Q31">
            <v>6324395</v>
          </cell>
          <cell r="R31">
            <v>6341263</v>
          </cell>
          <cell r="S31">
            <v>46060686</v>
          </cell>
          <cell r="T31">
            <v>46482651</v>
          </cell>
          <cell r="U31">
            <v>1372274</v>
          </cell>
          <cell r="V31">
            <v>1435758</v>
          </cell>
          <cell r="W31">
            <v>19748817</v>
          </cell>
          <cell r="X31">
            <v>19921136</v>
          </cell>
          <cell r="Y31">
            <v>185486</v>
          </cell>
          <cell r="Z31">
            <v>194094</v>
          </cell>
          <cell r="AA31">
            <v>0</v>
          </cell>
          <cell r="AB31">
            <v>0</v>
          </cell>
          <cell r="AC31">
            <v>644534</v>
          </cell>
          <cell r="AD31">
            <v>644534</v>
          </cell>
          <cell r="AE31">
            <v>0</v>
          </cell>
          <cell r="AF31">
            <v>0</v>
          </cell>
          <cell r="AG31">
            <v>24827987</v>
          </cell>
          <cell r="AH31">
            <v>24185768</v>
          </cell>
          <cell r="AI31">
            <v>0</v>
          </cell>
          <cell r="AJ31">
            <v>0</v>
          </cell>
          <cell r="AK31">
            <v>3350781</v>
          </cell>
          <cell r="AL31">
            <v>4566974</v>
          </cell>
          <cell r="AM31">
            <v>2152117</v>
          </cell>
          <cell r="AN31">
            <v>2624772</v>
          </cell>
          <cell r="AO31">
            <v>5156910</v>
          </cell>
          <cell r="AP31">
            <v>5754864</v>
          </cell>
          <cell r="AQ31">
            <v>0</v>
          </cell>
          <cell r="AR31">
            <v>0</v>
          </cell>
          <cell r="AS31">
            <v>2703626</v>
          </cell>
          <cell r="AT31">
            <v>2711729</v>
          </cell>
          <cell r="AU31">
            <v>140486</v>
          </cell>
          <cell r="AV31">
            <v>140486</v>
          </cell>
          <cell r="AW31">
            <v>5010192</v>
          </cell>
          <cell r="AX31">
            <v>10923685</v>
          </cell>
          <cell r="AY31">
            <v>0</v>
          </cell>
          <cell r="AZ31">
            <v>0</v>
          </cell>
          <cell r="BA31">
            <v>0</v>
          </cell>
          <cell r="BB31">
            <v>893129</v>
          </cell>
          <cell r="BC31">
            <v>2212995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646555.48526472622</v>
          </cell>
          <cell r="BI31">
            <v>1169000</v>
          </cell>
          <cell r="BJ31">
            <v>987500</v>
          </cell>
          <cell r="BK31">
            <v>30208144</v>
          </cell>
          <cell r="BL31">
            <v>7763198</v>
          </cell>
          <cell r="BM31">
            <v>109023</v>
          </cell>
          <cell r="BN31">
            <v>109023</v>
          </cell>
          <cell r="BO31">
            <v>905820</v>
          </cell>
          <cell r="BP31">
            <v>908576</v>
          </cell>
          <cell r="BQ31">
            <v>5146000</v>
          </cell>
          <cell r="BR31">
            <v>5146000</v>
          </cell>
          <cell r="BS31">
            <v>37500</v>
          </cell>
          <cell r="BT31">
            <v>37500</v>
          </cell>
          <cell r="BU31">
            <v>2756657.294369936</v>
          </cell>
          <cell r="BV31">
            <v>0</v>
          </cell>
          <cell r="BW31">
            <v>716078</v>
          </cell>
          <cell r="BX31">
            <v>716078</v>
          </cell>
          <cell r="BY31">
            <v>237289</v>
          </cell>
          <cell r="BZ31">
            <v>239663</v>
          </cell>
          <cell r="CA31">
            <v>2397871</v>
          </cell>
          <cell r="CB31">
            <v>2219429</v>
          </cell>
          <cell r="CC31">
            <v>371284</v>
          </cell>
          <cell r="CD31">
            <v>402209</v>
          </cell>
          <cell r="CE31">
            <v>4539160.5</v>
          </cell>
          <cell r="CF31">
            <v>4539160.5</v>
          </cell>
          <cell r="CG31">
            <v>212530</v>
          </cell>
          <cell r="CH31">
            <v>212530</v>
          </cell>
          <cell r="CI31">
            <v>17432957</v>
          </cell>
          <cell r="CJ31">
            <v>19213587</v>
          </cell>
          <cell r="CK31">
            <v>54148</v>
          </cell>
          <cell r="CL31">
            <v>56665</v>
          </cell>
          <cell r="CM31">
            <v>68979.899999999994</v>
          </cell>
          <cell r="CN31">
            <v>31025.94</v>
          </cell>
          <cell r="CO31">
            <v>387500</v>
          </cell>
          <cell r="CP31">
            <v>266230</v>
          </cell>
          <cell r="CQ31">
            <v>123423</v>
          </cell>
          <cell r="CR31">
            <v>132320</v>
          </cell>
          <cell r="CS31">
            <v>0</v>
          </cell>
          <cell r="CT31">
            <v>0</v>
          </cell>
          <cell r="CU31">
            <v>719055</v>
          </cell>
          <cell r="CV31">
            <v>719055</v>
          </cell>
          <cell r="CW31">
            <v>3574901</v>
          </cell>
          <cell r="CX31">
            <v>3862367</v>
          </cell>
          <cell r="CY31">
            <v>0</v>
          </cell>
          <cell r="CZ31">
            <v>0</v>
          </cell>
          <cell r="DA31">
            <v>795198637.76061928</v>
          </cell>
          <cell r="DB31">
            <v>817518126.5031296</v>
          </cell>
          <cell r="DC31">
            <v>172489.45</v>
          </cell>
          <cell r="DD31">
            <v>172949.5</v>
          </cell>
          <cell r="DE31">
            <v>172489.45</v>
          </cell>
          <cell r="DF31">
            <v>172949.5</v>
          </cell>
          <cell r="DG31">
            <v>0.65410000000000001</v>
          </cell>
          <cell r="DH31">
            <v>0.65410000000000001</v>
          </cell>
          <cell r="DI31">
            <v>6638</v>
          </cell>
          <cell r="DJ31">
            <v>6825</v>
          </cell>
          <cell r="DK31">
            <v>0</v>
          </cell>
          <cell r="DL31">
            <v>363.96206122383199</v>
          </cell>
          <cell r="DM31">
            <v>107.47</v>
          </cell>
          <cell r="DN31">
            <v>107.47</v>
          </cell>
          <cell r="DO31">
            <v>44</v>
          </cell>
          <cell r="DP31">
            <v>44</v>
          </cell>
          <cell r="DQ31">
            <v>58</v>
          </cell>
          <cell r="DR31">
            <v>58</v>
          </cell>
          <cell r="DS31">
            <v>885</v>
          </cell>
          <cell r="DT31">
            <v>885</v>
          </cell>
          <cell r="DU31">
            <v>106</v>
          </cell>
          <cell r="DV31">
            <v>106</v>
          </cell>
          <cell r="DW31">
            <v>772</v>
          </cell>
          <cell r="DX31">
            <v>777</v>
          </cell>
          <cell r="DY31">
            <v>331</v>
          </cell>
          <cell r="DZ31">
            <v>333</v>
          </cell>
          <cell r="EA31">
            <v>23</v>
          </cell>
          <cell r="EB31">
            <v>24</v>
          </cell>
          <cell r="EC31">
            <v>545</v>
          </cell>
          <cell r="ED31">
            <v>545</v>
          </cell>
          <cell r="EE31">
            <v>0</v>
          </cell>
          <cell r="EF31">
            <v>0</v>
          </cell>
          <cell r="EG31">
            <v>417.91</v>
          </cell>
          <cell r="EH31">
            <v>406.19</v>
          </cell>
          <cell r="EI31">
            <v>78270</v>
          </cell>
          <cell r="EJ31">
            <v>78270</v>
          </cell>
          <cell r="EK31">
            <v>0</v>
          </cell>
          <cell r="EL31">
            <v>34806</v>
          </cell>
          <cell r="EM31">
            <v>35484</v>
          </cell>
          <cell r="EN31">
            <v>3419</v>
          </cell>
          <cell r="EO31">
            <v>3419</v>
          </cell>
          <cell r="EP31">
            <v>1024000</v>
          </cell>
          <cell r="EQ31">
            <v>1024000</v>
          </cell>
          <cell r="ER31">
            <v>18.5</v>
          </cell>
          <cell r="ES31">
            <v>20</v>
          </cell>
          <cell r="EU31">
            <v>5415</v>
          </cell>
          <cell r="EV31">
            <v>5754.73</v>
          </cell>
          <cell r="EX31" t="str">
            <v>Teaching Positions</v>
          </cell>
          <cell r="EY31">
            <v>0</v>
          </cell>
          <cell r="EZ31">
            <v>5</v>
          </cell>
          <cell r="FD31">
            <v>0</v>
          </cell>
          <cell r="FE31">
            <v>0</v>
          </cell>
          <cell r="FF31">
            <v>58</v>
          </cell>
          <cell r="FG31">
            <v>58</v>
          </cell>
          <cell r="FH31">
            <v>171</v>
          </cell>
          <cell r="FI31">
            <v>171</v>
          </cell>
          <cell r="FJ31">
            <v>1584</v>
          </cell>
          <cell r="FK31">
            <v>2854</v>
          </cell>
          <cell r="FL31">
            <v>6326</v>
          </cell>
          <cell r="FM31">
            <v>7655</v>
          </cell>
          <cell r="FN31">
            <v>3163</v>
          </cell>
          <cell r="FO31">
            <v>3827.5</v>
          </cell>
          <cell r="FP31">
            <v>1584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259.49422494936817</v>
          </cell>
          <cell r="FV31">
            <v>0</v>
          </cell>
          <cell r="FW31">
            <v>15.062601304948247</v>
          </cell>
          <cell r="FX31">
            <v>0</v>
          </cell>
          <cell r="FY31">
            <v>89.405234969515533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45735504</v>
          </cell>
          <cell r="GH31">
            <v>11959487.625036139</v>
          </cell>
          <cell r="GI31">
            <v>10406029.435675051</v>
          </cell>
          <cell r="GJ31">
            <v>5112580.9962416887</v>
          </cell>
        </row>
        <row r="32">
          <cell r="A32">
            <v>30</v>
          </cell>
          <cell r="B32" t="str">
            <v>FAUQUIER</v>
          </cell>
          <cell r="C32">
            <v>21150645</v>
          </cell>
          <cell r="D32">
            <v>21432931</v>
          </cell>
          <cell r="E32">
            <v>13811783.625269996</v>
          </cell>
          <cell r="F32">
            <v>14335705.25742167</v>
          </cell>
          <cell r="G32">
            <v>0</v>
          </cell>
          <cell r="H32">
            <v>1457699</v>
          </cell>
          <cell r="I32">
            <v>447111</v>
          </cell>
          <cell r="J32">
            <v>447435</v>
          </cell>
          <cell r="K32">
            <v>557485</v>
          </cell>
          <cell r="L32">
            <v>557888</v>
          </cell>
          <cell r="M32">
            <v>224658</v>
          </cell>
          <cell r="N32">
            <v>224821</v>
          </cell>
          <cell r="O32">
            <v>3103610</v>
          </cell>
          <cell r="P32">
            <v>3110017</v>
          </cell>
          <cell r="Q32">
            <v>411873</v>
          </cell>
          <cell r="R32">
            <v>412171</v>
          </cell>
          <cell r="S32">
            <v>3074488</v>
          </cell>
          <cell r="T32">
            <v>3097527</v>
          </cell>
          <cell r="U32">
            <v>91527</v>
          </cell>
          <cell r="V32">
            <v>95757</v>
          </cell>
          <cell r="W32">
            <v>1318826</v>
          </cell>
          <cell r="X32">
            <v>1328107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249300</v>
          </cell>
          <cell r="AD32">
            <v>271759</v>
          </cell>
          <cell r="AE32">
            <v>0</v>
          </cell>
          <cell r="AF32">
            <v>0</v>
          </cell>
          <cell r="AG32">
            <v>1731238</v>
          </cell>
          <cell r="AH32">
            <v>1683186</v>
          </cell>
          <cell r="AI32">
            <v>0</v>
          </cell>
          <cell r="AJ32">
            <v>0</v>
          </cell>
          <cell r="AK32">
            <v>196541</v>
          </cell>
          <cell r="AL32">
            <v>263712</v>
          </cell>
          <cell r="AM32">
            <v>126233</v>
          </cell>
          <cell r="AN32">
            <v>151564</v>
          </cell>
          <cell r="AO32">
            <v>268180</v>
          </cell>
          <cell r="AP32">
            <v>268474</v>
          </cell>
          <cell r="AQ32">
            <v>0</v>
          </cell>
          <cell r="AR32">
            <v>0</v>
          </cell>
          <cell r="AS32">
            <v>141093</v>
          </cell>
          <cell r="AT32">
            <v>141093</v>
          </cell>
          <cell r="AU32">
            <v>9455</v>
          </cell>
          <cell r="AV32">
            <v>9455</v>
          </cell>
          <cell r="AW32">
            <v>176337</v>
          </cell>
          <cell r="AX32">
            <v>329165</v>
          </cell>
          <cell r="AY32">
            <v>0</v>
          </cell>
          <cell r="AZ32">
            <v>0</v>
          </cell>
          <cell r="BA32">
            <v>0</v>
          </cell>
          <cell r="BB32">
            <v>20394</v>
          </cell>
          <cell r="BC32">
            <v>143793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42313.890808681768</v>
          </cell>
          <cell r="BI32">
            <v>0</v>
          </cell>
          <cell r="BJ32">
            <v>30000</v>
          </cell>
          <cell r="BK32">
            <v>2797338</v>
          </cell>
          <cell r="BL32">
            <v>1508918</v>
          </cell>
          <cell r="BM32">
            <v>16772</v>
          </cell>
          <cell r="BN32">
            <v>16772</v>
          </cell>
          <cell r="BO32">
            <v>54517</v>
          </cell>
          <cell r="BP32">
            <v>56070</v>
          </cell>
          <cell r="BQ32">
            <v>596000</v>
          </cell>
          <cell r="BR32">
            <v>596000</v>
          </cell>
          <cell r="BS32">
            <v>13421</v>
          </cell>
          <cell r="BT32">
            <v>13421</v>
          </cell>
          <cell r="BU32">
            <v>156762.32684818655</v>
          </cell>
          <cell r="BV32">
            <v>0</v>
          </cell>
          <cell r="BW32">
            <v>114839</v>
          </cell>
          <cell r="BX32">
            <v>114839</v>
          </cell>
          <cell r="BY32">
            <v>8561</v>
          </cell>
          <cell r="BZ32">
            <v>8646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718132.8</v>
          </cell>
          <cell r="CF32">
            <v>718132.8</v>
          </cell>
          <cell r="CG32">
            <v>0</v>
          </cell>
          <cell r="CH32">
            <v>0</v>
          </cell>
          <cell r="CI32">
            <v>399513</v>
          </cell>
          <cell r="CJ32">
            <v>440946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77236</v>
          </cell>
          <cell r="CP32">
            <v>57069</v>
          </cell>
          <cell r="CQ32">
            <v>178123</v>
          </cell>
          <cell r="CR32">
            <v>190952</v>
          </cell>
          <cell r="CS32">
            <v>0</v>
          </cell>
          <cell r="CT32">
            <v>0</v>
          </cell>
          <cell r="CU32">
            <v>47631</v>
          </cell>
          <cell r="CV32">
            <v>47631</v>
          </cell>
          <cell r="CW32">
            <v>481968</v>
          </cell>
          <cell r="CX32">
            <v>536187</v>
          </cell>
          <cell r="CY32">
            <v>0</v>
          </cell>
          <cell r="CZ32">
            <v>0</v>
          </cell>
          <cell r="DA32">
            <v>52894990.752118178</v>
          </cell>
          <cell r="DB32">
            <v>53996363.948230349</v>
          </cell>
          <cell r="DC32">
            <v>10095.450000000001</v>
          </cell>
          <cell r="DD32">
            <v>10102.75</v>
          </cell>
          <cell r="DE32">
            <v>10095.450000000001</v>
          </cell>
          <cell r="DF32">
            <v>10102.75</v>
          </cell>
          <cell r="DG32">
            <v>0.58789999999999998</v>
          </cell>
          <cell r="DH32">
            <v>0.58789999999999998</v>
          </cell>
          <cell r="DI32">
            <v>6452</v>
          </cell>
          <cell r="DJ32">
            <v>6567</v>
          </cell>
          <cell r="DK32">
            <v>0</v>
          </cell>
          <cell r="DL32">
            <v>345.2285449169151</v>
          </cell>
          <cell r="DM32">
            <v>107.47</v>
          </cell>
          <cell r="DN32">
            <v>107.47</v>
          </cell>
          <cell r="DO32">
            <v>134</v>
          </cell>
          <cell r="DP32">
            <v>134</v>
          </cell>
          <cell r="DQ32">
            <v>54</v>
          </cell>
          <cell r="DR32">
            <v>54</v>
          </cell>
          <cell r="DS32">
            <v>746</v>
          </cell>
          <cell r="DT32">
            <v>747</v>
          </cell>
          <cell r="DU32">
            <v>99</v>
          </cell>
          <cell r="DV32">
            <v>99</v>
          </cell>
          <cell r="DW32">
            <v>739</v>
          </cell>
          <cell r="DX32">
            <v>744</v>
          </cell>
          <cell r="DY32">
            <v>317</v>
          </cell>
          <cell r="DZ32">
            <v>319</v>
          </cell>
          <cell r="EA32">
            <v>22</v>
          </cell>
          <cell r="EB32">
            <v>23</v>
          </cell>
          <cell r="EC32">
            <v>545</v>
          </cell>
          <cell r="ED32">
            <v>545</v>
          </cell>
          <cell r="EE32">
            <v>0</v>
          </cell>
          <cell r="EF32">
            <v>0</v>
          </cell>
          <cell r="EG32">
            <v>417.91</v>
          </cell>
          <cell r="EH32">
            <v>406.19</v>
          </cell>
          <cell r="EI32">
            <v>73388</v>
          </cell>
          <cell r="EJ32">
            <v>73388</v>
          </cell>
          <cell r="EK32">
            <v>0</v>
          </cell>
          <cell r="EL32">
            <v>714</v>
          </cell>
          <cell r="EM32">
            <v>729</v>
          </cell>
          <cell r="EN32">
            <v>1110</v>
          </cell>
          <cell r="EO32">
            <v>1210</v>
          </cell>
          <cell r="EP32">
            <v>108800</v>
          </cell>
          <cell r="EQ32">
            <v>108800</v>
          </cell>
          <cell r="ER32">
            <v>18.5</v>
          </cell>
          <cell r="ES32">
            <v>20</v>
          </cell>
          <cell r="EU32">
            <v>5415</v>
          </cell>
          <cell r="EV32">
            <v>5754.73</v>
          </cell>
          <cell r="EX32" t="str">
            <v>Non-Teaching Instructional Positions</v>
          </cell>
          <cell r="EY32">
            <v>0</v>
          </cell>
          <cell r="EZ32">
            <v>5</v>
          </cell>
          <cell r="FD32">
            <v>0</v>
          </cell>
          <cell r="FE32">
            <v>0</v>
          </cell>
          <cell r="FF32">
            <v>54</v>
          </cell>
          <cell r="FG32">
            <v>54</v>
          </cell>
          <cell r="FH32">
            <v>154</v>
          </cell>
          <cell r="FI32">
            <v>154</v>
          </cell>
          <cell r="FJ32">
            <v>55.75</v>
          </cell>
          <cell r="FK32">
            <v>86</v>
          </cell>
          <cell r="FL32">
            <v>6326</v>
          </cell>
          <cell r="FM32">
            <v>7655</v>
          </cell>
          <cell r="FN32">
            <v>3163</v>
          </cell>
          <cell r="FO32">
            <v>3827.5</v>
          </cell>
          <cell r="FP32">
            <v>55.75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245.56028568034776</v>
          </cell>
          <cell r="FV32">
            <v>0</v>
          </cell>
          <cell r="FW32">
            <v>17.305865168314199</v>
          </cell>
          <cell r="FX32">
            <v>0</v>
          </cell>
          <cell r="FY32">
            <v>82.362394068253167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2401225</v>
          </cell>
          <cell r="GH32">
            <v>587576.16282455705</v>
          </cell>
          <cell r="GI32">
            <v>460467.93157000723</v>
          </cell>
          <cell r="GJ32">
            <v>201282.63698131521</v>
          </cell>
        </row>
        <row r="33">
          <cell r="A33">
            <v>31</v>
          </cell>
          <cell r="B33" t="str">
            <v>FLOYD</v>
          </cell>
          <cell r="C33">
            <v>5938359</v>
          </cell>
          <cell r="D33">
            <v>5783762</v>
          </cell>
          <cell r="E33">
            <v>2616417.2986267679</v>
          </cell>
          <cell r="F33">
            <v>2669583.9524891959</v>
          </cell>
          <cell r="G33">
            <v>0</v>
          </cell>
          <cell r="H33">
            <v>392167</v>
          </cell>
          <cell r="I33">
            <v>124437</v>
          </cell>
          <cell r="J33">
            <v>120670</v>
          </cell>
          <cell r="K33">
            <v>180628</v>
          </cell>
          <cell r="L33">
            <v>175160</v>
          </cell>
          <cell r="M33">
            <v>61367</v>
          </cell>
          <cell r="N33">
            <v>59510</v>
          </cell>
          <cell r="O33">
            <v>625251</v>
          </cell>
          <cell r="P33">
            <v>607447</v>
          </cell>
          <cell r="Q33">
            <v>208417</v>
          </cell>
          <cell r="R33">
            <v>203231</v>
          </cell>
          <cell r="S33">
            <v>842931</v>
          </cell>
          <cell r="T33">
            <v>823030</v>
          </cell>
          <cell r="U33">
            <v>25473</v>
          </cell>
          <cell r="V33">
            <v>24702</v>
          </cell>
          <cell r="W33">
            <v>361256</v>
          </cell>
          <cell r="X33">
            <v>352567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481825</v>
          </cell>
          <cell r="AH33">
            <v>453943</v>
          </cell>
          <cell r="AI33">
            <v>0</v>
          </cell>
          <cell r="AJ33">
            <v>0</v>
          </cell>
          <cell r="AK33">
            <v>190873</v>
          </cell>
          <cell r="AL33">
            <v>253137</v>
          </cell>
          <cell r="AM33">
            <v>122593</v>
          </cell>
          <cell r="AN33">
            <v>145485</v>
          </cell>
          <cell r="AO33">
            <v>179668.99999999997</v>
          </cell>
          <cell r="AP33">
            <v>174130</v>
          </cell>
          <cell r="AQ33">
            <v>0</v>
          </cell>
          <cell r="AR33">
            <v>0</v>
          </cell>
          <cell r="AS33">
            <v>44458</v>
          </cell>
          <cell r="AT33">
            <v>44458</v>
          </cell>
          <cell r="AU33">
            <v>900</v>
          </cell>
          <cell r="AV33">
            <v>900</v>
          </cell>
          <cell r="AW33">
            <v>158223</v>
          </cell>
          <cell r="AX33">
            <v>186425</v>
          </cell>
          <cell r="AY33">
            <v>0</v>
          </cell>
          <cell r="AZ33">
            <v>0</v>
          </cell>
          <cell r="BA33">
            <v>0</v>
          </cell>
          <cell r="BB33">
            <v>1701</v>
          </cell>
          <cell r="BC33">
            <v>73052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12500</v>
          </cell>
          <cell r="BK33">
            <v>49895</v>
          </cell>
          <cell r="BL33">
            <v>9136</v>
          </cell>
          <cell r="BM33">
            <v>8386</v>
          </cell>
          <cell r="BN33">
            <v>8386</v>
          </cell>
          <cell r="BO33">
            <v>28363</v>
          </cell>
          <cell r="BP33">
            <v>28364</v>
          </cell>
          <cell r="BQ33">
            <v>180000</v>
          </cell>
          <cell r="BR33">
            <v>180000</v>
          </cell>
          <cell r="BS33">
            <v>3546</v>
          </cell>
          <cell r="BT33">
            <v>3546</v>
          </cell>
          <cell r="BU33">
            <v>17264.990161919966</v>
          </cell>
          <cell r="BV33">
            <v>0</v>
          </cell>
          <cell r="BW33">
            <v>10386</v>
          </cell>
          <cell r="BX33">
            <v>10386</v>
          </cell>
          <cell r="BY33">
            <v>830</v>
          </cell>
          <cell r="BZ33">
            <v>838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226676.1</v>
          </cell>
          <cell r="CF33">
            <v>226676.1</v>
          </cell>
          <cell r="CG33">
            <v>0</v>
          </cell>
          <cell r="CH33">
            <v>0</v>
          </cell>
          <cell r="CI33">
            <v>33062</v>
          </cell>
          <cell r="CJ33">
            <v>36840</v>
          </cell>
          <cell r="CK33">
            <v>0</v>
          </cell>
          <cell r="CL33">
            <v>0</v>
          </cell>
          <cell r="CM33">
            <v>1301.08</v>
          </cell>
          <cell r="CN33">
            <v>0</v>
          </cell>
          <cell r="CO33">
            <v>27483</v>
          </cell>
          <cell r="CP33">
            <v>20302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9966</v>
          </cell>
          <cell r="CV33">
            <v>9966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12833288.468788687</v>
          </cell>
          <cell r="DB33">
            <v>13017248.052489195</v>
          </cell>
          <cell r="DC33">
            <v>1759.1499999999999</v>
          </cell>
          <cell r="DD33">
            <v>1705.9</v>
          </cell>
          <cell r="DE33">
            <v>1759.1499999999999</v>
          </cell>
          <cell r="DF33">
            <v>1705.9</v>
          </cell>
          <cell r="DG33">
            <v>0.34179999999999999</v>
          </cell>
          <cell r="DH33">
            <v>0.34179999999999999</v>
          </cell>
          <cell r="DI33">
            <v>6616</v>
          </cell>
          <cell r="DJ33">
            <v>6716</v>
          </cell>
          <cell r="DK33">
            <v>0</v>
          </cell>
          <cell r="DL33">
            <v>347.75368145271358</v>
          </cell>
          <cell r="DM33">
            <v>107.47</v>
          </cell>
          <cell r="DN33">
            <v>107.47</v>
          </cell>
          <cell r="DO33">
            <v>156</v>
          </cell>
          <cell r="DP33">
            <v>156</v>
          </cell>
          <cell r="DQ33">
            <v>53</v>
          </cell>
          <cell r="DR33">
            <v>53</v>
          </cell>
          <cell r="DS33">
            <v>540</v>
          </cell>
          <cell r="DT33">
            <v>541</v>
          </cell>
          <cell r="DU33">
            <v>180</v>
          </cell>
          <cell r="DV33">
            <v>181</v>
          </cell>
          <cell r="DW33">
            <v>728</v>
          </cell>
          <cell r="DX33">
            <v>733</v>
          </cell>
          <cell r="DY33">
            <v>312</v>
          </cell>
          <cell r="DZ33">
            <v>314</v>
          </cell>
          <cell r="EA33">
            <v>22</v>
          </cell>
          <cell r="EB33">
            <v>22</v>
          </cell>
          <cell r="EC33">
            <v>545</v>
          </cell>
          <cell r="ED33">
            <v>545</v>
          </cell>
          <cell r="EE33">
            <v>0</v>
          </cell>
          <cell r="EF33">
            <v>0</v>
          </cell>
          <cell r="EG33">
            <v>417.91</v>
          </cell>
          <cell r="EH33">
            <v>406.19</v>
          </cell>
          <cell r="EI33">
            <v>71758</v>
          </cell>
          <cell r="EJ33">
            <v>71758</v>
          </cell>
          <cell r="EK33">
            <v>0</v>
          </cell>
          <cell r="EL33">
            <v>38</v>
          </cell>
          <cell r="EM33">
            <v>39</v>
          </cell>
          <cell r="EN33">
            <v>0</v>
          </cell>
          <cell r="EO33">
            <v>0</v>
          </cell>
          <cell r="EP33">
            <v>36000</v>
          </cell>
          <cell r="EQ33">
            <v>36000</v>
          </cell>
          <cell r="ER33">
            <v>18.5</v>
          </cell>
          <cell r="ES33">
            <v>20</v>
          </cell>
          <cell r="EU33">
            <v>5415</v>
          </cell>
          <cell r="EV33">
            <v>5754.73</v>
          </cell>
          <cell r="EX33" t="str">
            <v>Support Positions</v>
          </cell>
          <cell r="EY33">
            <v>0</v>
          </cell>
          <cell r="EZ33">
            <v>5</v>
          </cell>
          <cell r="FD33">
            <v>0</v>
          </cell>
          <cell r="FE33">
            <v>0</v>
          </cell>
          <cell r="FF33">
            <v>53</v>
          </cell>
          <cell r="FG33">
            <v>53</v>
          </cell>
          <cell r="FH33">
            <v>152</v>
          </cell>
          <cell r="FI33">
            <v>152</v>
          </cell>
          <cell r="FJ33">
            <v>38</v>
          </cell>
          <cell r="FK33">
            <v>37</v>
          </cell>
          <cell r="FL33">
            <v>6326</v>
          </cell>
          <cell r="FM33">
            <v>7655</v>
          </cell>
          <cell r="FN33">
            <v>3163</v>
          </cell>
          <cell r="FO33">
            <v>3827.5</v>
          </cell>
          <cell r="FP33">
            <v>38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243.50331806315668</v>
          </cell>
          <cell r="FV33">
            <v>0</v>
          </cell>
          <cell r="FW33">
            <v>15.515886086223638</v>
          </cell>
          <cell r="FX33">
            <v>0</v>
          </cell>
          <cell r="FY33">
            <v>88.73447730333325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235730</v>
          </cell>
          <cell r="GH33">
            <v>108229.91583105439</v>
          </cell>
          <cell r="GI33">
            <v>162781.34123366757</v>
          </cell>
          <cell r="GJ33">
            <v>23086.819203889394</v>
          </cell>
        </row>
        <row r="34">
          <cell r="A34">
            <v>32</v>
          </cell>
          <cell r="B34" t="str">
            <v>FLUVANNA</v>
          </cell>
          <cell r="C34">
            <v>10142476</v>
          </cell>
          <cell r="D34">
            <v>10118270</v>
          </cell>
          <cell r="E34">
            <v>4445906.3174988572</v>
          </cell>
          <cell r="F34">
            <v>4645154.9424405806</v>
          </cell>
          <cell r="G34">
            <v>0</v>
          </cell>
          <cell r="H34">
            <v>648392</v>
          </cell>
          <cell r="I34">
            <v>209979</v>
          </cell>
          <cell r="J34">
            <v>208699</v>
          </cell>
          <cell r="K34">
            <v>220783</v>
          </cell>
          <cell r="L34">
            <v>219438</v>
          </cell>
          <cell r="M34">
            <v>103553</v>
          </cell>
          <cell r="N34">
            <v>102922</v>
          </cell>
          <cell r="O34">
            <v>1070702</v>
          </cell>
          <cell r="P34">
            <v>1064176</v>
          </cell>
          <cell r="Q34">
            <v>222737</v>
          </cell>
          <cell r="R34">
            <v>221380</v>
          </cell>
          <cell r="S34">
            <v>1344238</v>
          </cell>
          <cell r="T34">
            <v>1341872</v>
          </cell>
          <cell r="U34">
            <v>41031</v>
          </cell>
          <cell r="V34">
            <v>40780</v>
          </cell>
          <cell r="W34">
            <v>576381</v>
          </cell>
          <cell r="X34">
            <v>576752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813048</v>
          </cell>
          <cell r="AH34">
            <v>785095</v>
          </cell>
          <cell r="AI34">
            <v>0</v>
          </cell>
          <cell r="AJ34">
            <v>0</v>
          </cell>
          <cell r="AK34">
            <v>148619</v>
          </cell>
          <cell r="AL34">
            <v>199107</v>
          </cell>
          <cell r="AM34">
            <v>95454</v>
          </cell>
          <cell r="AN34">
            <v>114432</v>
          </cell>
          <cell r="AO34">
            <v>167874</v>
          </cell>
          <cell r="AP34">
            <v>166884</v>
          </cell>
          <cell r="AQ34">
            <v>0</v>
          </cell>
          <cell r="AR34">
            <v>0</v>
          </cell>
          <cell r="AS34">
            <v>47395</v>
          </cell>
          <cell r="AT34">
            <v>47395</v>
          </cell>
          <cell r="AU34">
            <v>2026</v>
          </cell>
          <cell r="AV34">
            <v>2026</v>
          </cell>
          <cell r="AW34">
            <v>163885</v>
          </cell>
          <cell r="AX34">
            <v>208752</v>
          </cell>
          <cell r="AY34">
            <v>0</v>
          </cell>
          <cell r="AZ34">
            <v>0</v>
          </cell>
          <cell r="BA34">
            <v>0</v>
          </cell>
          <cell r="BB34">
            <v>2248</v>
          </cell>
          <cell r="BC34">
            <v>84523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11591.831311760956</v>
          </cell>
          <cell r="BI34">
            <v>0</v>
          </cell>
          <cell r="BJ34">
            <v>15000</v>
          </cell>
          <cell r="BK34">
            <v>980493</v>
          </cell>
          <cell r="BL34">
            <v>730279</v>
          </cell>
          <cell r="BM34">
            <v>0</v>
          </cell>
          <cell r="BN34">
            <v>0</v>
          </cell>
          <cell r="BO34">
            <v>32594</v>
          </cell>
          <cell r="BP34">
            <v>32594</v>
          </cell>
          <cell r="BQ34">
            <v>258000</v>
          </cell>
          <cell r="BR34">
            <v>258000</v>
          </cell>
          <cell r="BS34">
            <v>4124</v>
          </cell>
          <cell r="BT34">
            <v>4124</v>
          </cell>
          <cell r="BU34">
            <v>33817.712046921253</v>
          </cell>
          <cell r="BV34">
            <v>0</v>
          </cell>
          <cell r="BW34">
            <v>20589</v>
          </cell>
          <cell r="BX34">
            <v>20589</v>
          </cell>
          <cell r="BY34">
            <v>5239</v>
          </cell>
          <cell r="BZ34">
            <v>5291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359681.7</v>
          </cell>
          <cell r="CF34">
            <v>359681.7</v>
          </cell>
          <cell r="CG34">
            <v>0</v>
          </cell>
          <cell r="CH34">
            <v>0</v>
          </cell>
          <cell r="CI34">
            <v>44355</v>
          </cell>
          <cell r="CJ34">
            <v>48704</v>
          </cell>
          <cell r="CK34">
            <v>0</v>
          </cell>
          <cell r="CL34">
            <v>0</v>
          </cell>
          <cell r="CM34">
            <v>3129.28</v>
          </cell>
          <cell r="CN34">
            <v>2105.4</v>
          </cell>
          <cell r="CO34">
            <v>87294</v>
          </cell>
          <cell r="CP34">
            <v>65375</v>
          </cell>
          <cell r="CQ34">
            <v>255318</v>
          </cell>
          <cell r="CR34">
            <v>273888</v>
          </cell>
          <cell r="CS34">
            <v>0</v>
          </cell>
          <cell r="CT34">
            <v>0</v>
          </cell>
          <cell r="CU34">
            <v>13633</v>
          </cell>
          <cell r="CV34">
            <v>13633</v>
          </cell>
          <cell r="CW34">
            <v>881040</v>
          </cell>
          <cell r="CX34">
            <v>1005911</v>
          </cell>
          <cell r="CY34">
            <v>0</v>
          </cell>
          <cell r="CZ34">
            <v>0</v>
          </cell>
          <cell r="DA34">
            <v>22879918.009545777</v>
          </cell>
          <cell r="DB34">
            <v>23558293.873752341</v>
          </cell>
          <cell r="DC34">
            <v>3224.1499999999996</v>
          </cell>
          <cell r="DD34">
            <v>3204.5</v>
          </cell>
          <cell r="DE34">
            <v>3224.1499999999996</v>
          </cell>
          <cell r="DF34">
            <v>3204.5</v>
          </cell>
          <cell r="DG34">
            <v>0.39400000000000002</v>
          </cell>
          <cell r="DH34">
            <v>0.39400000000000002</v>
          </cell>
          <cell r="DI34">
            <v>6570</v>
          </cell>
          <cell r="DJ34">
            <v>6660</v>
          </cell>
          <cell r="DK34">
            <v>0</v>
          </cell>
          <cell r="DL34">
            <v>332.73341989581297</v>
          </cell>
          <cell r="DM34">
            <v>107.47</v>
          </cell>
          <cell r="DN34">
            <v>107.47</v>
          </cell>
          <cell r="DO34">
            <v>113</v>
          </cell>
          <cell r="DP34">
            <v>113</v>
          </cell>
          <cell r="DQ34">
            <v>53</v>
          </cell>
          <cell r="DR34">
            <v>53</v>
          </cell>
          <cell r="DS34">
            <v>548</v>
          </cell>
          <cell r="DT34">
            <v>548</v>
          </cell>
          <cell r="DU34">
            <v>114</v>
          </cell>
          <cell r="DV34">
            <v>114</v>
          </cell>
          <cell r="DW34">
            <v>688</v>
          </cell>
          <cell r="DX34">
            <v>691</v>
          </cell>
          <cell r="DY34">
            <v>295</v>
          </cell>
          <cell r="DZ34">
            <v>297</v>
          </cell>
          <cell r="EA34">
            <v>21</v>
          </cell>
          <cell r="EB34">
            <v>21</v>
          </cell>
          <cell r="EC34">
            <v>545</v>
          </cell>
          <cell r="ED34">
            <v>545</v>
          </cell>
          <cell r="EE34">
            <v>0</v>
          </cell>
          <cell r="EF34">
            <v>0</v>
          </cell>
          <cell r="EG34">
            <v>417.91</v>
          </cell>
          <cell r="EH34">
            <v>406.19</v>
          </cell>
          <cell r="EI34">
            <v>71758</v>
          </cell>
          <cell r="EJ34">
            <v>71758</v>
          </cell>
          <cell r="EK34">
            <v>0</v>
          </cell>
          <cell r="EL34">
            <v>55</v>
          </cell>
          <cell r="EM34">
            <v>56</v>
          </cell>
          <cell r="EN34">
            <v>0</v>
          </cell>
          <cell r="EO34">
            <v>0</v>
          </cell>
          <cell r="EP34">
            <v>36000</v>
          </cell>
          <cell r="EQ34">
            <v>36000</v>
          </cell>
          <cell r="ER34">
            <v>18.5</v>
          </cell>
          <cell r="ES34">
            <v>20</v>
          </cell>
          <cell r="EU34">
            <v>5415</v>
          </cell>
          <cell r="EV34">
            <v>5754.73</v>
          </cell>
          <cell r="FD34">
            <v>0</v>
          </cell>
          <cell r="FE34">
            <v>0</v>
          </cell>
          <cell r="FF34">
            <v>53</v>
          </cell>
          <cell r="FG34">
            <v>53</v>
          </cell>
          <cell r="FH34">
            <v>151</v>
          </cell>
          <cell r="FI34">
            <v>151</v>
          </cell>
          <cell r="FJ34">
            <v>42.75</v>
          </cell>
          <cell r="FK34">
            <v>45</v>
          </cell>
          <cell r="FL34">
            <v>6326</v>
          </cell>
          <cell r="FM34">
            <v>7655</v>
          </cell>
          <cell r="FN34">
            <v>3163</v>
          </cell>
          <cell r="FO34">
            <v>3827.5</v>
          </cell>
          <cell r="FP34">
            <v>42.75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230.63280634018057</v>
          </cell>
          <cell r="FV34">
            <v>0</v>
          </cell>
          <cell r="FW34">
            <v>13.690946574992378</v>
          </cell>
          <cell r="FX34">
            <v>0</v>
          </cell>
          <cell r="FY34">
            <v>88.409666980639997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510441</v>
          </cell>
          <cell r="GH34">
            <v>144815.80528052806</v>
          </cell>
          <cell r="GI34">
            <v>158687.72607260727</v>
          </cell>
          <cell r="GJ34">
            <v>30814.570957095711</v>
          </cell>
        </row>
        <row r="35">
          <cell r="A35">
            <v>33</v>
          </cell>
          <cell r="B35" t="str">
            <v>FRANKLIN</v>
          </cell>
          <cell r="C35">
            <v>18295873</v>
          </cell>
          <cell r="D35">
            <v>18152500</v>
          </cell>
          <cell r="E35">
            <v>9077813.8647579104</v>
          </cell>
          <cell r="F35">
            <v>9240033.3776518591</v>
          </cell>
          <cell r="G35">
            <v>0</v>
          </cell>
          <cell r="H35">
            <v>1280004</v>
          </cell>
          <cell r="I35">
            <v>398410</v>
          </cell>
          <cell r="J35">
            <v>391850</v>
          </cell>
          <cell r="K35">
            <v>333646</v>
          </cell>
          <cell r="L35">
            <v>328152</v>
          </cell>
          <cell r="M35">
            <v>196480</v>
          </cell>
          <cell r="N35">
            <v>193245</v>
          </cell>
          <cell r="O35">
            <v>3013932</v>
          </cell>
          <cell r="P35">
            <v>2967949</v>
          </cell>
          <cell r="Q35">
            <v>682120</v>
          </cell>
          <cell r="R35">
            <v>670888</v>
          </cell>
          <cell r="S35">
            <v>2791502</v>
          </cell>
          <cell r="T35">
            <v>2760120</v>
          </cell>
          <cell r="U35">
            <v>85265</v>
          </cell>
          <cell r="V35">
            <v>83861</v>
          </cell>
          <cell r="W35">
            <v>1197417</v>
          </cell>
          <cell r="X35">
            <v>1184992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57014</v>
          </cell>
          <cell r="AD35">
            <v>57014</v>
          </cell>
          <cell r="AE35">
            <v>0</v>
          </cell>
          <cell r="AF35">
            <v>0</v>
          </cell>
          <cell r="AG35">
            <v>1542664</v>
          </cell>
          <cell r="AH35">
            <v>1474083</v>
          </cell>
          <cell r="AI35">
            <v>0</v>
          </cell>
          <cell r="AJ35">
            <v>0</v>
          </cell>
          <cell r="AK35">
            <v>726502</v>
          </cell>
          <cell r="AL35">
            <v>978603</v>
          </cell>
          <cell r="AM35">
            <v>466613</v>
          </cell>
          <cell r="AN35">
            <v>562432</v>
          </cell>
          <cell r="AO35">
            <v>833558</v>
          </cell>
          <cell r="AP35">
            <v>819051</v>
          </cell>
          <cell r="AQ35">
            <v>0</v>
          </cell>
          <cell r="AR35">
            <v>0</v>
          </cell>
          <cell r="AS35">
            <v>122533</v>
          </cell>
          <cell r="AT35">
            <v>120384</v>
          </cell>
          <cell r="AU35">
            <v>6078</v>
          </cell>
          <cell r="AV35">
            <v>6078</v>
          </cell>
          <cell r="AW35">
            <v>562324</v>
          </cell>
          <cell r="AX35">
            <v>675831</v>
          </cell>
          <cell r="AY35">
            <v>0</v>
          </cell>
          <cell r="AZ35">
            <v>0</v>
          </cell>
          <cell r="BA35">
            <v>0</v>
          </cell>
          <cell r="BB35">
            <v>3686</v>
          </cell>
          <cell r="BC35">
            <v>258705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23885.402788798812</v>
          </cell>
          <cell r="BI35">
            <v>0</v>
          </cell>
          <cell r="BJ35">
            <v>52500</v>
          </cell>
          <cell r="BK35">
            <v>1896306</v>
          </cell>
          <cell r="BL35">
            <v>1724364</v>
          </cell>
          <cell r="BM35">
            <v>0</v>
          </cell>
          <cell r="BN35">
            <v>0</v>
          </cell>
          <cell r="BO35">
            <v>97668</v>
          </cell>
          <cell r="BP35">
            <v>95450</v>
          </cell>
          <cell r="BQ35">
            <v>466000</v>
          </cell>
          <cell r="BR35">
            <v>466000</v>
          </cell>
          <cell r="BS35">
            <v>9008</v>
          </cell>
          <cell r="BT35">
            <v>9008</v>
          </cell>
          <cell r="BU35">
            <v>69277.323868386447</v>
          </cell>
          <cell r="BV35">
            <v>0</v>
          </cell>
          <cell r="BW35">
            <v>46360</v>
          </cell>
          <cell r="BX35">
            <v>46360</v>
          </cell>
          <cell r="BY35">
            <v>33474</v>
          </cell>
          <cell r="BZ35">
            <v>33809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761407.5</v>
          </cell>
          <cell r="CF35">
            <v>761407.5</v>
          </cell>
          <cell r="CG35">
            <v>49995</v>
          </cell>
          <cell r="CH35">
            <v>49995</v>
          </cell>
          <cell r="CI35">
            <v>72465</v>
          </cell>
          <cell r="CJ35">
            <v>79841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369480</v>
          </cell>
          <cell r="CP35">
            <v>281715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34513</v>
          </cell>
          <cell r="CV35">
            <v>34513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44554403.688626297</v>
          </cell>
          <cell r="DB35">
            <v>45605918.280440651</v>
          </cell>
          <cell r="DC35">
            <v>6130.6</v>
          </cell>
          <cell r="DD35">
            <v>6029.6500000000005</v>
          </cell>
          <cell r="DE35">
            <v>6130.6</v>
          </cell>
          <cell r="DF35">
            <v>6029.6500000000005</v>
          </cell>
          <cell r="DG35">
            <v>0.39529999999999998</v>
          </cell>
          <cell r="DH35">
            <v>0.39529999999999998</v>
          </cell>
          <cell r="DI35">
            <v>6416</v>
          </cell>
          <cell r="DJ35">
            <v>6511</v>
          </cell>
          <cell r="DK35">
            <v>0</v>
          </cell>
          <cell r="DL35">
            <v>350.04729014756202</v>
          </cell>
          <cell r="DM35">
            <v>107.47</v>
          </cell>
          <cell r="DN35">
            <v>107.47</v>
          </cell>
          <cell r="DO35">
            <v>90</v>
          </cell>
          <cell r="DP35">
            <v>90</v>
          </cell>
          <cell r="DQ35">
            <v>53</v>
          </cell>
          <cell r="DR35">
            <v>53</v>
          </cell>
          <cell r="DS35">
            <v>813</v>
          </cell>
          <cell r="DT35">
            <v>814</v>
          </cell>
          <cell r="DU35">
            <v>184</v>
          </cell>
          <cell r="DV35">
            <v>184</v>
          </cell>
          <cell r="DW35">
            <v>753</v>
          </cell>
          <cell r="DX35">
            <v>757</v>
          </cell>
          <cell r="DY35">
            <v>323</v>
          </cell>
          <cell r="DZ35">
            <v>325</v>
          </cell>
          <cell r="EA35">
            <v>23</v>
          </cell>
          <cell r="EB35">
            <v>23</v>
          </cell>
          <cell r="EC35">
            <v>545</v>
          </cell>
          <cell r="ED35">
            <v>545</v>
          </cell>
          <cell r="EE35">
            <v>0</v>
          </cell>
          <cell r="EF35">
            <v>0</v>
          </cell>
          <cell r="EG35">
            <v>417.91</v>
          </cell>
          <cell r="EH35">
            <v>406.19</v>
          </cell>
          <cell r="EI35">
            <v>71758</v>
          </cell>
          <cell r="EJ35">
            <v>71758</v>
          </cell>
          <cell r="EK35">
            <v>0</v>
          </cell>
          <cell r="EL35">
            <v>90</v>
          </cell>
          <cell r="EM35">
            <v>92</v>
          </cell>
          <cell r="EN35">
            <v>173</v>
          </cell>
          <cell r="EO35">
            <v>173</v>
          </cell>
          <cell r="EP35">
            <v>93200</v>
          </cell>
          <cell r="EQ35">
            <v>93200</v>
          </cell>
          <cell r="ER35">
            <v>18.5</v>
          </cell>
          <cell r="ES35">
            <v>20</v>
          </cell>
          <cell r="EU35">
            <v>5415</v>
          </cell>
          <cell r="EV35">
            <v>5754.73</v>
          </cell>
          <cell r="FD35">
            <v>0</v>
          </cell>
          <cell r="FE35">
            <v>0</v>
          </cell>
          <cell r="FF35">
            <v>53</v>
          </cell>
          <cell r="FG35">
            <v>53</v>
          </cell>
          <cell r="FH35">
            <v>160</v>
          </cell>
          <cell r="FI35">
            <v>160</v>
          </cell>
          <cell r="FJ35">
            <v>147</v>
          </cell>
          <cell r="FK35">
            <v>146</v>
          </cell>
          <cell r="FL35">
            <v>6326</v>
          </cell>
          <cell r="FM35">
            <v>7655</v>
          </cell>
          <cell r="FN35">
            <v>3163</v>
          </cell>
          <cell r="FO35">
            <v>3827.5</v>
          </cell>
          <cell r="FP35">
            <v>147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250.17142211298147</v>
          </cell>
          <cell r="FV35">
            <v>0</v>
          </cell>
          <cell r="FW35">
            <v>17.474853875203873</v>
          </cell>
          <cell r="FX35">
            <v>0</v>
          </cell>
          <cell r="FY35">
            <v>82.401014159376714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963626</v>
          </cell>
          <cell r="GH35">
            <v>445910.42831155943</v>
          </cell>
          <cell r="GI35">
            <v>779954.29055730114</v>
          </cell>
          <cell r="GJ35">
            <v>80101.364147511165</v>
          </cell>
        </row>
        <row r="36">
          <cell r="A36">
            <v>34</v>
          </cell>
          <cell r="B36" t="str">
            <v>FREDERICK</v>
          </cell>
          <cell r="C36">
            <v>41152841</v>
          </cell>
          <cell r="D36">
            <v>42334057</v>
          </cell>
          <cell r="E36">
            <v>16548386.333895659</v>
          </cell>
          <cell r="F36">
            <v>17460735.216576304</v>
          </cell>
          <cell r="G36">
            <v>0</v>
          </cell>
          <cell r="H36">
            <v>2654286</v>
          </cell>
          <cell r="I36">
            <v>843112</v>
          </cell>
          <cell r="J36">
            <v>856260</v>
          </cell>
          <cell r="K36">
            <v>902186</v>
          </cell>
          <cell r="L36">
            <v>916254</v>
          </cell>
          <cell r="M36">
            <v>423635</v>
          </cell>
          <cell r="N36">
            <v>430241</v>
          </cell>
          <cell r="O36">
            <v>3710730</v>
          </cell>
          <cell r="P36">
            <v>3768594</v>
          </cell>
          <cell r="Q36">
            <v>996327</v>
          </cell>
          <cell r="R36">
            <v>1011864</v>
          </cell>
          <cell r="S36">
            <v>5366046</v>
          </cell>
          <cell r="T36">
            <v>5481591</v>
          </cell>
          <cell r="U36">
            <v>164747</v>
          </cell>
          <cell r="V36">
            <v>167316</v>
          </cell>
          <cell r="W36">
            <v>2298613</v>
          </cell>
          <cell r="X36">
            <v>2350392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14421</v>
          </cell>
          <cell r="AD36">
            <v>14421</v>
          </cell>
          <cell r="AE36">
            <v>0</v>
          </cell>
          <cell r="AF36">
            <v>0</v>
          </cell>
          <cell r="AG36">
            <v>3264575</v>
          </cell>
          <cell r="AH36">
            <v>3221129</v>
          </cell>
          <cell r="AI36">
            <v>0</v>
          </cell>
          <cell r="AJ36">
            <v>0</v>
          </cell>
          <cell r="AK36">
            <v>624737</v>
          </cell>
          <cell r="AL36">
            <v>860204</v>
          </cell>
          <cell r="AM36">
            <v>401252</v>
          </cell>
          <cell r="AN36">
            <v>494385</v>
          </cell>
          <cell r="AO36">
            <v>711075</v>
          </cell>
          <cell r="AP36">
            <v>722098</v>
          </cell>
          <cell r="AQ36">
            <v>0</v>
          </cell>
          <cell r="AR36">
            <v>0</v>
          </cell>
          <cell r="AS36">
            <v>250576</v>
          </cell>
          <cell r="AT36">
            <v>254859</v>
          </cell>
          <cell r="AU36">
            <v>9455</v>
          </cell>
          <cell r="AV36">
            <v>9455</v>
          </cell>
          <cell r="AW36">
            <v>200863</v>
          </cell>
          <cell r="AX36">
            <v>985750</v>
          </cell>
          <cell r="AY36">
            <v>0</v>
          </cell>
          <cell r="AZ36">
            <v>0</v>
          </cell>
          <cell r="BA36">
            <v>0</v>
          </cell>
          <cell r="BB36">
            <v>34727</v>
          </cell>
          <cell r="BC36">
            <v>349313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52146.165919674248</v>
          </cell>
          <cell r="BI36">
            <v>0</v>
          </cell>
          <cell r="BJ36">
            <v>77500</v>
          </cell>
          <cell r="BK36">
            <v>3514948</v>
          </cell>
          <cell r="BL36">
            <v>1981950</v>
          </cell>
          <cell r="BM36">
            <v>25159</v>
          </cell>
          <cell r="BN36">
            <v>25159</v>
          </cell>
          <cell r="BO36">
            <v>138563</v>
          </cell>
          <cell r="BP36">
            <v>140780</v>
          </cell>
          <cell r="BQ36">
            <v>570000</v>
          </cell>
          <cell r="BR36">
            <v>570000</v>
          </cell>
          <cell r="BS36">
            <v>28331</v>
          </cell>
          <cell r="BT36">
            <v>28331</v>
          </cell>
          <cell r="BU36">
            <v>131626.59071058035</v>
          </cell>
          <cell r="BV36">
            <v>0</v>
          </cell>
          <cell r="BW36">
            <v>121750</v>
          </cell>
          <cell r="BX36">
            <v>121750</v>
          </cell>
          <cell r="BY36">
            <v>46946</v>
          </cell>
          <cell r="BZ36">
            <v>47416</v>
          </cell>
          <cell r="CA36">
            <v>671810</v>
          </cell>
          <cell r="CB36">
            <v>621816</v>
          </cell>
          <cell r="CC36">
            <v>111301</v>
          </cell>
          <cell r="CD36">
            <v>115717</v>
          </cell>
          <cell r="CE36">
            <v>1398940.2</v>
          </cell>
          <cell r="CF36">
            <v>1398940.2</v>
          </cell>
          <cell r="CG36">
            <v>0</v>
          </cell>
          <cell r="CH36">
            <v>0</v>
          </cell>
          <cell r="CI36">
            <v>662817</v>
          </cell>
          <cell r="CJ36">
            <v>750847</v>
          </cell>
          <cell r="CK36">
            <v>0</v>
          </cell>
          <cell r="CL36">
            <v>0</v>
          </cell>
          <cell r="CM36">
            <v>10527.66</v>
          </cell>
          <cell r="CN36">
            <v>6142.84</v>
          </cell>
          <cell r="CO36">
            <v>126022</v>
          </cell>
          <cell r="CP36">
            <v>89276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57579</v>
          </cell>
          <cell r="CV36">
            <v>57579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85849210.784606233</v>
          </cell>
          <cell r="DB36">
            <v>90079241.422495991</v>
          </cell>
          <cell r="DC36">
            <v>13342</v>
          </cell>
          <cell r="DD36">
            <v>13550.05</v>
          </cell>
          <cell r="DE36">
            <v>13342</v>
          </cell>
          <cell r="DF36">
            <v>13550.05</v>
          </cell>
          <cell r="DG36">
            <v>0.41199999999999998</v>
          </cell>
          <cell r="DH36">
            <v>0.41199999999999998</v>
          </cell>
          <cell r="DI36">
            <v>6486</v>
          </cell>
          <cell r="DJ36">
            <v>6602</v>
          </cell>
          <cell r="DK36">
            <v>0</v>
          </cell>
          <cell r="DL36">
            <v>328.78347787258161</v>
          </cell>
          <cell r="DM36">
            <v>107.47</v>
          </cell>
          <cell r="DN36">
            <v>107.47</v>
          </cell>
          <cell r="DO36">
            <v>115</v>
          </cell>
          <cell r="DP36">
            <v>115</v>
          </cell>
          <cell r="DQ36">
            <v>54</v>
          </cell>
          <cell r="DR36">
            <v>54</v>
          </cell>
          <cell r="DS36">
            <v>473</v>
          </cell>
          <cell r="DT36">
            <v>473</v>
          </cell>
          <cell r="DU36">
            <v>127</v>
          </cell>
          <cell r="DV36">
            <v>127</v>
          </cell>
          <cell r="DW36">
            <v>684</v>
          </cell>
          <cell r="DX36">
            <v>688</v>
          </cell>
          <cell r="DY36">
            <v>293</v>
          </cell>
          <cell r="DZ36">
            <v>295</v>
          </cell>
          <cell r="EA36">
            <v>21</v>
          </cell>
          <cell r="EB36">
            <v>21</v>
          </cell>
          <cell r="EC36">
            <v>545</v>
          </cell>
          <cell r="ED36">
            <v>545</v>
          </cell>
          <cell r="EE36">
            <v>0</v>
          </cell>
          <cell r="EF36">
            <v>0</v>
          </cell>
          <cell r="EG36">
            <v>417.91</v>
          </cell>
          <cell r="EH36">
            <v>406.19</v>
          </cell>
          <cell r="EI36">
            <v>73388</v>
          </cell>
          <cell r="EJ36">
            <v>73388</v>
          </cell>
          <cell r="EK36">
            <v>0</v>
          </cell>
          <cell r="EL36">
            <v>830</v>
          </cell>
          <cell r="EM36">
            <v>870</v>
          </cell>
          <cell r="EN36">
            <v>45</v>
          </cell>
          <cell r="EO36">
            <v>45</v>
          </cell>
          <cell r="EP36">
            <v>108800</v>
          </cell>
          <cell r="EQ36">
            <v>108800</v>
          </cell>
          <cell r="ER36">
            <v>18.5</v>
          </cell>
          <cell r="ES36">
            <v>20</v>
          </cell>
          <cell r="EU36">
            <v>5415</v>
          </cell>
          <cell r="EV36">
            <v>5754.73</v>
          </cell>
          <cell r="EX36" t="str">
            <v>Bonus Payment Annual Equivalent Increase Factors</v>
          </cell>
          <cell r="EY36" t="str">
            <v>FY 2021</v>
          </cell>
          <cell r="EZ36" t="str">
            <v>FY 2022</v>
          </cell>
          <cell r="FD36">
            <v>0</v>
          </cell>
          <cell r="FE36">
            <v>0</v>
          </cell>
          <cell r="FF36">
            <v>54</v>
          </cell>
          <cell r="FG36">
            <v>54</v>
          </cell>
          <cell r="FH36">
            <v>160</v>
          </cell>
          <cell r="FI36">
            <v>160</v>
          </cell>
          <cell r="FJ36">
            <v>54</v>
          </cell>
          <cell r="FK36">
            <v>219</v>
          </cell>
          <cell r="FL36">
            <v>6326</v>
          </cell>
          <cell r="FM36">
            <v>7655</v>
          </cell>
          <cell r="FN36">
            <v>3163</v>
          </cell>
          <cell r="FO36">
            <v>3827.5</v>
          </cell>
          <cell r="FP36">
            <v>54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229.12447254737558</v>
          </cell>
          <cell r="FV36">
            <v>0</v>
          </cell>
          <cell r="FW36">
            <v>13.987500752843525</v>
          </cell>
          <cell r="FX36">
            <v>0</v>
          </cell>
          <cell r="FY36">
            <v>85.671504572362508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2256981</v>
          </cell>
          <cell r="GH36">
            <v>698106.67346938758</v>
          </cell>
          <cell r="GI36">
            <v>718890.25170068012</v>
          </cell>
          <cell r="GJ36">
            <v>175573.65986394553</v>
          </cell>
        </row>
        <row r="37">
          <cell r="A37">
            <v>35</v>
          </cell>
          <cell r="B37" t="str">
            <v>GILES</v>
          </cell>
          <cell r="C37">
            <v>8226277</v>
          </cell>
          <cell r="D37">
            <v>8196168</v>
          </cell>
          <cell r="E37">
            <v>2921650.0859255521</v>
          </cell>
          <cell r="F37">
            <v>2984058.5761391418</v>
          </cell>
          <cell r="G37">
            <v>0</v>
          </cell>
          <cell r="H37">
            <v>561712</v>
          </cell>
          <cell r="I37">
            <v>174085</v>
          </cell>
          <cell r="J37">
            <v>171714</v>
          </cell>
          <cell r="K37">
            <v>451937</v>
          </cell>
          <cell r="L37">
            <v>445782</v>
          </cell>
          <cell r="M37">
            <v>84232</v>
          </cell>
          <cell r="N37">
            <v>83085</v>
          </cell>
          <cell r="O37">
            <v>1098256</v>
          </cell>
          <cell r="P37">
            <v>1083299</v>
          </cell>
          <cell r="Q37">
            <v>270514</v>
          </cell>
          <cell r="R37">
            <v>266830</v>
          </cell>
          <cell r="S37">
            <v>1226224</v>
          </cell>
          <cell r="T37">
            <v>1217513</v>
          </cell>
          <cell r="U37">
            <v>37256</v>
          </cell>
          <cell r="V37">
            <v>36749</v>
          </cell>
          <cell r="W37">
            <v>526450</v>
          </cell>
          <cell r="X37">
            <v>522476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674065</v>
          </cell>
          <cell r="AH37">
            <v>645964</v>
          </cell>
          <cell r="AI37">
            <v>0</v>
          </cell>
          <cell r="AJ37">
            <v>0</v>
          </cell>
          <cell r="AK37">
            <v>285288</v>
          </cell>
          <cell r="AL37">
            <v>385046</v>
          </cell>
          <cell r="AM37">
            <v>183233</v>
          </cell>
          <cell r="AN37">
            <v>221297</v>
          </cell>
          <cell r="AO37">
            <v>402480</v>
          </cell>
          <cell r="AP37">
            <v>397273.99999999994</v>
          </cell>
          <cell r="AQ37">
            <v>0</v>
          </cell>
          <cell r="AR37">
            <v>0</v>
          </cell>
          <cell r="AS37">
            <v>72714</v>
          </cell>
          <cell r="AT37">
            <v>72714</v>
          </cell>
          <cell r="AU37">
            <v>2476</v>
          </cell>
          <cell r="AV37">
            <v>2476</v>
          </cell>
          <cell r="AW37">
            <v>244921</v>
          </cell>
          <cell r="AX37">
            <v>402622</v>
          </cell>
          <cell r="AY37">
            <v>0</v>
          </cell>
          <cell r="AZ37">
            <v>0</v>
          </cell>
          <cell r="BA37">
            <v>0</v>
          </cell>
          <cell r="BB37">
            <v>339</v>
          </cell>
          <cell r="BC37">
            <v>107377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14126.841629885874</v>
          </cell>
          <cell r="BI37">
            <v>0</v>
          </cell>
          <cell r="BJ37">
            <v>15000</v>
          </cell>
          <cell r="BK37">
            <v>422122</v>
          </cell>
          <cell r="BL37">
            <v>177596</v>
          </cell>
          <cell r="BM37">
            <v>8386</v>
          </cell>
          <cell r="BN37">
            <v>8386</v>
          </cell>
          <cell r="BO37">
            <v>36726</v>
          </cell>
          <cell r="BP37">
            <v>36727</v>
          </cell>
          <cell r="BQ37">
            <v>180000</v>
          </cell>
          <cell r="BR37">
            <v>180000</v>
          </cell>
          <cell r="BS37">
            <v>4165</v>
          </cell>
          <cell r="BT37">
            <v>4165</v>
          </cell>
          <cell r="BU37">
            <v>15201.748766303062</v>
          </cell>
          <cell r="BV37">
            <v>0</v>
          </cell>
          <cell r="BW37">
            <v>59391</v>
          </cell>
          <cell r="BX37">
            <v>59391</v>
          </cell>
          <cell r="BY37">
            <v>17496</v>
          </cell>
          <cell r="BZ37">
            <v>17671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245659.05000000002</v>
          </cell>
          <cell r="CF37">
            <v>245659.05000000002</v>
          </cell>
          <cell r="CG37">
            <v>0</v>
          </cell>
          <cell r="CH37">
            <v>0</v>
          </cell>
          <cell r="CI37">
            <v>6814</v>
          </cell>
          <cell r="CJ37">
            <v>7339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15940</v>
          </cell>
          <cell r="CP37">
            <v>11110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11725</v>
          </cell>
          <cell r="CV37">
            <v>11725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18013060.884691857</v>
          </cell>
          <cell r="DB37">
            <v>18485675.467769027</v>
          </cell>
          <cell r="DC37">
            <v>2217.4499999999998</v>
          </cell>
          <cell r="DD37">
            <v>2187.25</v>
          </cell>
          <cell r="DE37">
            <v>2217.4499999999998</v>
          </cell>
          <cell r="DF37">
            <v>2187.25</v>
          </cell>
          <cell r="DG37">
            <v>0.26950000000000002</v>
          </cell>
          <cell r="DH37">
            <v>0.26950000000000002</v>
          </cell>
          <cell r="DI37">
            <v>6396</v>
          </cell>
          <cell r="DJ37">
            <v>6494</v>
          </cell>
          <cell r="DK37">
            <v>0</v>
          </cell>
          <cell r="DL37">
            <v>351.34432352199565</v>
          </cell>
          <cell r="DM37">
            <v>107.47</v>
          </cell>
          <cell r="DN37">
            <v>107.47</v>
          </cell>
          <cell r="DO37">
            <v>279</v>
          </cell>
          <cell r="DP37">
            <v>279</v>
          </cell>
          <cell r="DQ37">
            <v>52</v>
          </cell>
          <cell r="DR37">
            <v>52</v>
          </cell>
          <cell r="DS37">
            <v>678</v>
          </cell>
          <cell r="DT37">
            <v>678</v>
          </cell>
          <cell r="DU37">
            <v>167</v>
          </cell>
          <cell r="DV37">
            <v>167</v>
          </cell>
          <cell r="DW37">
            <v>757</v>
          </cell>
          <cell r="DX37">
            <v>762</v>
          </cell>
          <cell r="DY37">
            <v>325</v>
          </cell>
          <cell r="DZ37">
            <v>327</v>
          </cell>
          <cell r="EA37">
            <v>23</v>
          </cell>
          <cell r="EB37">
            <v>23</v>
          </cell>
          <cell r="EC37">
            <v>545</v>
          </cell>
          <cell r="ED37">
            <v>545</v>
          </cell>
          <cell r="EE37">
            <v>0</v>
          </cell>
          <cell r="EF37">
            <v>0</v>
          </cell>
          <cell r="EG37">
            <v>417.91</v>
          </cell>
          <cell r="EH37">
            <v>406.19</v>
          </cell>
          <cell r="EI37">
            <v>71758</v>
          </cell>
          <cell r="EJ37">
            <v>71758</v>
          </cell>
          <cell r="EK37">
            <v>0</v>
          </cell>
          <cell r="EL37">
            <v>7</v>
          </cell>
          <cell r="EM37">
            <v>7</v>
          </cell>
          <cell r="EN37">
            <v>0</v>
          </cell>
          <cell r="EO37">
            <v>0</v>
          </cell>
          <cell r="EP37">
            <v>36000</v>
          </cell>
          <cell r="EQ37">
            <v>36000</v>
          </cell>
          <cell r="ER37">
            <v>18.5</v>
          </cell>
          <cell r="ES37">
            <v>20</v>
          </cell>
          <cell r="EU37">
            <v>5415</v>
          </cell>
          <cell r="EV37">
            <v>5754.73</v>
          </cell>
          <cell r="EX37" t="str">
            <v>Teaching Positions</v>
          </cell>
          <cell r="EY37">
            <v>0</v>
          </cell>
          <cell r="EZ37">
            <v>0</v>
          </cell>
          <cell r="FD37">
            <v>0</v>
          </cell>
          <cell r="FE37">
            <v>0</v>
          </cell>
          <cell r="FF37">
            <v>52</v>
          </cell>
          <cell r="FG37">
            <v>52</v>
          </cell>
          <cell r="FH37">
            <v>153</v>
          </cell>
          <cell r="FI37">
            <v>152</v>
          </cell>
          <cell r="FJ37">
            <v>53</v>
          </cell>
          <cell r="FK37">
            <v>72</v>
          </cell>
          <cell r="FL37">
            <v>6326</v>
          </cell>
          <cell r="FM37">
            <v>7655</v>
          </cell>
          <cell r="FN37">
            <v>3163</v>
          </cell>
          <cell r="FO37">
            <v>3827.5</v>
          </cell>
          <cell r="FP37">
            <v>53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253.2449503589217</v>
          </cell>
          <cell r="FV37">
            <v>0</v>
          </cell>
          <cell r="FW37">
            <v>16.126411912906448</v>
          </cell>
          <cell r="FX37">
            <v>0</v>
          </cell>
          <cell r="FY37">
            <v>81.972961250167501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238312</v>
          </cell>
          <cell r="GH37">
            <v>99799.483915126635</v>
          </cell>
          <cell r="GI37">
            <v>172849.29431895964</v>
          </cell>
          <cell r="GJ37">
            <v>26826.041067761813</v>
          </cell>
        </row>
        <row r="38">
          <cell r="A38">
            <v>36</v>
          </cell>
          <cell r="B38" t="str">
            <v>GLOUCESTER</v>
          </cell>
          <cell r="C38">
            <v>15491259</v>
          </cell>
          <cell r="D38">
            <v>15396482</v>
          </cell>
          <cell r="E38">
            <v>6277303.0412915638</v>
          </cell>
          <cell r="F38">
            <v>6368357.5823782142</v>
          </cell>
          <cell r="G38">
            <v>0</v>
          </cell>
          <cell r="H38">
            <v>948907</v>
          </cell>
          <cell r="I38">
            <v>320138</v>
          </cell>
          <cell r="J38">
            <v>314881</v>
          </cell>
          <cell r="K38">
            <v>202563</v>
          </cell>
          <cell r="L38">
            <v>199236</v>
          </cell>
          <cell r="M38">
            <v>157880</v>
          </cell>
          <cell r="N38">
            <v>155287</v>
          </cell>
          <cell r="O38">
            <v>1468579</v>
          </cell>
          <cell r="P38">
            <v>1444461</v>
          </cell>
          <cell r="Q38">
            <v>375336</v>
          </cell>
          <cell r="R38">
            <v>369173</v>
          </cell>
          <cell r="S38">
            <v>1972006</v>
          </cell>
          <cell r="T38">
            <v>1951341</v>
          </cell>
          <cell r="U38">
            <v>59577</v>
          </cell>
          <cell r="V38">
            <v>58599</v>
          </cell>
          <cell r="W38">
            <v>845997</v>
          </cell>
          <cell r="X38">
            <v>837963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80651</v>
          </cell>
          <cell r="AD38">
            <v>80651</v>
          </cell>
          <cell r="AE38">
            <v>0</v>
          </cell>
          <cell r="AF38">
            <v>0</v>
          </cell>
          <cell r="AG38">
            <v>1239591</v>
          </cell>
          <cell r="AH38">
            <v>1184537</v>
          </cell>
          <cell r="AI38">
            <v>0</v>
          </cell>
          <cell r="AJ38">
            <v>0</v>
          </cell>
          <cell r="AK38">
            <v>285020</v>
          </cell>
          <cell r="AL38">
            <v>380056</v>
          </cell>
          <cell r="AM38">
            <v>183061</v>
          </cell>
          <cell r="AN38">
            <v>218429</v>
          </cell>
          <cell r="AO38">
            <v>312027</v>
          </cell>
          <cell r="AP38">
            <v>307003</v>
          </cell>
          <cell r="AQ38">
            <v>0</v>
          </cell>
          <cell r="AR38">
            <v>0</v>
          </cell>
          <cell r="AS38">
            <v>80434</v>
          </cell>
          <cell r="AT38">
            <v>80434</v>
          </cell>
          <cell r="AU38">
            <v>2701</v>
          </cell>
          <cell r="AV38">
            <v>2701</v>
          </cell>
          <cell r="AW38">
            <v>174076</v>
          </cell>
          <cell r="AX38">
            <v>351077</v>
          </cell>
          <cell r="AY38">
            <v>0</v>
          </cell>
          <cell r="AZ38">
            <v>0</v>
          </cell>
          <cell r="BA38">
            <v>0</v>
          </cell>
          <cell r="BB38">
            <v>1459</v>
          </cell>
          <cell r="BC38">
            <v>145118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23195.740050698787</v>
          </cell>
          <cell r="BI38">
            <v>0</v>
          </cell>
          <cell r="BJ38">
            <v>27500</v>
          </cell>
          <cell r="BK38">
            <v>895809</v>
          </cell>
          <cell r="BL38">
            <v>497266</v>
          </cell>
          <cell r="BM38">
            <v>16772</v>
          </cell>
          <cell r="BN38">
            <v>16772</v>
          </cell>
          <cell r="BO38">
            <v>54848</v>
          </cell>
          <cell r="BP38">
            <v>52704</v>
          </cell>
          <cell r="BQ38">
            <v>284000</v>
          </cell>
          <cell r="BR38">
            <v>284000</v>
          </cell>
          <cell r="BS38">
            <v>4986</v>
          </cell>
          <cell r="BT38">
            <v>4986</v>
          </cell>
          <cell r="BU38">
            <v>47081.263673197478</v>
          </cell>
          <cell r="BV38">
            <v>0</v>
          </cell>
          <cell r="BW38">
            <v>10727</v>
          </cell>
          <cell r="BX38">
            <v>10727</v>
          </cell>
          <cell r="BY38">
            <v>17185</v>
          </cell>
          <cell r="BZ38">
            <v>17357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937513.5</v>
          </cell>
          <cell r="CF38">
            <v>937513.5</v>
          </cell>
          <cell r="CG38">
            <v>0</v>
          </cell>
          <cell r="CH38">
            <v>0</v>
          </cell>
          <cell r="CI38">
            <v>28522</v>
          </cell>
          <cell r="CJ38">
            <v>31594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14426</v>
          </cell>
          <cell r="CP38">
            <v>9644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25582</v>
          </cell>
          <cell r="CV38">
            <v>25582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32010768.804964762</v>
          </cell>
          <cell r="DB38">
            <v>32588416.822428916</v>
          </cell>
          <cell r="DC38">
            <v>4871.3999999999996</v>
          </cell>
          <cell r="DD38">
            <v>4791.3999999999996</v>
          </cell>
          <cell r="DE38">
            <v>4871.3999999999996</v>
          </cell>
          <cell r="DF38">
            <v>4791.3999999999996</v>
          </cell>
          <cell r="DG38">
            <v>0.38850000000000001</v>
          </cell>
          <cell r="DH38">
            <v>0.38850000000000001</v>
          </cell>
          <cell r="DI38">
            <v>6489</v>
          </cell>
          <cell r="DJ38">
            <v>6584</v>
          </cell>
          <cell r="DK38">
            <v>0</v>
          </cell>
          <cell r="DL38">
            <v>323.36771352397909</v>
          </cell>
          <cell r="DM38">
            <v>107.47</v>
          </cell>
          <cell r="DN38">
            <v>107.47</v>
          </cell>
          <cell r="DO38">
            <v>68</v>
          </cell>
          <cell r="DP38">
            <v>68</v>
          </cell>
          <cell r="DQ38">
            <v>53</v>
          </cell>
          <cell r="DR38">
            <v>53</v>
          </cell>
          <cell r="DS38">
            <v>493</v>
          </cell>
          <cell r="DT38">
            <v>493</v>
          </cell>
          <cell r="DU38">
            <v>126</v>
          </cell>
          <cell r="DV38">
            <v>126</v>
          </cell>
          <cell r="DW38">
            <v>662</v>
          </cell>
          <cell r="DX38">
            <v>666</v>
          </cell>
          <cell r="DY38">
            <v>284</v>
          </cell>
          <cell r="DZ38">
            <v>286</v>
          </cell>
          <cell r="EA38">
            <v>20</v>
          </cell>
          <cell r="EB38">
            <v>20</v>
          </cell>
          <cell r="EC38">
            <v>545</v>
          </cell>
          <cell r="ED38">
            <v>545</v>
          </cell>
          <cell r="EE38">
            <v>0</v>
          </cell>
          <cell r="EF38">
            <v>0</v>
          </cell>
          <cell r="EG38">
            <v>417.91</v>
          </cell>
          <cell r="EH38">
            <v>406.19</v>
          </cell>
          <cell r="EI38">
            <v>71758</v>
          </cell>
          <cell r="EJ38">
            <v>71758</v>
          </cell>
          <cell r="EK38">
            <v>0</v>
          </cell>
          <cell r="EL38">
            <v>35</v>
          </cell>
          <cell r="EM38">
            <v>36</v>
          </cell>
          <cell r="EN38">
            <v>242</v>
          </cell>
          <cell r="EO38">
            <v>242</v>
          </cell>
          <cell r="EP38">
            <v>51600</v>
          </cell>
          <cell r="EQ38">
            <v>51600</v>
          </cell>
          <cell r="ER38">
            <v>18.5</v>
          </cell>
          <cell r="ES38">
            <v>20</v>
          </cell>
          <cell r="EU38">
            <v>5415</v>
          </cell>
          <cell r="EV38">
            <v>5754.73</v>
          </cell>
          <cell r="EX38" t="str">
            <v>Non-Teaching Instructional Positions</v>
          </cell>
          <cell r="EY38">
            <v>0</v>
          </cell>
          <cell r="EZ38">
            <v>0</v>
          </cell>
          <cell r="FD38">
            <v>0</v>
          </cell>
          <cell r="FE38">
            <v>0</v>
          </cell>
          <cell r="FF38">
            <v>53</v>
          </cell>
          <cell r="FG38">
            <v>53</v>
          </cell>
          <cell r="FH38">
            <v>153</v>
          </cell>
          <cell r="FI38">
            <v>153</v>
          </cell>
          <cell r="FJ38">
            <v>45</v>
          </cell>
          <cell r="FK38">
            <v>75</v>
          </cell>
          <cell r="FL38">
            <v>6326</v>
          </cell>
          <cell r="FM38">
            <v>7655</v>
          </cell>
          <cell r="FN38">
            <v>3163</v>
          </cell>
          <cell r="FO38">
            <v>3827.5</v>
          </cell>
          <cell r="FP38">
            <v>45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223.46380693343133</v>
          </cell>
          <cell r="FV38">
            <v>0</v>
          </cell>
          <cell r="FW38">
            <v>11.978979817429508</v>
          </cell>
          <cell r="FX38">
            <v>0</v>
          </cell>
          <cell r="FY38">
            <v>87.924926773118258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752563</v>
          </cell>
          <cell r="GH38">
            <v>238459.58462796404</v>
          </cell>
          <cell r="GI38">
            <v>297382.61406377767</v>
          </cell>
          <cell r="GJ38">
            <v>51101.568274734273</v>
          </cell>
        </row>
        <row r="39">
          <cell r="A39">
            <v>37</v>
          </cell>
          <cell r="B39" t="str">
            <v>GOOCHLAND</v>
          </cell>
          <cell r="C39">
            <v>2493085</v>
          </cell>
          <cell r="D39">
            <v>2548308</v>
          </cell>
          <cell r="E39">
            <v>3705716.8082993049</v>
          </cell>
          <cell r="F39">
            <v>3670185.0277390233</v>
          </cell>
          <cell r="G39">
            <v>0</v>
          </cell>
          <cell r="H39">
            <v>170527</v>
          </cell>
          <cell r="I39">
            <v>53755</v>
          </cell>
          <cell r="J39">
            <v>53790</v>
          </cell>
          <cell r="K39">
            <v>55521</v>
          </cell>
          <cell r="L39">
            <v>55557</v>
          </cell>
          <cell r="M39">
            <v>26510</v>
          </cell>
          <cell r="N39">
            <v>26527</v>
          </cell>
          <cell r="O39">
            <v>341630</v>
          </cell>
          <cell r="P39">
            <v>341848</v>
          </cell>
          <cell r="Q39">
            <v>51520</v>
          </cell>
          <cell r="R39">
            <v>51553</v>
          </cell>
          <cell r="S39">
            <v>359136</v>
          </cell>
          <cell r="T39">
            <v>361368</v>
          </cell>
          <cell r="U39">
            <v>11004</v>
          </cell>
          <cell r="V39">
            <v>11011</v>
          </cell>
          <cell r="W39">
            <v>154059</v>
          </cell>
          <cell r="X39">
            <v>155158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3597</v>
          </cell>
          <cell r="AD39">
            <v>3597</v>
          </cell>
          <cell r="AE39">
            <v>0</v>
          </cell>
          <cell r="AF39">
            <v>0</v>
          </cell>
          <cell r="AG39">
            <v>208143</v>
          </cell>
          <cell r="AH39">
            <v>202349</v>
          </cell>
          <cell r="AI39">
            <v>0</v>
          </cell>
          <cell r="AJ39">
            <v>0</v>
          </cell>
          <cell r="AK39">
            <v>29131</v>
          </cell>
          <cell r="AL39">
            <v>39115</v>
          </cell>
          <cell r="AM39">
            <v>18710</v>
          </cell>
          <cell r="AN39">
            <v>22480</v>
          </cell>
          <cell r="AO39">
            <v>22709</v>
          </cell>
          <cell r="AP39">
            <v>22743</v>
          </cell>
          <cell r="AQ39">
            <v>0</v>
          </cell>
          <cell r="AR39">
            <v>0</v>
          </cell>
          <cell r="AS39">
            <v>14220</v>
          </cell>
          <cell r="AT39">
            <v>14220</v>
          </cell>
          <cell r="AU39">
            <v>2251</v>
          </cell>
          <cell r="AV39">
            <v>2251</v>
          </cell>
          <cell r="AW39">
            <v>91727</v>
          </cell>
          <cell r="AX39">
            <v>122480</v>
          </cell>
          <cell r="AY39">
            <v>0</v>
          </cell>
          <cell r="AZ39">
            <v>0</v>
          </cell>
          <cell r="BA39">
            <v>0</v>
          </cell>
          <cell r="BB39">
            <v>610</v>
          </cell>
          <cell r="BC39">
            <v>19129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5665.562734971475</v>
          </cell>
          <cell r="BI39">
            <v>0</v>
          </cell>
          <cell r="BJ39">
            <v>12500</v>
          </cell>
          <cell r="BK39">
            <v>66711</v>
          </cell>
          <cell r="BL39">
            <v>0</v>
          </cell>
          <cell r="BM39">
            <v>8386</v>
          </cell>
          <cell r="BN39">
            <v>8386</v>
          </cell>
          <cell r="BO39">
            <v>7884</v>
          </cell>
          <cell r="BP39">
            <v>7885</v>
          </cell>
          <cell r="BQ39">
            <v>180000</v>
          </cell>
          <cell r="BR39">
            <v>180000</v>
          </cell>
          <cell r="BS39">
            <v>3589</v>
          </cell>
          <cell r="BT39">
            <v>3589</v>
          </cell>
          <cell r="BU39">
            <v>57232.77243129909</v>
          </cell>
          <cell r="BV39">
            <v>0</v>
          </cell>
          <cell r="BW39">
            <v>6245</v>
          </cell>
          <cell r="BX39">
            <v>6245</v>
          </cell>
          <cell r="BY39">
            <v>1428</v>
          </cell>
          <cell r="BZ39">
            <v>1442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105000</v>
          </cell>
          <cell r="CF39">
            <v>105000</v>
          </cell>
          <cell r="CG39">
            <v>0</v>
          </cell>
          <cell r="CH39">
            <v>0</v>
          </cell>
          <cell r="CI39">
            <v>11912</v>
          </cell>
          <cell r="CJ39">
            <v>13203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50082</v>
          </cell>
          <cell r="CP39">
            <v>36606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9894</v>
          </cell>
          <cell r="CV39">
            <v>9894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8169917.580730604</v>
          </cell>
          <cell r="DB39">
            <v>8265482.5904739955</v>
          </cell>
          <cell r="DC39">
            <v>2500.9499999999998</v>
          </cell>
          <cell r="DD39">
            <v>2502.5499999999997</v>
          </cell>
          <cell r="DE39">
            <v>2500.9499999999998</v>
          </cell>
          <cell r="DF39">
            <v>2502.5499999999997</v>
          </cell>
          <cell r="DG39">
            <v>0.8</v>
          </cell>
          <cell r="DH39">
            <v>0.8</v>
          </cell>
          <cell r="DI39">
            <v>6466</v>
          </cell>
          <cell r="DJ39">
            <v>6558</v>
          </cell>
          <cell r="DK39">
            <v>0</v>
          </cell>
          <cell r="DL39">
            <v>339.48857814420671</v>
          </cell>
          <cell r="DM39">
            <v>107.47</v>
          </cell>
          <cell r="DN39">
            <v>107.47</v>
          </cell>
          <cell r="DO39">
            <v>111</v>
          </cell>
          <cell r="DP39">
            <v>111</v>
          </cell>
          <cell r="DQ39">
            <v>53</v>
          </cell>
          <cell r="DR39">
            <v>53</v>
          </cell>
          <cell r="DS39">
            <v>683</v>
          </cell>
          <cell r="DT39">
            <v>683</v>
          </cell>
          <cell r="DU39">
            <v>103</v>
          </cell>
          <cell r="DV39">
            <v>103</v>
          </cell>
          <cell r="DW39">
            <v>718</v>
          </cell>
          <cell r="DX39">
            <v>722</v>
          </cell>
          <cell r="DY39">
            <v>308</v>
          </cell>
          <cell r="DZ39">
            <v>310</v>
          </cell>
          <cell r="EA39">
            <v>22</v>
          </cell>
          <cell r="EB39">
            <v>22</v>
          </cell>
          <cell r="EC39">
            <v>545</v>
          </cell>
          <cell r="ED39">
            <v>545</v>
          </cell>
          <cell r="EE39">
            <v>0</v>
          </cell>
          <cell r="EF39">
            <v>0</v>
          </cell>
          <cell r="EG39">
            <v>417.91</v>
          </cell>
          <cell r="EH39">
            <v>406.19</v>
          </cell>
          <cell r="EI39">
            <v>71758</v>
          </cell>
          <cell r="EJ39">
            <v>71758</v>
          </cell>
          <cell r="EK39">
            <v>0</v>
          </cell>
          <cell r="EL39">
            <v>45</v>
          </cell>
          <cell r="EM39">
            <v>46</v>
          </cell>
          <cell r="EN39">
            <v>33</v>
          </cell>
          <cell r="EO39">
            <v>33</v>
          </cell>
          <cell r="EP39">
            <v>36000</v>
          </cell>
          <cell r="EQ39">
            <v>36000</v>
          </cell>
          <cell r="ER39">
            <v>18.5</v>
          </cell>
          <cell r="ES39">
            <v>20</v>
          </cell>
          <cell r="EU39">
            <v>5415</v>
          </cell>
          <cell r="EV39">
            <v>5754.73</v>
          </cell>
          <cell r="EX39" t="str">
            <v>Support Positions</v>
          </cell>
          <cell r="EY39">
            <v>0</v>
          </cell>
          <cell r="EZ39">
            <v>0</v>
          </cell>
          <cell r="FD39">
            <v>0</v>
          </cell>
          <cell r="FE39">
            <v>0</v>
          </cell>
          <cell r="FF39">
            <v>53</v>
          </cell>
          <cell r="FG39">
            <v>53</v>
          </cell>
          <cell r="FH39">
            <v>152</v>
          </cell>
          <cell r="FI39">
            <v>152</v>
          </cell>
          <cell r="FJ39">
            <v>29</v>
          </cell>
          <cell r="FK39">
            <v>32</v>
          </cell>
          <cell r="FL39">
            <v>6326</v>
          </cell>
          <cell r="FM39">
            <v>7655</v>
          </cell>
          <cell r="FN39">
            <v>3163</v>
          </cell>
          <cell r="FO39">
            <v>3827.5</v>
          </cell>
          <cell r="FP39">
            <v>29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236.27572175458724</v>
          </cell>
          <cell r="FV39">
            <v>0</v>
          </cell>
          <cell r="FW39">
            <v>18.988355427064199</v>
          </cell>
          <cell r="FX39">
            <v>0</v>
          </cell>
          <cell r="FY39">
            <v>84.22450096255524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809396</v>
          </cell>
          <cell r="GH39">
            <v>206080.00000000006</v>
          </cell>
          <cell r="GI39">
            <v>191364.00000000006</v>
          </cell>
          <cell r="GJ39">
            <v>56880.000000000015</v>
          </cell>
        </row>
        <row r="40">
          <cell r="A40">
            <v>38</v>
          </cell>
          <cell r="B40" t="str">
            <v>GRAYSON</v>
          </cell>
          <cell r="C40">
            <v>5122530</v>
          </cell>
          <cell r="D40">
            <v>5241607</v>
          </cell>
          <cell r="E40">
            <v>2189091.3964084694</v>
          </cell>
          <cell r="F40">
            <v>2264414.4530530586</v>
          </cell>
          <cell r="G40">
            <v>0</v>
          </cell>
          <cell r="H40">
            <v>363537</v>
          </cell>
          <cell r="I40">
            <v>99423</v>
          </cell>
          <cell r="J40">
            <v>100658</v>
          </cell>
          <cell r="K40">
            <v>289563</v>
          </cell>
          <cell r="L40">
            <v>292224</v>
          </cell>
          <cell r="M40">
            <v>49032</v>
          </cell>
          <cell r="N40">
            <v>49641</v>
          </cell>
          <cell r="O40">
            <v>648511</v>
          </cell>
          <cell r="P40">
            <v>656568</v>
          </cell>
          <cell r="Q40">
            <v>207227</v>
          </cell>
          <cell r="R40">
            <v>209802</v>
          </cell>
          <cell r="S40">
            <v>758601</v>
          </cell>
          <cell r="T40">
            <v>772708</v>
          </cell>
          <cell r="U40">
            <v>23128</v>
          </cell>
          <cell r="V40">
            <v>23415</v>
          </cell>
          <cell r="W40">
            <v>325643</v>
          </cell>
          <cell r="X40">
            <v>331562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2436</v>
          </cell>
          <cell r="AD40">
            <v>2436</v>
          </cell>
          <cell r="AE40">
            <v>0</v>
          </cell>
          <cell r="AF40">
            <v>0</v>
          </cell>
          <cell r="AG40">
            <v>384970</v>
          </cell>
          <cell r="AH40">
            <v>378661</v>
          </cell>
          <cell r="AI40">
            <v>0</v>
          </cell>
          <cell r="AJ40">
            <v>0</v>
          </cell>
          <cell r="AK40">
            <v>290006</v>
          </cell>
          <cell r="AL40">
            <v>403128</v>
          </cell>
          <cell r="AM40">
            <v>186263</v>
          </cell>
          <cell r="AN40">
            <v>231689</v>
          </cell>
          <cell r="AO40">
            <v>169052.00000000003</v>
          </cell>
          <cell r="AP40">
            <v>169940</v>
          </cell>
          <cell r="AQ40">
            <v>0</v>
          </cell>
          <cell r="AR40">
            <v>0</v>
          </cell>
          <cell r="AS40">
            <v>31778</v>
          </cell>
          <cell r="AT40">
            <v>34048</v>
          </cell>
          <cell r="AU40">
            <v>2026</v>
          </cell>
          <cell r="AV40">
            <v>2026</v>
          </cell>
          <cell r="AW40">
            <v>145409</v>
          </cell>
          <cell r="AX40">
            <v>234610</v>
          </cell>
          <cell r="AY40">
            <v>0</v>
          </cell>
          <cell r="AZ40">
            <v>0</v>
          </cell>
          <cell r="BA40">
            <v>0</v>
          </cell>
          <cell r="BB40">
            <v>804</v>
          </cell>
          <cell r="BC40">
            <v>77762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13829.903506537252</v>
          </cell>
          <cell r="BI40">
            <v>0</v>
          </cell>
          <cell r="BJ40">
            <v>17500</v>
          </cell>
          <cell r="BK40">
            <v>587641</v>
          </cell>
          <cell r="BL40">
            <v>370128</v>
          </cell>
          <cell r="BM40">
            <v>8386</v>
          </cell>
          <cell r="BN40">
            <v>8386</v>
          </cell>
          <cell r="BO40">
            <v>29860</v>
          </cell>
          <cell r="BP40">
            <v>29861</v>
          </cell>
          <cell r="BQ40">
            <v>206000</v>
          </cell>
          <cell r="BR40">
            <v>206000</v>
          </cell>
          <cell r="BS40">
            <v>3530</v>
          </cell>
          <cell r="BT40">
            <v>3530</v>
          </cell>
          <cell r="BU40">
            <v>15277.128115788102</v>
          </cell>
          <cell r="BV40">
            <v>0</v>
          </cell>
          <cell r="BW40">
            <v>33968</v>
          </cell>
          <cell r="BX40">
            <v>33968</v>
          </cell>
          <cell r="BY40">
            <v>4460</v>
          </cell>
          <cell r="BZ40">
            <v>4505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143124.45000000001</v>
          </cell>
          <cell r="CF40">
            <v>143124.45000000001</v>
          </cell>
          <cell r="CG40">
            <v>0</v>
          </cell>
          <cell r="CH40">
            <v>0</v>
          </cell>
          <cell r="CI40">
            <v>15120</v>
          </cell>
          <cell r="CJ40">
            <v>17411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37987</v>
          </cell>
          <cell r="CP40">
            <v>27949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9739</v>
          </cell>
          <cell r="CV40">
            <v>9739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12097543.974524256</v>
          </cell>
          <cell r="DB40">
            <v>12648605.806559596</v>
          </cell>
          <cell r="DC40">
            <v>1448.9</v>
          </cell>
          <cell r="DD40">
            <v>1466.9</v>
          </cell>
          <cell r="DE40">
            <v>1448.9</v>
          </cell>
          <cell r="DF40">
            <v>1466.9</v>
          </cell>
          <cell r="DG40">
            <v>0.36149999999999999</v>
          </cell>
          <cell r="DH40">
            <v>0.36149999999999999</v>
          </cell>
          <cell r="DI40">
            <v>7048</v>
          </cell>
          <cell r="DJ40">
            <v>7140</v>
          </cell>
          <cell r="DK40">
            <v>0</v>
          </cell>
          <cell r="DL40">
            <v>387.28037667098658</v>
          </cell>
          <cell r="DM40">
            <v>107.47</v>
          </cell>
          <cell r="DN40">
            <v>107.47</v>
          </cell>
          <cell r="DO40">
            <v>313</v>
          </cell>
          <cell r="DP40">
            <v>312</v>
          </cell>
          <cell r="DQ40">
            <v>53</v>
          </cell>
          <cell r="DR40">
            <v>53</v>
          </cell>
          <cell r="DS40">
            <v>701</v>
          </cell>
          <cell r="DT40">
            <v>701</v>
          </cell>
          <cell r="DU40">
            <v>224</v>
          </cell>
          <cell r="DV40">
            <v>224</v>
          </cell>
          <cell r="DW40">
            <v>820</v>
          </cell>
          <cell r="DX40">
            <v>825</v>
          </cell>
          <cell r="DY40">
            <v>352</v>
          </cell>
          <cell r="DZ40">
            <v>354</v>
          </cell>
          <cell r="EA40">
            <v>25</v>
          </cell>
          <cell r="EB40">
            <v>25</v>
          </cell>
          <cell r="EC40">
            <v>545</v>
          </cell>
          <cell r="ED40">
            <v>545</v>
          </cell>
          <cell r="EE40">
            <v>0</v>
          </cell>
          <cell r="EF40">
            <v>0</v>
          </cell>
          <cell r="EG40">
            <v>417.91</v>
          </cell>
          <cell r="EH40">
            <v>406.19</v>
          </cell>
          <cell r="EI40">
            <v>71758</v>
          </cell>
          <cell r="EJ40">
            <v>71758</v>
          </cell>
          <cell r="EK40">
            <v>0</v>
          </cell>
          <cell r="EL40">
            <v>18</v>
          </cell>
          <cell r="EM40">
            <v>19</v>
          </cell>
          <cell r="EN40">
            <v>7</v>
          </cell>
          <cell r="EO40">
            <v>7</v>
          </cell>
          <cell r="EP40">
            <v>41200</v>
          </cell>
          <cell r="EQ40">
            <v>41200</v>
          </cell>
          <cell r="ER40">
            <v>18.5</v>
          </cell>
          <cell r="ES40">
            <v>20</v>
          </cell>
          <cell r="EU40">
            <v>5415</v>
          </cell>
          <cell r="EV40">
            <v>5754.73</v>
          </cell>
          <cell r="FD40">
            <v>0</v>
          </cell>
          <cell r="FE40">
            <v>0</v>
          </cell>
          <cell r="FF40">
            <v>53</v>
          </cell>
          <cell r="FG40">
            <v>53</v>
          </cell>
          <cell r="FH40">
            <v>160</v>
          </cell>
          <cell r="FI40">
            <v>159</v>
          </cell>
          <cell r="FJ40">
            <v>36</v>
          </cell>
          <cell r="FK40">
            <v>48</v>
          </cell>
          <cell r="FL40">
            <v>6326</v>
          </cell>
          <cell r="FM40">
            <v>7655</v>
          </cell>
          <cell r="FN40">
            <v>3163</v>
          </cell>
          <cell r="FO40">
            <v>3827.5</v>
          </cell>
          <cell r="FP40">
            <v>36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272.27749897779222</v>
          </cell>
          <cell r="FV40">
            <v>0</v>
          </cell>
          <cell r="FW40">
            <v>19.290291787921618</v>
          </cell>
          <cell r="FX40">
            <v>0</v>
          </cell>
          <cell r="FY40">
            <v>95.712585905272775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214386</v>
          </cell>
          <cell r="GH40">
            <v>117325.8582615505</v>
          </cell>
          <cell r="GI40">
            <v>269649.55912294437</v>
          </cell>
          <cell r="GJ40">
            <v>17991.772905246671</v>
          </cell>
        </row>
        <row r="41">
          <cell r="A41">
            <v>39</v>
          </cell>
          <cell r="B41" t="str">
            <v>GREENE</v>
          </cell>
          <cell r="C41">
            <v>9304967</v>
          </cell>
          <cell r="D41">
            <v>9320430</v>
          </cell>
          <cell r="E41">
            <v>3924149.0217099972</v>
          </cell>
          <cell r="F41">
            <v>4063524.7607682664</v>
          </cell>
          <cell r="G41">
            <v>0</v>
          </cell>
          <cell r="H41">
            <v>620350</v>
          </cell>
          <cell r="I41">
            <v>200661</v>
          </cell>
          <cell r="J41">
            <v>199548</v>
          </cell>
          <cell r="K41">
            <v>336085</v>
          </cell>
          <cell r="L41">
            <v>334221</v>
          </cell>
          <cell r="M41">
            <v>98958</v>
          </cell>
          <cell r="N41">
            <v>98409</v>
          </cell>
          <cell r="O41">
            <v>905561</v>
          </cell>
          <cell r="P41">
            <v>898682</v>
          </cell>
          <cell r="Q41">
            <v>309945</v>
          </cell>
          <cell r="R41">
            <v>308226</v>
          </cell>
          <cell r="S41">
            <v>1297660</v>
          </cell>
          <cell r="T41">
            <v>1299747</v>
          </cell>
          <cell r="U41">
            <v>39210</v>
          </cell>
          <cell r="V41">
            <v>38992</v>
          </cell>
          <cell r="W41">
            <v>556407</v>
          </cell>
          <cell r="X41">
            <v>557034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73939</v>
          </cell>
          <cell r="AD41">
            <v>73939</v>
          </cell>
          <cell r="AE41">
            <v>0</v>
          </cell>
          <cell r="AF41">
            <v>0</v>
          </cell>
          <cell r="AG41">
            <v>776970</v>
          </cell>
          <cell r="AH41">
            <v>750672</v>
          </cell>
          <cell r="AI41">
            <v>0</v>
          </cell>
          <cell r="AJ41">
            <v>0</v>
          </cell>
          <cell r="AK41">
            <v>218612</v>
          </cell>
          <cell r="AL41">
            <v>295603</v>
          </cell>
          <cell r="AM41">
            <v>140409</v>
          </cell>
          <cell r="AN41">
            <v>169892</v>
          </cell>
          <cell r="AO41">
            <v>349220</v>
          </cell>
          <cell r="AP41">
            <v>347091.00000000006</v>
          </cell>
          <cell r="AQ41">
            <v>0</v>
          </cell>
          <cell r="AR41">
            <v>0</v>
          </cell>
          <cell r="AS41">
            <v>79218</v>
          </cell>
          <cell r="AT41">
            <v>79218</v>
          </cell>
          <cell r="AU41">
            <v>1576</v>
          </cell>
          <cell r="AV41">
            <v>1576</v>
          </cell>
          <cell r="AW41">
            <v>132674</v>
          </cell>
          <cell r="AX41">
            <v>240820</v>
          </cell>
          <cell r="AY41">
            <v>0</v>
          </cell>
          <cell r="AZ41">
            <v>0</v>
          </cell>
          <cell r="BA41">
            <v>0</v>
          </cell>
          <cell r="BB41">
            <v>5602</v>
          </cell>
          <cell r="BC41">
            <v>101468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10572.746335836582</v>
          </cell>
          <cell r="BI41">
            <v>0</v>
          </cell>
          <cell r="BJ41">
            <v>17500</v>
          </cell>
          <cell r="BK41">
            <v>327672</v>
          </cell>
          <cell r="BL41">
            <v>36729</v>
          </cell>
          <cell r="BM41">
            <v>0</v>
          </cell>
          <cell r="BN41">
            <v>0</v>
          </cell>
          <cell r="BO41">
            <v>40065</v>
          </cell>
          <cell r="BP41">
            <v>40066</v>
          </cell>
          <cell r="BQ41">
            <v>180000</v>
          </cell>
          <cell r="BR41">
            <v>180000</v>
          </cell>
          <cell r="BS41">
            <v>7878</v>
          </cell>
          <cell r="BT41">
            <v>7878</v>
          </cell>
          <cell r="BU41">
            <v>26106.777807559818</v>
          </cell>
          <cell r="BV41">
            <v>0</v>
          </cell>
          <cell r="BW41">
            <v>38420</v>
          </cell>
          <cell r="BX41">
            <v>38420</v>
          </cell>
          <cell r="BY41">
            <v>1147</v>
          </cell>
          <cell r="BZ41">
            <v>1159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803352.9</v>
          </cell>
          <cell r="CF41">
            <v>803352.9</v>
          </cell>
          <cell r="CG41">
            <v>0</v>
          </cell>
          <cell r="CH41">
            <v>0</v>
          </cell>
          <cell r="CI41">
            <v>104407</v>
          </cell>
          <cell r="CJ41">
            <v>121338</v>
          </cell>
          <cell r="CK41">
            <v>0</v>
          </cell>
          <cell r="CL41">
            <v>0</v>
          </cell>
          <cell r="CM41">
            <v>888.58</v>
          </cell>
          <cell r="CN41">
            <v>0</v>
          </cell>
          <cell r="CO41">
            <v>32271</v>
          </cell>
          <cell r="CP41">
            <v>23863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11147</v>
          </cell>
          <cell r="CV41">
            <v>11147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20421044.279517554</v>
          </cell>
          <cell r="DB41">
            <v>20990000.407104101</v>
          </cell>
          <cell r="DC41">
            <v>2848.85</v>
          </cell>
          <cell r="DD41">
            <v>2833.05</v>
          </cell>
          <cell r="DE41">
            <v>2848.85</v>
          </cell>
          <cell r="DF41">
            <v>2833.05</v>
          </cell>
          <cell r="DG41">
            <v>0.34460000000000002</v>
          </cell>
          <cell r="DH41">
            <v>0.34460000000000002</v>
          </cell>
          <cell r="DI41">
            <v>6361</v>
          </cell>
          <cell r="DJ41">
            <v>6454</v>
          </cell>
          <cell r="DK41">
            <v>0</v>
          </cell>
          <cell r="DL41">
            <v>331.0828535254106</v>
          </cell>
          <cell r="DM41">
            <v>107.47</v>
          </cell>
          <cell r="DN41">
            <v>107.47</v>
          </cell>
          <cell r="DO41">
            <v>180</v>
          </cell>
          <cell r="DP41">
            <v>180</v>
          </cell>
          <cell r="DQ41">
            <v>53</v>
          </cell>
          <cell r="DR41">
            <v>53</v>
          </cell>
          <cell r="DS41">
            <v>485</v>
          </cell>
          <cell r="DT41">
            <v>484</v>
          </cell>
          <cell r="DU41">
            <v>166</v>
          </cell>
          <cell r="DV41">
            <v>166</v>
          </cell>
          <cell r="DW41">
            <v>695</v>
          </cell>
          <cell r="DX41">
            <v>700</v>
          </cell>
          <cell r="DY41">
            <v>298</v>
          </cell>
          <cell r="DZ41">
            <v>300</v>
          </cell>
          <cell r="EA41">
            <v>21</v>
          </cell>
          <cell r="EB41">
            <v>21</v>
          </cell>
          <cell r="EC41">
            <v>545</v>
          </cell>
          <cell r="ED41">
            <v>545</v>
          </cell>
          <cell r="EE41">
            <v>0</v>
          </cell>
          <cell r="EF41">
            <v>0</v>
          </cell>
          <cell r="EG41">
            <v>417.91</v>
          </cell>
          <cell r="EH41">
            <v>406.19</v>
          </cell>
          <cell r="EI41">
            <v>71758</v>
          </cell>
          <cell r="EJ41">
            <v>71758</v>
          </cell>
          <cell r="EK41">
            <v>0</v>
          </cell>
          <cell r="EL41">
            <v>120</v>
          </cell>
          <cell r="EM41">
            <v>129</v>
          </cell>
          <cell r="EN41">
            <v>207</v>
          </cell>
          <cell r="EO41">
            <v>207</v>
          </cell>
          <cell r="EP41">
            <v>36000</v>
          </cell>
          <cell r="EQ41">
            <v>36000</v>
          </cell>
          <cell r="ER41">
            <v>18.5</v>
          </cell>
          <cell r="ES41">
            <v>20</v>
          </cell>
          <cell r="EU41">
            <v>5415</v>
          </cell>
          <cell r="EV41">
            <v>5754.73</v>
          </cell>
          <cell r="FD41">
            <v>0</v>
          </cell>
          <cell r="FE41">
            <v>0</v>
          </cell>
          <cell r="FF41">
            <v>53</v>
          </cell>
          <cell r="FG41">
            <v>53</v>
          </cell>
          <cell r="FH41">
            <v>156</v>
          </cell>
          <cell r="FI41">
            <v>156</v>
          </cell>
          <cell r="FJ41">
            <v>32</v>
          </cell>
          <cell r="FK41">
            <v>48</v>
          </cell>
          <cell r="FL41">
            <v>6326</v>
          </cell>
          <cell r="FM41">
            <v>7655</v>
          </cell>
          <cell r="FN41">
            <v>3163</v>
          </cell>
          <cell r="FO41">
            <v>3827.5</v>
          </cell>
          <cell r="FP41">
            <v>32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232.1407008009009</v>
          </cell>
          <cell r="FV41">
            <v>0</v>
          </cell>
          <cell r="FW41">
            <v>15.121236742011694</v>
          </cell>
          <cell r="FX41">
            <v>0</v>
          </cell>
          <cell r="FY41">
            <v>83.820915982497951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394692</v>
          </cell>
          <cell r="GH41">
            <v>162964.67348184314</v>
          </cell>
          <cell r="GI41">
            <v>188768.13640524869</v>
          </cell>
          <cell r="GJ41">
            <v>41651.697894415629</v>
          </cell>
        </row>
        <row r="42">
          <cell r="A42">
            <v>40</v>
          </cell>
          <cell r="B42" t="str">
            <v>GREENSVILLE</v>
          </cell>
          <cell r="C42">
            <v>4059490</v>
          </cell>
          <cell r="D42">
            <v>4013154</v>
          </cell>
          <cell r="E42">
            <v>1572902.7070490485</v>
          </cell>
          <cell r="F42">
            <v>1633493.5780186844</v>
          </cell>
          <cell r="G42">
            <v>0</v>
          </cell>
          <cell r="H42">
            <v>286681</v>
          </cell>
          <cell r="I42">
            <v>86351</v>
          </cell>
          <cell r="J42">
            <v>85120</v>
          </cell>
          <cell r="K42">
            <v>102846</v>
          </cell>
          <cell r="L42">
            <v>101381</v>
          </cell>
          <cell r="M42">
            <v>41781</v>
          </cell>
          <cell r="N42">
            <v>41186</v>
          </cell>
          <cell r="O42">
            <v>543158</v>
          </cell>
          <cell r="P42">
            <v>533834</v>
          </cell>
          <cell r="Q42">
            <v>311753</v>
          </cell>
          <cell r="R42">
            <v>306519</v>
          </cell>
          <cell r="S42">
            <v>614668</v>
          </cell>
          <cell r="T42">
            <v>608285</v>
          </cell>
          <cell r="U42">
            <v>18480</v>
          </cell>
          <cell r="V42">
            <v>18217</v>
          </cell>
          <cell r="W42">
            <v>263544</v>
          </cell>
          <cell r="X42">
            <v>260580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65147</v>
          </cell>
          <cell r="AD42">
            <v>65147</v>
          </cell>
          <cell r="AE42">
            <v>0</v>
          </cell>
          <cell r="AF42">
            <v>0</v>
          </cell>
          <cell r="AG42">
            <v>334354</v>
          </cell>
          <cell r="AH42">
            <v>320210</v>
          </cell>
          <cell r="AI42">
            <v>0</v>
          </cell>
          <cell r="AJ42">
            <v>0</v>
          </cell>
          <cell r="AK42">
            <v>316058</v>
          </cell>
          <cell r="AL42">
            <v>429083</v>
          </cell>
          <cell r="AM42">
            <v>202995</v>
          </cell>
          <cell r="AN42">
            <v>246606</v>
          </cell>
          <cell r="AO42">
            <v>301582</v>
          </cell>
          <cell r="AP42">
            <v>295430</v>
          </cell>
          <cell r="AQ42">
            <v>0</v>
          </cell>
          <cell r="AR42">
            <v>0</v>
          </cell>
          <cell r="AS42">
            <v>35839</v>
          </cell>
          <cell r="AT42">
            <v>35839</v>
          </cell>
          <cell r="AU42">
            <v>3377</v>
          </cell>
          <cell r="AV42">
            <v>3377</v>
          </cell>
          <cell r="AW42">
            <v>170826</v>
          </cell>
          <cell r="AX42">
            <v>275618</v>
          </cell>
          <cell r="AY42">
            <v>0</v>
          </cell>
          <cell r="AZ42">
            <v>0</v>
          </cell>
          <cell r="BA42">
            <v>0</v>
          </cell>
          <cell r="BB42">
            <v>3483</v>
          </cell>
          <cell r="BC42">
            <v>78907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17500</v>
          </cell>
          <cell r="BK42">
            <v>1110661</v>
          </cell>
          <cell r="BL42">
            <v>1046390</v>
          </cell>
          <cell r="BM42">
            <v>0</v>
          </cell>
          <cell r="BN42">
            <v>0</v>
          </cell>
          <cell r="BO42">
            <v>33439</v>
          </cell>
          <cell r="BP42">
            <v>30914</v>
          </cell>
          <cell r="BQ42">
            <v>154000</v>
          </cell>
          <cell r="BR42">
            <v>154000</v>
          </cell>
          <cell r="BS42">
            <v>5051</v>
          </cell>
          <cell r="BT42">
            <v>5051</v>
          </cell>
          <cell r="BU42">
            <v>8499.1216831952333</v>
          </cell>
          <cell r="BV42">
            <v>0</v>
          </cell>
          <cell r="BW42">
            <v>32324</v>
          </cell>
          <cell r="BX42">
            <v>32324</v>
          </cell>
          <cell r="BY42">
            <v>28677</v>
          </cell>
          <cell r="BZ42">
            <v>28964</v>
          </cell>
          <cell r="CA42">
            <v>0</v>
          </cell>
          <cell r="CB42">
            <v>0</v>
          </cell>
          <cell r="CC42">
            <v>3750</v>
          </cell>
          <cell r="CD42">
            <v>3877</v>
          </cell>
          <cell r="CE42">
            <v>122993.32500000001</v>
          </cell>
          <cell r="CF42">
            <v>122993.32500000001</v>
          </cell>
          <cell r="CG42">
            <v>0</v>
          </cell>
          <cell r="CH42">
            <v>0</v>
          </cell>
          <cell r="CI42">
            <v>41338</v>
          </cell>
          <cell r="CJ42">
            <v>75442</v>
          </cell>
          <cell r="CK42">
            <v>0</v>
          </cell>
          <cell r="CL42">
            <v>0</v>
          </cell>
          <cell r="CM42">
            <v>9444.6</v>
          </cell>
          <cell r="CN42">
            <v>8257.7000000000007</v>
          </cell>
          <cell r="CO42">
            <v>10588</v>
          </cell>
          <cell r="CP42">
            <v>6891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14443</v>
          </cell>
          <cell r="CV42">
            <v>14443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10699266.753732244</v>
          </cell>
          <cell r="DB42">
            <v>11106807.603018682</v>
          </cell>
          <cell r="DC42">
            <v>1115.7999999999997</v>
          </cell>
          <cell r="DD42">
            <v>1099.8999999999999</v>
          </cell>
          <cell r="DE42">
            <v>1115.7999999999997</v>
          </cell>
          <cell r="DF42">
            <v>1099.8999999999999</v>
          </cell>
          <cell r="DG42">
            <v>0.27989999999999998</v>
          </cell>
          <cell r="DH42">
            <v>0.27989999999999998</v>
          </cell>
          <cell r="DI42">
            <v>6462</v>
          </cell>
          <cell r="DJ42">
            <v>6552</v>
          </cell>
          <cell r="DK42">
            <v>0</v>
          </cell>
          <cell r="DL42">
            <v>357.55616942635595</v>
          </cell>
          <cell r="DM42">
            <v>107.47</v>
          </cell>
          <cell r="DN42">
            <v>107.47</v>
          </cell>
          <cell r="DO42">
            <v>128</v>
          </cell>
          <cell r="DP42">
            <v>128</v>
          </cell>
          <cell r="DQ42">
            <v>52</v>
          </cell>
          <cell r="DR42">
            <v>52</v>
          </cell>
          <cell r="DS42">
            <v>676</v>
          </cell>
          <cell r="DT42">
            <v>674</v>
          </cell>
          <cell r="DU42">
            <v>388</v>
          </cell>
          <cell r="DV42">
            <v>387</v>
          </cell>
          <cell r="DW42">
            <v>765</v>
          </cell>
          <cell r="DX42">
            <v>768</v>
          </cell>
          <cell r="DY42">
            <v>328</v>
          </cell>
          <cell r="DZ42">
            <v>329</v>
          </cell>
          <cell r="EA42">
            <v>23</v>
          </cell>
          <cell r="EB42">
            <v>23</v>
          </cell>
          <cell r="EC42">
            <v>545</v>
          </cell>
          <cell r="ED42">
            <v>545</v>
          </cell>
          <cell r="EE42">
            <v>0</v>
          </cell>
          <cell r="EF42">
            <v>0</v>
          </cell>
          <cell r="EG42">
            <v>417.91</v>
          </cell>
          <cell r="EH42">
            <v>406.19</v>
          </cell>
          <cell r="EI42">
            <v>71758</v>
          </cell>
          <cell r="EJ42">
            <v>71758</v>
          </cell>
          <cell r="EK42">
            <v>0</v>
          </cell>
          <cell r="EL42">
            <v>43</v>
          </cell>
          <cell r="EM42">
            <v>73</v>
          </cell>
          <cell r="EN42">
            <v>166</v>
          </cell>
          <cell r="EO42">
            <v>166</v>
          </cell>
          <cell r="EP42">
            <v>30800</v>
          </cell>
          <cell r="EQ42">
            <v>30800</v>
          </cell>
          <cell r="ER42">
            <v>18.5</v>
          </cell>
          <cell r="ES42">
            <v>20</v>
          </cell>
          <cell r="EU42">
            <v>5415</v>
          </cell>
          <cell r="EV42">
            <v>5754.73</v>
          </cell>
          <cell r="FD42">
            <v>0</v>
          </cell>
          <cell r="FE42">
            <v>0</v>
          </cell>
          <cell r="FF42">
            <v>52</v>
          </cell>
          <cell r="FG42">
            <v>52</v>
          </cell>
          <cell r="FH42">
            <v>162</v>
          </cell>
          <cell r="FI42">
            <v>161</v>
          </cell>
          <cell r="FJ42">
            <v>37.5</v>
          </cell>
          <cell r="FK42">
            <v>50</v>
          </cell>
          <cell r="FL42">
            <v>6326</v>
          </cell>
          <cell r="FM42">
            <v>7655</v>
          </cell>
          <cell r="FN42">
            <v>3163</v>
          </cell>
          <cell r="FO42">
            <v>3827.5</v>
          </cell>
          <cell r="FP42">
            <v>37.5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253.42500313641537</v>
          </cell>
          <cell r="FV42">
            <v>0</v>
          </cell>
          <cell r="FW42">
            <v>17.893279315053537</v>
          </cell>
          <cell r="FX42">
            <v>0</v>
          </cell>
          <cell r="FY42">
            <v>86.237886974887076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124464</v>
          </cell>
          <cell r="GH42">
            <v>121177.14859047355</v>
          </cell>
          <cell r="GI42">
            <v>201753.83238439105</v>
          </cell>
          <cell r="GJ42">
            <v>13930.476461602555</v>
          </cell>
        </row>
        <row r="43">
          <cell r="A43">
            <v>41</v>
          </cell>
          <cell r="B43" t="str">
            <v>HALIFAX</v>
          </cell>
          <cell r="C43">
            <v>16582002</v>
          </cell>
          <cell r="D43">
            <v>16479091</v>
          </cell>
          <cell r="E43">
            <v>5911977.5489933304</v>
          </cell>
          <cell r="F43">
            <v>5936571.1085265651</v>
          </cell>
          <cell r="G43">
            <v>0</v>
          </cell>
          <cell r="H43">
            <v>1180979</v>
          </cell>
          <cell r="I43">
            <v>328041</v>
          </cell>
          <cell r="J43">
            <v>322211</v>
          </cell>
          <cell r="K43">
            <v>347973</v>
          </cell>
          <cell r="L43">
            <v>341789</v>
          </cell>
          <cell r="M43">
            <v>161777</v>
          </cell>
          <cell r="N43">
            <v>158902</v>
          </cell>
          <cell r="O43">
            <v>3864335</v>
          </cell>
          <cell r="P43">
            <v>3792654</v>
          </cell>
          <cell r="Q43">
            <v>811938</v>
          </cell>
          <cell r="R43">
            <v>797507</v>
          </cell>
          <cell r="S43">
            <v>2579276</v>
          </cell>
          <cell r="T43">
            <v>2548424</v>
          </cell>
          <cell r="U43">
            <v>79362</v>
          </cell>
          <cell r="V43">
            <v>77952</v>
          </cell>
          <cell r="W43">
            <v>1108020</v>
          </cell>
          <cell r="X43">
            <v>1094323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57129</v>
          </cell>
          <cell r="AD43">
            <v>57129</v>
          </cell>
          <cell r="AE43">
            <v>0</v>
          </cell>
          <cell r="AF43">
            <v>0</v>
          </cell>
          <cell r="AG43">
            <v>1270191</v>
          </cell>
          <cell r="AH43">
            <v>1212112</v>
          </cell>
          <cell r="AI43">
            <v>0</v>
          </cell>
          <cell r="AJ43">
            <v>0</v>
          </cell>
          <cell r="AK43">
            <v>1008098</v>
          </cell>
          <cell r="AL43">
            <v>1361114</v>
          </cell>
          <cell r="AM43">
            <v>647474</v>
          </cell>
          <cell r="AN43">
            <v>782272</v>
          </cell>
          <cell r="AO43">
            <v>992812.99999999988</v>
          </cell>
          <cell r="AP43">
            <v>974235</v>
          </cell>
          <cell r="AQ43">
            <v>0</v>
          </cell>
          <cell r="AR43">
            <v>0</v>
          </cell>
          <cell r="AS43">
            <v>120926</v>
          </cell>
          <cell r="AT43">
            <v>120926</v>
          </cell>
          <cell r="AU43">
            <v>4728</v>
          </cell>
          <cell r="AV43">
            <v>4728</v>
          </cell>
          <cell r="AW43">
            <v>658726</v>
          </cell>
          <cell r="AX43">
            <v>807743</v>
          </cell>
          <cell r="AY43">
            <v>0</v>
          </cell>
          <cell r="AZ43">
            <v>0</v>
          </cell>
          <cell r="BA43">
            <v>0</v>
          </cell>
          <cell r="BB43">
            <v>2346</v>
          </cell>
          <cell r="BC43">
            <v>268415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55000</v>
          </cell>
          <cell r="BK43">
            <v>351874</v>
          </cell>
          <cell r="BL43">
            <v>78580</v>
          </cell>
          <cell r="BM43">
            <v>25159</v>
          </cell>
          <cell r="BN43">
            <v>25159</v>
          </cell>
          <cell r="BO43">
            <v>104703</v>
          </cell>
          <cell r="BP43">
            <v>102155</v>
          </cell>
          <cell r="BQ43">
            <v>284000</v>
          </cell>
          <cell r="BR43">
            <v>284000</v>
          </cell>
          <cell r="BS43">
            <v>10513</v>
          </cell>
          <cell r="BT43">
            <v>10513</v>
          </cell>
          <cell r="BU43">
            <v>34902.368218578398</v>
          </cell>
          <cell r="BV43">
            <v>0</v>
          </cell>
          <cell r="BW43">
            <v>41171</v>
          </cell>
          <cell r="BX43">
            <v>41171</v>
          </cell>
          <cell r="BY43">
            <v>37959</v>
          </cell>
          <cell r="BZ43">
            <v>38339</v>
          </cell>
          <cell r="CA43">
            <v>0</v>
          </cell>
          <cell r="CB43">
            <v>0</v>
          </cell>
          <cell r="CC43">
            <v>8152</v>
          </cell>
          <cell r="CD43">
            <v>8567</v>
          </cell>
          <cell r="CE43">
            <v>327940.2</v>
          </cell>
          <cell r="CF43">
            <v>327940.2</v>
          </cell>
          <cell r="CG43">
            <v>0</v>
          </cell>
          <cell r="CH43">
            <v>0</v>
          </cell>
          <cell r="CI43">
            <v>46327</v>
          </cell>
          <cell r="CJ43">
            <v>50811</v>
          </cell>
          <cell r="CK43">
            <v>0</v>
          </cell>
          <cell r="CL43">
            <v>0</v>
          </cell>
          <cell r="CM43">
            <v>1003.86</v>
          </cell>
          <cell r="CN43">
            <v>1070.52</v>
          </cell>
          <cell r="CO43">
            <v>23553</v>
          </cell>
          <cell r="CP43">
            <v>17502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28966</v>
          </cell>
          <cell r="CV43">
            <v>28966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38129424.977211915</v>
          </cell>
          <cell r="DB43">
            <v>39120435.828526571</v>
          </cell>
          <cell r="DC43">
            <v>4397</v>
          </cell>
          <cell r="DD43">
            <v>4318.8500000000004</v>
          </cell>
          <cell r="DE43">
            <v>4397</v>
          </cell>
          <cell r="DF43">
            <v>4318.8500000000004</v>
          </cell>
          <cell r="DG43">
            <v>0.30580000000000002</v>
          </cell>
          <cell r="DH43">
            <v>0.30580000000000002</v>
          </cell>
          <cell r="DI43">
            <v>6777</v>
          </cell>
          <cell r="DJ43">
            <v>6871</v>
          </cell>
          <cell r="DK43">
            <v>0</v>
          </cell>
          <cell r="DL43">
            <v>393.12074094490731</v>
          </cell>
          <cell r="DM43">
            <v>107.47</v>
          </cell>
          <cell r="DN43">
            <v>107.47</v>
          </cell>
          <cell r="DO43">
            <v>114</v>
          </cell>
          <cell r="DP43">
            <v>114</v>
          </cell>
          <cell r="DQ43">
            <v>53</v>
          </cell>
          <cell r="DR43">
            <v>53</v>
          </cell>
          <cell r="DS43">
            <v>1266</v>
          </cell>
          <cell r="DT43">
            <v>1265</v>
          </cell>
          <cell r="DU43">
            <v>266</v>
          </cell>
          <cell r="DV43">
            <v>266</v>
          </cell>
          <cell r="DW43">
            <v>845</v>
          </cell>
          <cell r="DX43">
            <v>850</v>
          </cell>
          <cell r="DY43">
            <v>363</v>
          </cell>
          <cell r="DZ43">
            <v>365</v>
          </cell>
          <cell r="EA43">
            <v>26</v>
          </cell>
          <cell r="EB43">
            <v>26</v>
          </cell>
          <cell r="EC43">
            <v>545</v>
          </cell>
          <cell r="ED43">
            <v>545</v>
          </cell>
          <cell r="EE43">
            <v>0</v>
          </cell>
          <cell r="EF43">
            <v>0</v>
          </cell>
          <cell r="EG43">
            <v>417.91</v>
          </cell>
          <cell r="EH43">
            <v>406.19</v>
          </cell>
          <cell r="EI43">
            <v>71758</v>
          </cell>
          <cell r="EJ43">
            <v>71758</v>
          </cell>
          <cell r="EK43">
            <v>0</v>
          </cell>
          <cell r="EL43">
            <v>50</v>
          </cell>
          <cell r="EM43">
            <v>51</v>
          </cell>
          <cell r="EN43">
            <v>151</v>
          </cell>
          <cell r="EO43">
            <v>151</v>
          </cell>
          <cell r="EP43">
            <v>56800</v>
          </cell>
          <cell r="EQ43">
            <v>56800</v>
          </cell>
          <cell r="ER43">
            <v>18.5</v>
          </cell>
          <cell r="ES43">
            <v>20</v>
          </cell>
          <cell r="EU43">
            <v>5415</v>
          </cell>
          <cell r="EV43">
            <v>5754.73</v>
          </cell>
          <cell r="FD43">
            <v>0</v>
          </cell>
          <cell r="FE43">
            <v>0</v>
          </cell>
          <cell r="FF43">
            <v>53</v>
          </cell>
          <cell r="FG43">
            <v>53</v>
          </cell>
          <cell r="FH43">
            <v>157</v>
          </cell>
          <cell r="FI43">
            <v>157</v>
          </cell>
          <cell r="FJ43">
            <v>150</v>
          </cell>
          <cell r="FK43">
            <v>152</v>
          </cell>
          <cell r="FL43">
            <v>6326</v>
          </cell>
          <cell r="FM43">
            <v>7655</v>
          </cell>
          <cell r="FN43">
            <v>3163</v>
          </cell>
          <cell r="FO43">
            <v>3827.5</v>
          </cell>
          <cell r="FP43">
            <v>150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282.61018623743826</v>
          </cell>
          <cell r="FV43">
            <v>0</v>
          </cell>
          <cell r="FW43">
            <v>17.708160191261982</v>
          </cell>
          <cell r="FX43">
            <v>0</v>
          </cell>
          <cell r="FY43">
            <v>92.802394516207087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533943</v>
          </cell>
          <cell r="GH43">
            <v>357664.42005185829</v>
          </cell>
          <cell r="GI43">
            <v>729291.1518294441</v>
          </cell>
          <cell r="GJ43">
            <v>53268.756554307125</v>
          </cell>
        </row>
        <row r="44">
          <cell r="A44">
            <v>42</v>
          </cell>
          <cell r="B44" t="str">
            <v>HANOVER</v>
          </cell>
          <cell r="C44">
            <v>43335272</v>
          </cell>
          <cell r="D44">
            <v>43344747</v>
          </cell>
          <cell r="E44">
            <v>20599397.732826713</v>
          </cell>
          <cell r="F44">
            <v>21059941.645873964</v>
          </cell>
          <cell r="G44">
            <v>0</v>
          </cell>
          <cell r="H44">
            <v>2788764</v>
          </cell>
          <cell r="I44">
            <v>939721</v>
          </cell>
          <cell r="J44">
            <v>930108</v>
          </cell>
          <cell r="K44">
            <v>559618</v>
          </cell>
          <cell r="L44">
            <v>553893</v>
          </cell>
          <cell r="M44">
            <v>454690</v>
          </cell>
          <cell r="N44">
            <v>450038</v>
          </cell>
          <cell r="O44">
            <v>5841016</v>
          </cell>
          <cell r="P44">
            <v>5781263</v>
          </cell>
          <cell r="Q44">
            <v>585850</v>
          </cell>
          <cell r="R44">
            <v>579857</v>
          </cell>
          <cell r="S44">
            <v>5998408</v>
          </cell>
          <cell r="T44">
            <v>5980318</v>
          </cell>
          <cell r="U44">
            <v>183625</v>
          </cell>
          <cell r="V44">
            <v>181746</v>
          </cell>
          <cell r="W44">
            <v>2570746</v>
          </cell>
          <cell r="X44">
            <v>2561757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144391</v>
          </cell>
          <cell r="AD44">
            <v>157571</v>
          </cell>
          <cell r="AE44">
            <v>0</v>
          </cell>
          <cell r="AF44">
            <v>0</v>
          </cell>
          <cell r="AG44">
            <v>3638650</v>
          </cell>
          <cell r="AH44">
            <v>3498938</v>
          </cell>
          <cell r="AI44">
            <v>0</v>
          </cell>
          <cell r="AJ44">
            <v>0</v>
          </cell>
          <cell r="AK44">
            <v>256082</v>
          </cell>
          <cell r="AL44">
            <v>335063</v>
          </cell>
          <cell r="AM44">
            <v>164475</v>
          </cell>
          <cell r="AN44">
            <v>192571</v>
          </cell>
          <cell r="AO44">
            <v>364424</v>
          </cell>
          <cell r="AP44">
            <v>360670</v>
          </cell>
          <cell r="AQ44">
            <v>0</v>
          </cell>
          <cell r="AR44">
            <v>0</v>
          </cell>
          <cell r="AS44">
            <v>233076</v>
          </cell>
          <cell r="AT44">
            <v>229255</v>
          </cell>
          <cell r="AU44">
            <v>6754</v>
          </cell>
          <cell r="AV44">
            <v>6754</v>
          </cell>
          <cell r="AW44">
            <v>147032</v>
          </cell>
          <cell r="AX44">
            <v>580045</v>
          </cell>
          <cell r="AY44">
            <v>0</v>
          </cell>
          <cell r="AZ44">
            <v>0</v>
          </cell>
          <cell r="BA44">
            <v>0</v>
          </cell>
          <cell r="BB44">
            <v>10931</v>
          </cell>
          <cell r="BC44">
            <v>243625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32475.785215603912</v>
          </cell>
          <cell r="BI44">
            <v>0</v>
          </cell>
          <cell r="BJ44">
            <v>50000</v>
          </cell>
          <cell r="BK44">
            <v>3501879</v>
          </cell>
          <cell r="BL44">
            <v>2152747</v>
          </cell>
          <cell r="BM44">
            <v>25159</v>
          </cell>
          <cell r="BN44">
            <v>25159</v>
          </cell>
          <cell r="BO44">
            <v>90746</v>
          </cell>
          <cell r="BP44">
            <v>90749</v>
          </cell>
          <cell r="BQ44">
            <v>648000</v>
          </cell>
          <cell r="BR44">
            <v>648000</v>
          </cell>
          <cell r="BS44">
            <v>33099</v>
          </cell>
          <cell r="BT44">
            <v>33099</v>
          </cell>
          <cell r="BU44">
            <v>183969.54631309211</v>
          </cell>
          <cell r="BV44">
            <v>0</v>
          </cell>
          <cell r="BW44">
            <v>103823</v>
          </cell>
          <cell r="BX44">
            <v>103823</v>
          </cell>
          <cell r="BY44">
            <v>31969</v>
          </cell>
          <cell r="BZ44">
            <v>32289</v>
          </cell>
          <cell r="CA44">
            <v>0</v>
          </cell>
          <cell r="CB44">
            <v>0</v>
          </cell>
          <cell r="CC44">
            <v>21411</v>
          </cell>
          <cell r="CD44">
            <v>22134</v>
          </cell>
          <cell r="CE44">
            <v>909627.60000000009</v>
          </cell>
          <cell r="CF44">
            <v>909627.60000000009</v>
          </cell>
          <cell r="CG44">
            <v>0</v>
          </cell>
          <cell r="CH44">
            <v>0</v>
          </cell>
          <cell r="CI44">
            <v>206311</v>
          </cell>
          <cell r="CJ44">
            <v>236775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175287</v>
          </cell>
          <cell r="CP44">
            <v>121262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56709</v>
          </cell>
          <cell r="CV44">
            <v>56709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92254842.879139796</v>
          </cell>
          <cell r="DB44">
            <v>94088149.031089559</v>
          </cell>
          <cell r="DC44">
            <v>16271</v>
          </cell>
          <cell r="DD44">
            <v>16104.55</v>
          </cell>
          <cell r="DE44">
            <v>16271</v>
          </cell>
          <cell r="DF44">
            <v>16104.55</v>
          </cell>
          <cell r="DG44">
            <v>0.46260000000000001</v>
          </cell>
          <cell r="DH44">
            <v>0.46260000000000001</v>
          </cell>
          <cell r="DI44">
            <v>6222</v>
          </cell>
          <cell r="DJ44">
            <v>6316</v>
          </cell>
          <cell r="DK44">
            <v>0</v>
          </cell>
          <cell r="DL44">
            <v>320.96657121818021</v>
          </cell>
          <cell r="DM44">
            <v>107.47</v>
          </cell>
          <cell r="DN44">
            <v>107.47</v>
          </cell>
          <cell r="DO44">
            <v>64</v>
          </cell>
          <cell r="DP44">
            <v>64</v>
          </cell>
          <cell r="DQ44">
            <v>52</v>
          </cell>
          <cell r="DR44">
            <v>52</v>
          </cell>
          <cell r="DS44">
            <v>668</v>
          </cell>
          <cell r="DT44">
            <v>668</v>
          </cell>
          <cell r="DU44">
            <v>67</v>
          </cell>
          <cell r="DV44">
            <v>67</v>
          </cell>
          <cell r="DW44">
            <v>686</v>
          </cell>
          <cell r="DX44">
            <v>691</v>
          </cell>
          <cell r="DY44">
            <v>294</v>
          </cell>
          <cell r="DZ44">
            <v>296</v>
          </cell>
          <cell r="EA44">
            <v>21</v>
          </cell>
          <cell r="EB44">
            <v>21</v>
          </cell>
          <cell r="EC44">
            <v>545</v>
          </cell>
          <cell r="ED44">
            <v>545</v>
          </cell>
          <cell r="EE44">
            <v>0</v>
          </cell>
          <cell r="EF44">
            <v>0</v>
          </cell>
          <cell r="EG44">
            <v>417.91</v>
          </cell>
          <cell r="EH44">
            <v>406.19</v>
          </cell>
          <cell r="EI44">
            <v>71758</v>
          </cell>
          <cell r="EJ44">
            <v>71758</v>
          </cell>
          <cell r="EK44">
            <v>0</v>
          </cell>
          <cell r="EL44">
            <v>289</v>
          </cell>
          <cell r="EM44">
            <v>307</v>
          </cell>
          <cell r="EN44">
            <v>493</v>
          </cell>
          <cell r="EO44">
            <v>538</v>
          </cell>
          <cell r="EP44">
            <v>129600</v>
          </cell>
          <cell r="EQ44">
            <v>129600</v>
          </cell>
          <cell r="ER44">
            <v>18.5</v>
          </cell>
          <cell r="ES44">
            <v>20</v>
          </cell>
          <cell r="EU44">
            <v>5415</v>
          </cell>
          <cell r="EV44">
            <v>5754.73</v>
          </cell>
          <cell r="FD44">
            <v>0</v>
          </cell>
          <cell r="FE44">
            <v>0</v>
          </cell>
          <cell r="FF44">
            <v>52</v>
          </cell>
          <cell r="FG44">
            <v>52</v>
          </cell>
          <cell r="FH44">
            <v>150</v>
          </cell>
          <cell r="FI44">
            <v>150</v>
          </cell>
          <cell r="FJ44">
            <v>43.25</v>
          </cell>
          <cell r="FK44">
            <v>141</v>
          </cell>
          <cell r="FL44">
            <v>6326</v>
          </cell>
          <cell r="FM44">
            <v>7655</v>
          </cell>
          <cell r="FN44">
            <v>3163</v>
          </cell>
          <cell r="FO44">
            <v>3827.5</v>
          </cell>
          <cell r="FP44">
            <v>43.25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229.04004109805129</v>
          </cell>
          <cell r="FV44">
            <v>0</v>
          </cell>
          <cell r="FW44">
            <v>15.003551636314963</v>
          </cell>
          <cell r="FX44">
            <v>0</v>
          </cell>
          <cell r="FY44">
            <v>76.922978483813949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3011925</v>
          </cell>
          <cell r="GH44">
            <v>504306.30815035361</v>
          </cell>
          <cell r="GI44">
            <v>362020.22366951988</v>
          </cell>
          <cell r="GJ44">
            <v>200634.45775958319</v>
          </cell>
        </row>
        <row r="45">
          <cell r="A45">
            <v>43</v>
          </cell>
          <cell r="B45" t="str">
            <v>HENRICO</v>
          </cell>
          <cell r="C45">
            <v>139030813</v>
          </cell>
          <cell r="D45">
            <v>141076607</v>
          </cell>
          <cell r="E45">
            <v>60554369.590237595</v>
          </cell>
          <cell r="F45">
            <v>62559748.015127167</v>
          </cell>
          <cell r="G45">
            <v>0</v>
          </cell>
          <cell r="H45">
            <v>9265033</v>
          </cell>
          <cell r="I45">
            <v>3009957</v>
          </cell>
          <cell r="J45">
            <v>3019044</v>
          </cell>
          <cell r="K45">
            <v>2016534</v>
          </cell>
          <cell r="L45">
            <v>2022622</v>
          </cell>
          <cell r="M45">
            <v>1456385</v>
          </cell>
          <cell r="N45">
            <v>1460782</v>
          </cell>
          <cell r="O45">
            <v>17728692</v>
          </cell>
          <cell r="P45">
            <v>17782217</v>
          </cell>
          <cell r="Q45">
            <v>4733253</v>
          </cell>
          <cell r="R45">
            <v>4747543</v>
          </cell>
          <cell r="S45">
            <v>19465152</v>
          </cell>
          <cell r="T45">
            <v>19664379</v>
          </cell>
          <cell r="U45">
            <v>588156</v>
          </cell>
          <cell r="V45">
            <v>589931</v>
          </cell>
          <cell r="W45">
            <v>8346209</v>
          </cell>
          <cell r="X45">
            <v>8427591</v>
          </cell>
          <cell r="Y45">
            <v>40185</v>
          </cell>
          <cell r="Z45">
            <v>42037</v>
          </cell>
          <cell r="AA45">
            <v>0</v>
          </cell>
          <cell r="AB45">
            <v>0</v>
          </cell>
          <cell r="AC45">
            <v>479540</v>
          </cell>
          <cell r="AD45">
            <v>479540</v>
          </cell>
          <cell r="AE45">
            <v>0</v>
          </cell>
          <cell r="AF45">
            <v>0</v>
          </cell>
          <cell r="AG45">
            <v>11654708</v>
          </cell>
          <cell r="AH45">
            <v>11357224</v>
          </cell>
          <cell r="AI45">
            <v>0</v>
          </cell>
          <cell r="AJ45">
            <v>0</v>
          </cell>
          <cell r="AK45">
            <v>4158718</v>
          </cell>
          <cell r="AL45">
            <v>5698972</v>
          </cell>
          <cell r="AM45">
            <v>2671034</v>
          </cell>
          <cell r="AN45">
            <v>3275364</v>
          </cell>
          <cell r="AO45">
            <v>6073594</v>
          </cell>
          <cell r="AP45">
            <v>6092349</v>
          </cell>
          <cell r="AQ45">
            <v>0</v>
          </cell>
          <cell r="AR45">
            <v>0</v>
          </cell>
          <cell r="AS45">
            <v>1138937</v>
          </cell>
          <cell r="AT45">
            <v>1143004</v>
          </cell>
          <cell r="AU45">
            <v>32868</v>
          </cell>
          <cell r="AV45">
            <v>32868</v>
          </cell>
          <cell r="AW45">
            <v>2674518</v>
          </cell>
          <cell r="AX45">
            <v>5750186</v>
          </cell>
          <cell r="AY45">
            <v>0</v>
          </cell>
          <cell r="AZ45">
            <v>0</v>
          </cell>
          <cell r="BA45">
            <v>0</v>
          </cell>
          <cell r="BB45">
            <v>133004</v>
          </cell>
          <cell r="BC45">
            <v>1732919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146910.24064248256</v>
          </cell>
          <cell r="BI45">
            <v>0</v>
          </cell>
          <cell r="BJ45">
            <v>470000</v>
          </cell>
          <cell r="BK45">
            <v>10542570</v>
          </cell>
          <cell r="BL45">
            <v>5416481</v>
          </cell>
          <cell r="BM45">
            <v>50318</v>
          </cell>
          <cell r="BN45">
            <v>50318</v>
          </cell>
          <cell r="BO45">
            <v>645186</v>
          </cell>
          <cell r="BP45">
            <v>649314</v>
          </cell>
          <cell r="BQ45">
            <v>1792000</v>
          </cell>
          <cell r="BR45">
            <v>1792000</v>
          </cell>
          <cell r="BS45">
            <v>37500</v>
          </cell>
          <cell r="BT45">
            <v>37500</v>
          </cell>
          <cell r="BU45">
            <v>500236.6476264596</v>
          </cell>
          <cell r="BV45">
            <v>0</v>
          </cell>
          <cell r="BW45">
            <v>837262</v>
          </cell>
          <cell r="BX45">
            <v>837262</v>
          </cell>
          <cell r="BY45">
            <v>115853</v>
          </cell>
          <cell r="BZ45">
            <v>117011</v>
          </cell>
          <cell r="CA45">
            <v>1426989</v>
          </cell>
          <cell r="CB45">
            <v>1320797</v>
          </cell>
          <cell r="CC45">
            <v>91193</v>
          </cell>
          <cell r="CD45">
            <v>94275</v>
          </cell>
          <cell r="CE45">
            <v>1251114.9000000001</v>
          </cell>
          <cell r="CF45">
            <v>1251114.9000000001</v>
          </cell>
          <cell r="CG45">
            <v>0</v>
          </cell>
          <cell r="CH45">
            <v>0</v>
          </cell>
          <cell r="CI45">
            <v>2614239</v>
          </cell>
          <cell r="CJ45">
            <v>2881082</v>
          </cell>
          <cell r="CK45">
            <v>80371</v>
          </cell>
          <cell r="CL45">
            <v>84075</v>
          </cell>
          <cell r="CM45">
            <v>152322.28</v>
          </cell>
          <cell r="CN45">
            <v>122212.42</v>
          </cell>
          <cell r="CO45">
            <v>760055</v>
          </cell>
          <cell r="CP45">
            <v>521662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227247</v>
          </cell>
          <cell r="CV45">
            <v>227247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308710998.41786402</v>
          </cell>
          <cell r="DB45">
            <v>320506302.57576966</v>
          </cell>
          <cell r="DC45">
            <v>48955.45</v>
          </cell>
          <cell r="DD45">
            <v>49103.25</v>
          </cell>
          <cell r="DE45">
            <v>48955.45</v>
          </cell>
          <cell r="DF45">
            <v>49103.25</v>
          </cell>
          <cell r="DG45">
            <v>0.4279</v>
          </cell>
          <cell r="DH45">
            <v>0.4279</v>
          </cell>
          <cell r="DI45">
            <v>6201</v>
          </cell>
          <cell r="DJ45">
            <v>6296</v>
          </cell>
          <cell r="DK45">
            <v>0</v>
          </cell>
          <cell r="DL45">
            <v>325.07612969190683</v>
          </cell>
          <cell r="DM45">
            <v>107.47</v>
          </cell>
          <cell r="DN45">
            <v>107.47</v>
          </cell>
          <cell r="DO45">
            <v>72</v>
          </cell>
          <cell r="DP45">
            <v>72</v>
          </cell>
          <cell r="DQ45">
            <v>52</v>
          </cell>
          <cell r="DR45">
            <v>52</v>
          </cell>
          <cell r="DS45">
            <v>633</v>
          </cell>
          <cell r="DT45">
            <v>633</v>
          </cell>
          <cell r="DU45">
            <v>169</v>
          </cell>
          <cell r="DV45">
            <v>169</v>
          </cell>
          <cell r="DW45">
            <v>695</v>
          </cell>
          <cell r="DX45">
            <v>700</v>
          </cell>
          <cell r="DY45">
            <v>298</v>
          </cell>
          <cell r="DZ45">
            <v>300</v>
          </cell>
          <cell r="EA45">
            <v>21</v>
          </cell>
          <cell r="EB45">
            <v>21</v>
          </cell>
          <cell r="EC45">
            <v>545</v>
          </cell>
          <cell r="ED45">
            <v>545</v>
          </cell>
          <cell r="EE45">
            <v>0</v>
          </cell>
          <cell r="EF45">
            <v>0</v>
          </cell>
          <cell r="EG45">
            <v>417.91</v>
          </cell>
          <cell r="EH45">
            <v>406.19</v>
          </cell>
          <cell r="EI45">
            <v>71758</v>
          </cell>
          <cell r="EJ45">
            <v>71758</v>
          </cell>
          <cell r="EK45">
            <v>0</v>
          </cell>
          <cell r="EL45">
            <v>3442</v>
          </cell>
          <cell r="EM45">
            <v>3509</v>
          </cell>
          <cell r="EN45">
            <v>1538</v>
          </cell>
          <cell r="EO45">
            <v>1538</v>
          </cell>
          <cell r="EP45">
            <v>358400</v>
          </cell>
          <cell r="EQ45">
            <v>358400</v>
          </cell>
          <cell r="ER45">
            <v>18.5</v>
          </cell>
          <cell r="ES45">
            <v>20</v>
          </cell>
          <cell r="EU45">
            <v>5415</v>
          </cell>
          <cell r="EV45">
            <v>5754.73</v>
          </cell>
          <cell r="FD45">
            <v>0</v>
          </cell>
          <cell r="FE45">
            <v>0</v>
          </cell>
          <cell r="FF45">
            <v>52</v>
          </cell>
          <cell r="FG45">
            <v>52</v>
          </cell>
          <cell r="FH45">
            <v>157</v>
          </cell>
          <cell r="FI45">
            <v>157</v>
          </cell>
          <cell r="FJ45">
            <v>739</v>
          </cell>
          <cell r="FK45">
            <v>1313</v>
          </cell>
          <cell r="FL45">
            <v>6326</v>
          </cell>
          <cell r="FM45">
            <v>7655</v>
          </cell>
          <cell r="FN45">
            <v>3163</v>
          </cell>
          <cell r="FO45">
            <v>3827.5</v>
          </cell>
          <cell r="FP45">
            <v>739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233.22508364195437</v>
          </cell>
          <cell r="FV45">
            <v>0</v>
          </cell>
          <cell r="FW45">
            <v>14.033124945431862</v>
          </cell>
          <cell r="FX45">
            <v>0</v>
          </cell>
          <cell r="FY45">
            <v>77.817921104520607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8494592</v>
          </cell>
          <cell r="GH45">
            <v>3540218.4210802303</v>
          </cell>
          <cell r="GI45">
            <v>5108286.804404824</v>
          </cell>
          <cell r="GJ45">
            <v>851863.55934277212</v>
          </cell>
        </row>
        <row r="46">
          <cell r="A46">
            <v>44</v>
          </cell>
          <cell r="B46" t="str">
            <v>HENRY</v>
          </cell>
          <cell r="C46">
            <v>26167301</v>
          </cell>
          <cell r="D46">
            <v>26351521</v>
          </cell>
          <cell r="E46">
            <v>8537933.3722231854</v>
          </cell>
          <cell r="F46">
            <v>8683048.5426605754</v>
          </cell>
          <cell r="G46">
            <v>0</v>
          </cell>
          <cell r="H46">
            <v>1762205</v>
          </cell>
          <cell r="I46">
            <v>562068</v>
          </cell>
          <cell r="J46">
            <v>558950</v>
          </cell>
          <cell r="K46">
            <v>627600</v>
          </cell>
          <cell r="L46">
            <v>624118</v>
          </cell>
          <cell r="M46">
            <v>277190</v>
          </cell>
          <cell r="N46">
            <v>275652</v>
          </cell>
          <cell r="O46">
            <v>2986330</v>
          </cell>
          <cell r="P46">
            <v>2969764</v>
          </cell>
          <cell r="Q46">
            <v>1328420</v>
          </cell>
          <cell r="R46">
            <v>1321051</v>
          </cell>
          <cell r="S46">
            <v>3744680</v>
          </cell>
          <cell r="T46">
            <v>3744711</v>
          </cell>
          <cell r="U46">
            <v>115060</v>
          </cell>
          <cell r="V46">
            <v>114422</v>
          </cell>
          <cell r="W46">
            <v>1605610</v>
          </cell>
          <cell r="X46">
            <v>1607105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45177</v>
          </cell>
          <cell r="AD46">
            <v>45177</v>
          </cell>
          <cell r="AE46">
            <v>0</v>
          </cell>
          <cell r="AF46">
            <v>0</v>
          </cell>
          <cell r="AG46">
            <v>2176356</v>
          </cell>
          <cell r="AH46">
            <v>2102692</v>
          </cell>
          <cell r="AI46">
            <v>0</v>
          </cell>
          <cell r="AJ46">
            <v>0</v>
          </cell>
          <cell r="AK46">
            <v>1608189</v>
          </cell>
          <cell r="AL46">
            <v>2200403</v>
          </cell>
          <cell r="AM46">
            <v>1032897</v>
          </cell>
          <cell r="AN46">
            <v>1264636</v>
          </cell>
          <cell r="AO46">
            <v>1682223</v>
          </cell>
          <cell r="AP46">
            <v>1730735.9999999998</v>
          </cell>
          <cell r="AQ46">
            <v>0</v>
          </cell>
          <cell r="AR46">
            <v>0</v>
          </cell>
          <cell r="AS46">
            <v>217571</v>
          </cell>
          <cell r="AT46">
            <v>217571</v>
          </cell>
          <cell r="AU46">
            <v>4953</v>
          </cell>
          <cell r="AV46">
            <v>4953</v>
          </cell>
          <cell r="AW46">
            <v>1244791</v>
          </cell>
          <cell r="AX46">
            <v>1518164</v>
          </cell>
          <cell r="AY46">
            <v>0</v>
          </cell>
          <cell r="AZ46">
            <v>0</v>
          </cell>
          <cell r="BA46">
            <v>0</v>
          </cell>
          <cell r="BB46">
            <v>18786</v>
          </cell>
          <cell r="BC46">
            <v>461438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92500</v>
          </cell>
          <cell r="BK46">
            <v>1511738</v>
          </cell>
          <cell r="BL46">
            <v>1205896</v>
          </cell>
          <cell r="BM46">
            <v>33545</v>
          </cell>
          <cell r="BN46">
            <v>33545</v>
          </cell>
          <cell r="BO46">
            <v>175328</v>
          </cell>
          <cell r="BP46">
            <v>175333</v>
          </cell>
          <cell r="BQ46">
            <v>466000</v>
          </cell>
          <cell r="BR46">
            <v>466000</v>
          </cell>
          <cell r="BS46">
            <v>12462</v>
          </cell>
          <cell r="BT46">
            <v>12462</v>
          </cell>
          <cell r="BU46">
            <v>37136.507086887956</v>
          </cell>
          <cell r="BV46">
            <v>0</v>
          </cell>
          <cell r="BW46">
            <v>29503</v>
          </cell>
          <cell r="BX46">
            <v>29503</v>
          </cell>
          <cell r="BY46">
            <v>14468</v>
          </cell>
          <cell r="BZ46">
            <v>14613</v>
          </cell>
          <cell r="CA46">
            <v>0</v>
          </cell>
          <cell r="CB46">
            <v>0</v>
          </cell>
          <cell r="CC46">
            <v>7200</v>
          </cell>
          <cell r="CD46">
            <v>7443</v>
          </cell>
          <cell r="CE46">
            <v>1046970.75</v>
          </cell>
          <cell r="CF46">
            <v>1046970.75</v>
          </cell>
          <cell r="CG46">
            <v>0</v>
          </cell>
          <cell r="CH46">
            <v>0</v>
          </cell>
          <cell r="CI46">
            <v>369124</v>
          </cell>
          <cell r="CJ46">
            <v>406926</v>
          </cell>
          <cell r="CK46">
            <v>0</v>
          </cell>
          <cell r="CL46">
            <v>0</v>
          </cell>
          <cell r="CM46">
            <v>33026.620000000003</v>
          </cell>
          <cell r="CN46">
            <v>21578.26</v>
          </cell>
          <cell r="CO46">
            <v>48474</v>
          </cell>
          <cell r="CP46">
            <v>37039</v>
          </cell>
          <cell r="CQ46">
            <v>192807</v>
          </cell>
          <cell r="CR46">
            <v>206316</v>
          </cell>
          <cell r="CS46">
            <v>0</v>
          </cell>
          <cell r="CT46">
            <v>0</v>
          </cell>
          <cell r="CU46">
            <v>50949</v>
          </cell>
          <cell r="CV46">
            <v>50949</v>
          </cell>
          <cell r="CW46">
            <v>523103</v>
          </cell>
          <cell r="CX46">
            <v>548574</v>
          </cell>
          <cell r="CY46">
            <v>0</v>
          </cell>
          <cell r="CZ46">
            <v>0</v>
          </cell>
          <cell r="DA46">
            <v>58977622.249310069</v>
          </cell>
          <cell r="DB46">
            <v>61452527.552660577</v>
          </cell>
          <cell r="DC46">
            <v>6751</v>
          </cell>
          <cell r="DD46">
            <v>6713.55</v>
          </cell>
          <cell r="DE46">
            <v>6751</v>
          </cell>
          <cell r="DF46">
            <v>6713.55</v>
          </cell>
          <cell r="DG46">
            <v>0.2253</v>
          </cell>
          <cell r="DH46">
            <v>0.2253</v>
          </cell>
          <cell r="DI46">
            <v>6268</v>
          </cell>
          <cell r="DJ46">
            <v>6360</v>
          </cell>
          <cell r="DK46">
            <v>0</v>
          </cell>
          <cell r="DL46">
            <v>335.20917260398494</v>
          </cell>
          <cell r="DM46">
            <v>107.47</v>
          </cell>
          <cell r="DN46">
            <v>107.47</v>
          </cell>
          <cell r="DO46">
            <v>120</v>
          </cell>
          <cell r="DP46">
            <v>120</v>
          </cell>
          <cell r="DQ46">
            <v>53</v>
          </cell>
          <cell r="DR46">
            <v>53</v>
          </cell>
          <cell r="DS46">
            <v>571</v>
          </cell>
          <cell r="DT46">
            <v>571</v>
          </cell>
          <cell r="DU46">
            <v>254</v>
          </cell>
          <cell r="DV46">
            <v>254</v>
          </cell>
          <cell r="DW46">
            <v>716</v>
          </cell>
          <cell r="DX46">
            <v>720</v>
          </cell>
          <cell r="DY46">
            <v>307</v>
          </cell>
          <cell r="DZ46">
            <v>309</v>
          </cell>
          <cell r="EA46">
            <v>22</v>
          </cell>
          <cell r="EB46">
            <v>22</v>
          </cell>
          <cell r="EC46">
            <v>545</v>
          </cell>
          <cell r="ED46">
            <v>545</v>
          </cell>
          <cell r="EE46">
            <v>0</v>
          </cell>
          <cell r="EF46">
            <v>0</v>
          </cell>
          <cell r="EG46">
            <v>417.91</v>
          </cell>
          <cell r="EH46">
            <v>406.19</v>
          </cell>
          <cell r="EI46">
            <v>71758</v>
          </cell>
          <cell r="EJ46">
            <v>71758</v>
          </cell>
          <cell r="EK46">
            <v>0</v>
          </cell>
          <cell r="EL46">
            <v>359</v>
          </cell>
          <cell r="EM46">
            <v>366</v>
          </cell>
          <cell r="EN46">
            <v>107</v>
          </cell>
          <cell r="EO46">
            <v>107</v>
          </cell>
          <cell r="EP46">
            <v>77600</v>
          </cell>
          <cell r="EQ46">
            <v>77600</v>
          </cell>
          <cell r="ER46">
            <v>18.5</v>
          </cell>
          <cell r="ES46">
            <v>20</v>
          </cell>
          <cell r="EU46">
            <v>5415</v>
          </cell>
          <cell r="EV46">
            <v>5754.73</v>
          </cell>
          <cell r="FD46">
            <v>0</v>
          </cell>
          <cell r="FE46">
            <v>0</v>
          </cell>
          <cell r="FF46">
            <v>53</v>
          </cell>
          <cell r="FG46">
            <v>53</v>
          </cell>
          <cell r="FH46">
            <v>159</v>
          </cell>
          <cell r="FI46">
            <v>159</v>
          </cell>
          <cell r="FJ46">
            <v>254</v>
          </cell>
          <cell r="FK46">
            <v>256</v>
          </cell>
          <cell r="FL46">
            <v>6326</v>
          </cell>
          <cell r="FM46">
            <v>7655</v>
          </cell>
          <cell r="FN46">
            <v>3163</v>
          </cell>
          <cell r="FO46">
            <v>3827.5</v>
          </cell>
          <cell r="FP46">
            <v>254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241.13404713005758</v>
          </cell>
          <cell r="FV46">
            <v>0</v>
          </cell>
          <cell r="FW46">
            <v>13.44205041509062</v>
          </cell>
          <cell r="FX46">
            <v>0</v>
          </cell>
          <cell r="FY46">
            <v>80.633075058836766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611509</v>
          </cell>
          <cell r="GH46">
            <v>386334.09836065577</v>
          </cell>
          <cell r="GI46">
            <v>768086.58293532988</v>
          </cell>
          <cell r="GJ46">
            <v>63274.488576223062</v>
          </cell>
        </row>
        <row r="47">
          <cell r="A47">
            <v>45</v>
          </cell>
          <cell r="B47" t="str">
            <v>HIGHLAND</v>
          </cell>
          <cell r="C47">
            <v>330783</v>
          </cell>
          <cell r="D47">
            <v>334781</v>
          </cell>
          <cell r="E47">
            <v>244186.22983902754</v>
          </cell>
          <cell r="F47">
            <v>240538.58360685516</v>
          </cell>
          <cell r="G47">
            <v>0</v>
          </cell>
          <cell r="H47">
            <v>21559</v>
          </cell>
          <cell r="I47">
            <v>3723</v>
          </cell>
          <cell r="J47">
            <v>3725</v>
          </cell>
          <cell r="K47">
            <v>32111</v>
          </cell>
          <cell r="L47">
            <v>32095</v>
          </cell>
          <cell r="M47">
            <v>1871</v>
          </cell>
          <cell r="N47">
            <v>1872</v>
          </cell>
          <cell r="O47">
            <v>15172</v>
          </cell>
          <cell r="P47">
            <v>15216</v>
          </cell>
          <cell r="Q47">
            <v>7655</v>
          </cell>
          <cell r="R47">
            <v>7625</v>
          </cell>
          <cell r="S47">
            <v>46418</v>
          </cell>
          <cell r="T47">
            <v>46514</v>
          </cell>
          <cell r="U47">
            <v>1420</v>
          </cell>
          <cell r="V47">
            <v>1421</v>
          </cell>
          <cell r="W47">
            <v>19918</v>
          </cell>
          <cell r="X47">
            <v>19964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1526</v>
          </cell>
          <cell r="AD47">
            <v>1744</v>
          </cell>
          <cell r="AE47">
            <v>0</v>
          </cell>
          <cell r="AF47">
            <v>0</v>
          </cell>
          <cell r="AG47">
            <v>200000</v>
          </cell>
          <cell r="AH47">
            <v>200000</v>
          </cell>
          <cell r="AI47">
            <v>699770</v>
          </cell>
          <cell r="AJ47">
            <v>708230</v>
          </cell>
          <cell r="AK47">
            <v>15398</v>
          </cell>
          <cell r="AL47">
            <v>21009</v>
          </cell>
          <cell r="AM47">
            <v>9890</v>
          </cell>
          <cell r="AN47">
            <v>12075</v>
          </cell>
          <cell r="AO47">
            <v>1448</v>
          </cell>
          <cell r="AP47">
            <v>1458</v>
          </cell>
          <cell r="AQ47">
            <v>0</v>
          </cell>
          <cell r="AR47">
            <v>0</v>
          </cell>
          <cell r="AS47">
            <v>711</v>
          </cell>
          <cell r="AT47">
            <v>711</v>
          </cell>
          <cell r="AU47">
            <v>225</v>
          </cell>
          <cell r="AV47">
            <v>225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2786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2615.3876783020337</v>
          </cell>
          <cell r="BI47">
            <v>0</v>
          </cell>
          <cell r="BJ47">
            <v>0</v>
          </cell>
          <cell r="BK47">
            <v>216693</v>
          </cell>
          <cell r="BL47">
            <v>210116</v>
          </cell>
          <cell r="BM47">
            <v>0</v>
          </cell>
          <cell r="BN47">
            <v>0</v>
          </cell>
          <cell r="BO47">
            <v>1436</v>
          </cell>
          <cell r="BP47">
            <v>1436</v>
          </cell>
          <cell r="BQ47">
            <v>102000</v>
          </cell>
          <cell r="BR47">
            <v>102000</v>
          </cell>
          <cell r="BS47">
            <v>3060</v>
          </cell>
          <cell r="BT47">
            <v>3060</v>
          </cell>
          <cell r="BU47">
            <v>8313.2068835040554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25908.75</v>
          </cell>
          <cell r="CF47">
            <v>25908.75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185.68</v>
          </cell>
          <cell r="CN47">
            <v>107.8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1465</v>
          </cell>
          <cell r="CV47">
            <v>1465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1994072.8667225314</v>
          </cell>
          <cell r="DB47">
            <v>2017471.5212851572</v>
          </cell>
          <cell r="DC47">
            <v>173.2</v>
          </cell>
          <cell r="DD47">
            <v>173.3</v>
          </cell>
          <cell r="DE47">
            <v>173.2</v>
          </cell>
          <cell r="DF47">
            <v>173.3</v>
          </cell>
          <cell r="DG47">
            <v>0.8</v>
          </cell>
          <cell r="DH47">
            <v>0.8</v>
          </cell>
          <cell r="DI47">
            <v>10959</v>
          </cell>
          <cell r="DJ47">
            <v>11047</v>
          </cell>
          <cell r="DK47">
            <v>0</v>
          </cell>
          <cell r="DL47">
            <v>622.00680686283249</v>
          </cell>
          <cell r="DM47">
            <v>107.47</v>
          </cell>
          <cell r="DN47">
            <v>107.47</v>
          </cell>
          <cell r="DO47">
            <v>927</v>
          </cell>
          <cell r="DP47">
            <v>926</v>
          </cell>
          <cell r="DQ47">
            <v>54</v>
          </cell>
          <cell r="DR47">
            <v>54</v>
          </cell>
          <cell r="DS47">
            <v>438</v>
          </cell>
          <cell r="DT47">
            <v>439</v>
          </cell>
          <cell r="DU47">
            <v>221</v>
          </cell>
          <cell r="DV47">
            <v>220</v>
          </cell>
          <cell r="DW47">
            <v>1340</v>
          </cell>
          <cell r="DX47">
            <v>1342</v>
          </cell>
          <cell r="DY47">
            <v>575</v>
          </cell>
          <cell r="DZ47">
            <v>576</v>
          </cell>
          <cell r="EA47">
            <v>41</v>
          </cell>
          <cell r="EB47">
            <v>41</v>
          </cell>
          <cell r="EC47">
            <v>545</v>
          </cell>
          <cell r="ED47">
            <v>545</v>
          </cell>
          <cell r="EE47">
            <v>0</v>
          </cell>
          <cell r="EF47">
            <v>0</v>
          </cell>
          <cell r="EG47">
            <v>417.91</v>
          </cell>
          <cell r="EH47">
            <v>406.19</v>
          </cell>
          <cell r="EI47">
            <v>71758</v>
          </cell>
          <cell r="EJ47">
            <v>71758</v>
          </cell>
          <cell r="EK47">
            <v>0</v>
          </cell>
          <cell r="EL47">
            <v>0</v>
          </cell>
          <cell r="EM47">
            <v>0</v>
          </cell>
          <cell r="EN47">
            <v>14</v>
          </cell>
          <cell r="EO47">
            <v>16</v>
          </cell>
          <cell r="EP47">
            <v>20400</v>
          </cell>
          <cell r="EQ47">
            <v>20400</v>
          </cell>
          <cell r="ER47">
            <v>18.5</v>
          </cell>
          <cell r="ES47">
            <v>20</v>
          </cell>
          <cell r="EU47">
            <v>5415</v>
          </cell>
          <cell r="EV47">
            <v>5754.73</v>
          </cell>
          <cell r="FD47">
            <v>0</v>
          </cell>
          <cell r="FE47">
            <v>0</v>
          </cell>
          <cell r="FF47">
            <v>54</v>
          </cell>
          <cell r="FG47">
            <v>54</v>
          </cell>
          <cell r="FH47">
            <v>150</v>
          </cell>
          <cell r="FI47">
            <v>151</v>
          </cell>
          <cell r="FJ47">
            <v>0</v>
          </cell>
          <cell r="FK47">
            <v>0</v>
          </cell>
          <cell r="FL47">
            <v>6326</v>
          </cell>
          <cell r="FM47">
            <v>7655</v>
          </cell>
          <cell r="FN47">
            <v>3163</v>
          </cell>
          <cell r="FO47">
            <v>3827.5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425.86531615095373</v>
          </cell>
          <cell r="FV47">
            <v>0</v>
          </cell>
          <cell r="FW47">
            <v>48.42530364686646</v>
          </cell>
          <cell r="FX47">
            <v>0</v>
          </cell>
          <cell r="FY47">
            <v>147.71618706501221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56314</v>
          </cell>
          <cell r="GH47">
            <v>30620.000000000007</v>
          </cell>
          <cell r="GI47">
            <v>101152.00000000003</v>
          </cell>
          <cell r="GJ47">
            <v>2844.0000000000009</v>
          </cell>
        </row>
        <row r="48">
          <cell r="A48">
            <v>46</v>
          </cell>
          <cell r="B48" t="str">
            <v>ISLE OF WIGHT</v>
          </cell>
          <cell r="C48">
            <v>16521544</v>
          </cell>
          <cell r="D48">
            <v>17105103</v>
          </cell>
          <cell r="E48">
            <v>6537704.7629558397</v>
          </cell>
          <cell r="F48">
            <v>6713392.435912638</v>
          </cell>
          <cell r="G48">
            <v>0</v>
          </cell>
          <cell r="H48">
            <v>1057105</v>
          </cell>
          <cell r="I48">
            <v>343108</v>
          </cell>
          <cell r="J48">
            <v>349543</v>
          </cell>
          <cell r="K48">
            <v>239444</v>
          </cell>
          <cell r="L48">
            <v>243935</v>
          </cell>
          <cell r="M48">
            <v>166015</v>
          </cell>
          <cell r="N48">
            <v>169128</v>
          </cell>
          <cell r="O48">
            <v>1755925</v>
          </cell>
          <cell r="P48">
            <v>1788858</v>
          </cell>
          <cell r="Q48">
            <v>386304</v>
          </cell>
          <cell r="R48">
            <v>393549</v>
          </cell>
          <cell r="S48">
            <v>2158192</v>
          </cell>
          <cell r="T48">
            <v>2214931</v>
          </cell>
          <cell r="U48">
            <v>63852</v>
          </cell>
          <cell r="V48">
            <v>68302</v>
          </cell>
          <cell r="W48">
            <v>925851</v>
          </cell>
          <cell r="X48">
            <v>949721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18422</v>
          </cell>
          <cell r="AD48">
            <v>18422</v>
          </cell>
          <cell r="AE48">
            <v>0</v>
          </cell>
          <cell r="AF48">
            <v>0</v>
          </cell>
          <cell r="AG48">
            <v>1328531</v>
          </cell>
          <cell r="AH48">
            <v>1314931</v>
          </cell>
          <cell r="AI48">
            <v>0</v>
          </cell>
          <cell r="AJ48">
            <v>0</v>
          </cell>
          <cell r="AK48">
            <v>256688</v>
          </cell>
          <cell r="AL48">
            <v>353679</v>
          </cell>
          <cell r="AM48">
            <v>164864</v>
          </cell>
          <cell r="AN48">
            <v>203270</v>
          </cell>
          <cell r="AO48">
            <v>345152</v>
          </cell>
          <cell r="AP48">
            <v>351572.99999999994</v>
          </cell>
          <cell r="AQ48">
            <v>0</v>
          </cell>
          <cell r="AR48">
            <v>0</v>
          </cell>
          <cell r="AS48">
            <v>120165</v>
          </cell>
          <cell r="AT48">
            <v>122310</v>
          </cell>
          <cell r="AU48">
            <v>1576</v>
          </cell>
          <cell r="AV48">
            <v>1576</v>
          </cell>
          <cell r="AW48">
            <v>291151</v>
          </cell>
          <cell r="AX48">
            <v>489779</v>
          </cell>
          <cell r="AY48">
            <v>0</v>
          </cell>
          <cell r="AZ48">
            <v>0</v>
          </cell>
          <cell r="BA48">
            <v>0</v>
          </cell>
          <cell r="BB48">
            <v>1800</v>
          </cell>
          <cell r="BC48">
            <v>143621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16863.836505968829</v>
          </cell>
          <cell r="BI48">
            <v>0</v>
          </cell>
          <cell r="BJ48">
            <v>37500</v>
          </cell>
          <cell r="BK48">
            <v>1828119</v>
          </cell>
          <cell r="BL48">
            <v>1410107</v>
          </cell>
          <cell r="BM48">
            <v>16772</v>
          </cell>
          <cell r="BN48">
            <v>16772</v>
          </cell>
          <cell r="BO48">
            <v>56357</v>
          </cell>
          <cell r="BP48">
            <v>58576</v>
          </cell>
          <cell r="BQ48">
            <v>284000</v>
          </cell>
          <cell r="BR48">
            <v>284000</v>
          </cell>
          <cell r="BS48">
            <v>6224</v>
          </cell>
          <cell r="BT48">
            <v>6224</v>
          </cell>
          <cell r="BU48">
            <v>50032.523357562721</v>
          </cell>
          <cell r="BV48">
            <v>0</v>
          </cell>
          <cell r="BW48">
            <v>6795</v>
          </cell>
          <cell r="BX48">
            <v>6795</v>
          </cell>
          <cell r="BY48">
            <v>5200</v>
          </cell>
          <cell r="BZ48">
            <v>5252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547588.65</v>
          </cell>
          <cell r="CF48">
            <v>547588.65</v>
          </cell>
          <cell r="CG48">
            <v>0</v>
          </cell>
          <cell r="CH48">
            <v>0</v>
          </cell>
          <cell r="CI48">
            <v>35084</v>
          </cell>
          <cell r="CJ48">
            <v>38982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34968</v>
          </cell>
          <cell r="CP48">
            <v>23023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20743</v>
          </cell>
          <cell r="CV48">
            <v>20743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34659992.936313406</v>
          </cell>
          <cell r="DB48">
            <v>36381533.922418609</v>
          </cell>
          <cell r="DC48">
            <v>5289.25</v>
          </cell>
          <cell r="DD48">
            <v>5388.4500000000007</v>
          </cell>
          <cell r="DE48">
            <v>5289.25</v>
          </cell>
          <cell r="DF48">
            <v>5388.4500000000007</v>
          </cell>
          <cell r="DG48">
            <v>0.39639999999999997</v>
          </cell>
          <cell r="DH48">
            <v>0.39639999999999997</v>
          </cell>
          <cell r="DI48">
            <v>6411</v>
          </cell>
          <cell r="DJ48">
            <v>6505</v>
          </cell>
          <cell r="DK48">
            <v>0</v>
          </cell>
          <cell r="DL48">
            <v>324.46267240302166</v>
          </cell>
          <cell r="DM48">
            <v>107.47</v>
          </cell>
          <cell r="DN48">
            <v>107.47</v>
          </cell>
          <cell r="DO48">
            <v>75</v>
          </cell>
          <cell r="DP48">
            <v>75</v>
          </cell>
          <cell r="DQ48">
            <v>52</v>
          </cell>
          <cell r="DR48">
            <v>52</v>
          </cell>
          <cell r="DS48">
            <v>550</v>
          </cell>
          <cell r="DT48">
            <v>550</v>
          </cell>
          <cell r="DU48">
            <v>121</v>
          </cell>
          <cell r="DV48">
            <v>121</v>
          </cell>
          <cell r="DW48">
            <v>676</v>
          </cell>
          <cell r="DX48">
            <v>681</v>
          </cell>
          <cell r="DY48">
            <v>290</v>
          </cell>
          <cell r="DZ48">
            <v>292</v>
          </cell>
          <cell r="EA48">
            <v>20</v>
          </cell>
          <cell r="EB48">
            <v>21</v>
          </cell>
          <cell r="EC48">
            <v>545</v>
          </cell>
          <cell r="ED48">
            <v>545</v>
          </cell>
          <cell r="EE48">
            <v>0</v>
          </cell>
          <cell r="EF48">
            <v>0</v>
          </cell>
          <cell r="EG48">
            <v>417.91</v>
          </cell>
          <cell r="EH48">
            <v>406.19</v>
          </cell>
          <cell r="EI48">
            <v>71758</v>
          </cell>
          <cell r="EJ48">
            <v>71758</v>
          </cell>
          <cell r="EK48">
            <v>0</v>
          </cell>
          <cell r="EL48">
            <v>44</v>
          </cell>
          <cell r="EM48">
            <v>45</v>
          </cell>
          <cell r="EN48">
            <v>56</v>
          </cell>
          <cell r="EO48">
            <v>56</v>
          </cell>
          <cell r="EP48">
            <v>56800</v>
          </cell>
          <cell r="EQ48">
            <v>56800</v>
          </cell>
          <cell r="ER48">
            <v>18.5</v>
          </cell>
          <cell r="ES48">
            <v>20</v>
          </cell>
          <cell r="EU48">
            <v>5415</v>
          </cell>
          <cell r="EV48">
            <v>5754.73</v>
          </cell>
          <cell r="FD48">
            <v>0</v>
          </cell>
          <cell r="FE48">
            <v>0</v>
          </cell>
          <cell r="FF48">
            <v>52</v>
          </cell>
          <cell r="FG48">
            <v>52</v>
          </cell>
          <cell r="FH48">
            <v>152</v>
          </cell>
          <cell r="FI48">
            <v>152</v>
          </cell>
          <cell r="FJ48">
            <v>76.25</v>
          </cell>
          <cell r="FK48">
            <v>106</v>
          </cell>
          <cell r="FL48">
            <v>6326</v>
          </cell>
          <cell r="FM48">
            <v>7655</v>
          </cell>
          <cell r="FN48">
            <v>3163</v>
          </cell>
          <cell r="FO48">
            <v>3827.5</v>
          </cell>
          <cell r="FP48">
            <v>76.25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226.76153936971997</v>
          </cell>
          <cell r="FV48">
            <v>0</v>
          </cell>
          <cell r="FW48">
            <v>13.726239219096655</v>
          </cell>
          <cell r="FX48">
            <v>0</v>
          </cell>
          <cell r="FY48">
            <v>83.974893814205018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863549</v>
          </cell>
          <cell r="GH48">
            <v>253695.99999999997</v>
          </cell>
          <cell r="GI48">
            <v>276844.28893306822</v>
          </cell>
          <cell r="GJ48">
            <v>78915.51689860833</v>
          </cell>
        </row>
        <row r="49">
          <cell r="A49">
            <v>47</v>
          </cell>
          <cell r="B49" t="str">
            <v>JAMES CITY</v>
          </cell>
          <cell r="C49">
            <v>22345725</v>
          </cell>
          <cell r="D49">
            <v>22769352</v>
          </cell>
          <cell r="E49">
            <v>13036301.575039022</v>
          </cell>
          <cell r="F49">
            <v>13192161.171421867</v>
          </cell>
          <cell r="G49">
            <v>0</v>
          </cell>
          <cell r="H49">
            <v>1453620</v>
          </cell>
          <cell r="I49">
            <v>471845</v>
          </cell>
          <cell r="J49">
            <v>471142</v>
          </cell>
          <cell r="K49">
            <v>158057</v>
          </cell>
          <cell r="L49">
            <v>157822</v>
          </cell>
          <cell r="M49">
            <v>232695</v>
          </cell>
          <cell r="N49">
            <v>232349</v>
          </cell>
          <cell r="O49">
            <v>2910887</v>
          </cell>
          <cell r="P49">
            <v>2906553</v>
          </cell>
          <cell r="Q49">
            <v>504905</v>
          </cell>
          <cell r="R49">
            <v>504153</v>
          </cell>
          <cell r="S49">
            <v>3020649</v>
          </cell>
          <cell r="T49">
            <v>3038071</v>
          </cell>
          <cell r="U49">
            <v>92200</v>
          </cell>
          <cell r="V49">
            <v>92063</v>
          </cell>
          <cell r="W49">
            <v>1295191</v>
          </cell>
          <cell r="X49">
            <v>1302031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13330</v>
          </cell>
          <cell r="AD49">
            <v>13330</v>
          </cell>
          <cell r="AE49">
            <v>0</v>
          </cell>
          <cell r="AF49">
            <v>0</v>
          </cell>
          <cell r="AG49">
            <v>1827007</v>
          </cell>
          <cell r="AH49">
            <v>1772371</v>
          </cell>
          <cell r="AI49">
            <v>0</v>
          </cell>
          <cell r="AJ49">
            <v>0</v>
          </cell>
          <cell r="AK49">
            <v>328223</v>
          </cell>
          <cell r="AL49">
            <v>444447</v>
          </cell>
          <cell r="AM49">
            <v>210809</v>
          </cell>
          <cell r="AN49">
            <v>255436</v>
          </cell>
          <cell r="AO49">
            <v>422813</v>
          </cell>
          <cell r="AP49">
            <v>422221</v>
          </cell>
          <cell r="AQ49">
            <v>0</v>
          </cell>
          <cell r="AR49">
            <v>0</v>
          </cell>
          <cell r="AS49">
            <v>135958</v>
          </cell>
          <cell r="AT49">
            <v>135958</v>
          </cell>
          <cell r="AU49">
            <v>0</v>
          </cell>
          <cell r="AV49">
            <v>0</v>
          </cell>
          <cell r="AW49">
            <v>291391</v>
          </cell>
          <cell r="AX49">
            <v>470783</v>
          </cell>
          <cell r="AY49">
            <v>0</v>
          </cell>
          <cell r="AZ49">
            <v>0</v>
          </cell>
          <cell r="BA49">
            <v>0</v>
          </cell>
          <cell r="BB49">
            <v>11903</v>
          </cell>
          <cell r="BC49">
            <v>190601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45000</v>
          </cell>
          <cell r="BK49">
            <v>1970998</v>
          </cell>
          <cell r="BL49">
            <v>1167502</v>
          </cell>
          <cell r="BM49">
            <v>0</v>
          </cell>
          <cell r="BN49">
            <v>0</v>
          </cell>
          <cell r="BO49">
            <v>71899</v>
          </cell>
          <cell r="BP49">
            <v>70267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139756.0370189324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360965.85000000003</v>
          </cell>
          <cell r="CF49">
            <v>360965.85000000003</v>
          </cell>
          <cell r="CG49">
            <v>0</v>
          </cell>
          <cell r="CH49">
            <v>0</v>
          </cell>
          <cell r="CI49">
            <v>233906</v>
          </cell>
          <cell r="CJ49">
            <v>257839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240154</v>
          </cell>
          <cell r="CP49">
            <v>162661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50506266.462057956</v>
          </cell>
          <cell r="DB49">
            <v>51698098.021421872</v>
          </cell>
          <cell r="DC49">
            <v>9872.9000000000015</v>
          </cell>
          <cell r="DD49">
            <v>9858.2000000000007</v>
          </cell>
          <cell r="DE49">
            <v>9872.9000000000015</v>
          </cell>
          <cell r="DF49">
            <v>9858.2000000000007</v>
          </cell>
          <cell r="DG49">
            <v>0.55530000000000002</v>
          </cell>
          <cell r="DH49">
            <v>0.55530000000000002</v>
          </cell>
          <cell r="DI49">
            <v>6410</v>
          </cell>
          <cell r="DJ49">
            <v>6532</v>
          </cell>
          <cell r="DK49">
            <v>0</v>
          </cell>
          <cell r="DL49">
            <v>328.86317837249703</v>
          </cell>
          <cell r="DM49">
            <v>107.47</v>
          </cell>
          <cell r="DN49">
            <v>107.47</v>
          </cell>
          <cell r="DO49">
            <v>36</v>
          </cell>
          <cell r="DP49">
            <v>36</v>
          </cell>
          <cell r="DQ49">
            <v>53</v>
          </cell>
          <cell r="DR49">
            <v>53</v>
          </cell>
          <cell r="DS49">
            <v>663</v>
          </cell>
          <cell r="DT49">
            <v>663</v>
          </cell>
          <cell r="DU49">
            <v>115</v>
          </cell>
          <cell r="DV49">
            <v>115</v>
          </cell>
          <cell r="DW49">
            <v>688</v>
          </cell>
          <cell r="DX49">
            <v>693</v>
          </cell>
          <cell r="DY49">
            <v>295</v>
          </cell>
          <cell r="DZ49">
            <v>297</v>
          </cell>
          <cell r="EA49">
            <v>21</v>
          </cell>
          <cell r="EB49">
            <v>21</v>
          </cell>
          <cell r="EC49">
            <v>545</v>
          </cell>
          <cell r="ED49">
            <v>545</v>
          </cell>
          <cell r="EE49">
            <v>0</v>
          </cell>
          <cell r="EF49">
            <v>0</v>
          </cell>
          <cell r="EG49">
            <v>417.91</v>
          </cell>
          <cell r="EH49">
            <v>406.19</v>
          </cell>
          <cell r="EI49">
            <v>71758</v>
          </cell>
          <cell r="EJ49">
            <v>71758</v>
          </cell>
          <cell r="EK49">
            <v>0</v>
          </cell>
          <cell r="EL49">
            <v>396</v>
          </cell>
          <cell r="EM49">
            <v>404</v>
          </cell>
          <cell r="EN49">
            <v>55</v>
          </cell>
          <cell r="EO49">
            <v>55</v>
          </cell>
          <cell r="EP49">
            <v>0</v>
          </cell>
          <cell r="EQ49">
            <v>0</v>
          </cell>
          <cell r="ER49">
            <v>18.5</v>
          </cell>
          <cell r="ES49">
            <v>20</v>
          </cell>
          <cell r="EU49">
            <v>5415</v>
          </cell>
          <cell r="EV49">
            <v>5754.73</v>
          </cell>
          <cell r="FD49">
            <v>0</v>
          </cell>
          <cell r="FE49">
            <v>0</v>
          </cell>
          <cell r="FF49">
            <v>53</v>
          </cell>
          <cell r="FG49">
            <v>53</v>
          </cell>
          <cell r="FH49">
            <v>153</v>
          </cell>
          <cell r="FI49">
            <v>153</v>
          </cell>
          <cell r="FJ49">
            <v>92.125</v>
          </cell>
          <cell r="FK49">
            <v>123</v>
          </cell>
          <cell r="FL49">
            <v>6326</v>
          </cell>
          <cell r="FM49">
            <v>7655</v>
          </cell>
          <cell r="FN49">
            <v>3163</v>
          </cell>
          <cell r="FO49">
            <v>3827.5</v>
          </cell>
          <cell r="FP49">
            <v>92.125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230.58268346027563</v>
          </cell>
          <cell r="FV49">
            <v>0</v>
          </cell>
          <cell r="FW49">
            <v>14.155324047626348</v>
          </cell>
          <cell r="FX49">
            <v>0</v>
          </cell>
          <cell r="FY49">
            <v>84.125170864595106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2213172</v>
          </cell>
          <cell r="GH49">
            <v>630478.40454238816</v>
          </cell>
          <cell r="GI49">
            <v>673093.02810883755</v>
          </cell>
          <cell r="GJ49">
            <v>169771.70541938388</v>
          </cell>
        </row>
        <row r="50">
          <cell r="A50">
            <v>48</v>
          </cell>
          <cell r="B50" t="str">
            <v>KING GEORGE</v>
          </cell>
          <cell r="C50">
            <v>13918718</v>
          </cell>
          <cell r="D50">
            <v>14309918</v>
          </cell>
          <cell r="E50">
            <v>5459851.4828070067</v>
          </cell>
          <cell r="F50">
            <v>5565905.0944438698</v>
          </cell>
          <cell r="G50">
            <v>0</v>
          </cell>
          <cell r="H50">
            <v>871444</v>
          </cell>
          <cell r="I50">
            <v>282626</v>
          </cell>
          <cell r="J50">
            <v>285797</v>
          </cell>
          <cell r="K50">
            <v>165678</v>
          </cell>
          <cell r="L50">
            <v>167537</v>
          </cell>
          <cell r="M50">
            <v>139380</v>
          </cell>
          <cell r="N50">
            <v>140944</v>
          </cell>
          <cell r="O50">
            <v>1396432</v>
          </cell>
          <cell r="P50">
            <v>1412098</v>
          </cell>
          <cell r="Q50">
            <v>310318</v>
          </cell>
          <cell r="R50">
            <v>313799</v>
          </cell>
          <cell r="S50">
            <v>1756717</v>
          </cell>
          <cell r="T50">
            <v>1789721</v>
          </cell>
          <cell r="U50">
            <v>52596</v>
          </cell>
          <cell r="V50">
            <v>53186</v>
          </cell>
          <cell r="W50">
            <v>754757</v>
          </cell>
          <cell r="X50">
            <v>768543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1094343</v>
          </cell>
          <cell r="AH50">
            <v>1075127</v>
          </cell>
          <cell r="AI50">
            <v>0</v>
          </cell>
          <cell r="AJ50">
            <v>0</v>
          </cell>
          <cell r="AK50">
            <v>225374</v>
          </cell>
          <cell r="AL50">
            <v>308504</v>
          </cell>
          <cell r="AM50">
            <v>144751</v>
          </cell>
          <cell r="AN50">
            <v>177306</v>
          </cell>
          <cell r="AO50">
            <v>77529</v>
          </cell>
          <cell r="AP50">
            <v>170279</v>
          </cell>
          <cell r="AQ50">
            <v>0</v>
          </cell>
          <cell r="AR50">
            <v>0</v>
          </cell>
          <cell r="AS50">
            <v>109691</v>
          </cell>
          <cell r="AT50">
            <v>111929</v>
          </cell>
          <cell r="AU50">
            <v>2251</v>
          </cell>
          <cell r="AV50">
            <v>2251</v>
          </cell>
          <cell r="AW50">
            <v>39835</v>
          </cell>
          <cell r="AX50">
            <v>313323</v>
          </cell>
          <cell r="AY50">
            <v>0</v>
          </cell>
          <cell r="AZ50">
            <v>0</v>
          </cell>
          <cell r="BA50">
            <v>0</v>
          </cell>
          <cell r="BB50">
            <v>1961</v>
          </cell>
          <cell r="BC50">
            <v>120358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16999.603445957116</v>
          </cell>
          <cell r="BI50">
            <v>0</v>
          </cell>
          <cell r="BJ50">
            <v>22500</v>
          </cell>
          <cell r="BK50">
            <v>1695908</v>
          </cell>
          <cell r="BL50">
            <v>977059</v>
          </cell>
          <cell r="BM50">
            <v>8386</v>
          </cell>
          <cell r="BN50">
            <v>8386</v>
          </cell>
          <cell r="BO50">
            <v>49748</v>
          </cell>
          <cell r="BP50">
            <v>49749</v>
          </cell>
          <cell r="BQ50">
            <v>180000</v>
          </cell>
          <cell r="BR50">
            <v>180000</v>
          </cell>
          <cell r="BS50">
            <v>5587</v>
          </cell>
          <cell r="BT50">
            <v>5587</v>
          </cell>
          <cell r="BU50">
            <v>39031.719535846263</v>
          </cell>
          <cell r="BV50">
            <v>0</v>
          </cell>
          <cell r="BW50">
            <v>7928</v>
          </cell>
          <cell r="BX50">
            <v>7928</v>
          </cell>
          <cell r="BY50">
            <v>9868</v>
          </cell>
          <cell r="BZ50">
            <v>9967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284815.65000000002</v>
          </cell>
          <cell r="CF50">
            <v>284815.65000000002</v>
          </cell>
          <cell r="CG50">
            <v>0</v>
          </cell>
          <cell r="CH50">
            <v>0</v>
          </cell>
          <cell r="CI50">
            <v>36601</v>
          </cell>
          <cell r="CJ50">
            <v>42475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11373</v>
          </cell>
          <cell r="CP50">
            <v>8451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18415</v>
          </cell>
          <cell r="CV50">
            <v>18415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28398866.852342851</v>
          </cell>
          <cell r="DB50">
            <v>29469943.347889826</v>
          </cell>
          <cell r="DC50">
            <v>4176.3</v>
          </cell>
          <cell r="DD50">
            <v>4223.1500000000005</v>
          </cell>
          <cell r="DE50">
            <v>4176.3</v>
          </cell>
          <cell r="DF50">
            <v>4223.1500000000005</v>
          </cell>
          <cell r="DG50">
            <v>0.37030000000000002</v>
          </cell>
          <cell r="DH50">
            <v>0.37030000000000002</v>
          </cell>
          <cell r="DI50">
            <v>6600</v>
          </cell>
          <cell r="DJ50">
            <v>6699</v>
          </cell>
          <cell r="DK50">
            <v>0</v>
          </cell>
          <cell r="DL50">
            <v>326.95728461981503</v>
          </cell>
          <cell r="DM50">
            <v>107.47</v>
          </cell>
          <cell r="DN50">
            <v>107.47</v>
          </cell>
          <cell r="DO50">
            <v>63</v>
          </cell>
          <cell r="DP50">
            <v>63</v>
          </cell>
          <cell r="DQ50">
            <v>53</v>
          </cell>
          <cell r="DR50">
            <v>53</v>
          </cell>
          <cell r="DS50">
            <v>531</v>
          </cell>
          <cell r="DT50">
            <v>531</v>
          </cell>
          <cell r="DU50">
            <v>118</v>
          </cell>
          <cell r="DV50">
            <v>118</v>
          </cell>
          <cell r="DW50">
            <v>668</v>
          </cell>
          <cell r="DX50">
            <v>673</v>
          </cell>
          <cell r="DY50">
            <v>287</v>
          </cell>
          <cell r="DZ50">
            <v>289</v>
          </cell>
          <cell r="EA50">
            <v>20</v>
          </cell>
          <cell r="EB50">
            <v>20</v>
          </cell>
          <cell r="EC50">
            <v>545</v>
          </cell>
          <cell r="ED50">
            <v>545</v>
          </cell>
          <cell r="EE50">
            <v>0</v>
          </cell>
          <cell r="EF50">
            <v>0</v>
          </cell>
          <cell r="EG50">
            <v>417.91</v>
          </cell>
          <cell r="EH50">
            <v>406.19</v>
          </cell>
          <cell r="EI50">
            <v>71758</v>
          </cell>
          <cell r="EJ50">
            <v>71758</v>
          </cell>
          <cell r="EK50">
            <v>0</v>
          </cell>
          <cell r="EL50">
            <v>44</v>
          </cell>
          <cell r="EM50">
            <v>47</v>
          </cell>
          <cell r="EN50">
            <v>0</v>
          </cell>
          <cell r="EO50">
            <v>0</v>
          </cell>
          <cell r="EP50">
            <v>36000</v>
          </cell>
          <cell r="EQ50">
            <v>36000</v>
          </cell>
          <cell r="ER50">
            <v>18.5</v>
          </cell>
          <cell r="ES50">
            <v>20</v>
          </cell>
          <cell r="EU50">
            <v>5415</v>
          </cell>
          <cell r="EV50">
            <v>5754.73</v>
          </cell>
          <cell r="FD50">
            <v>0</v>
          </cell>
          <cell r="FE50">
            <v>0</v>
          </cell>
          <cell r="FF50">
            <v>53</v>
          </cell>
          <cell r="FG50">
            <v>53</v>
          </cell>
          <cell r="FH50">
            <v>160</v>
          </cell>
          <cell r="FI50">
            <v>160</v>
          </cell>
          <cell r="FJ50">
            <v>10</v>
          </cell>
          <cell r="FK50">
            <v>65</v>
          </cell>
          <cell r="FL50">
            <v>6326</v>
          </cell>
          <cell r="FM50">
            <v>7655</v>
          </cell>
          <cell r="FN50">
            <v>3163</v>
          </cell>
          <cell r="FO50">
            <v>3827.5</v>
          </cell>
          <cell r="FP50">
            <v>10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224.21066920882933</v>
          </cell>
          <cell r="FV50">
            <v>0</v>
          </cell>
          <cell r="FW50">
            <v>13.70434106920418</v>
          </cell>
          <cell r="FX50">
            <v>0</v>
          </cell>
          <cell r="FY50">
            <v>89.042274341781507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632236</v>
          </cell>
          <cell r="GH50">
            <v>182484.92202636178</v>
          </cell>
          <cell r="GI50">
            <v>217654.89518818489</v>
          </cell>
          <cell r="GJ50">
            <v>64504.648721613477</v>
          </cell>
        </row>
        <row r="51">
          <cell r="A51">
            <v>49</v>
          </cell>
          <cell r="B51" t="str">
            <v>KING QUEEN</v>
          </cell>
          <cell r="C51">
            <v>2954049</v>
          </cell>
          <cell r="D51">
            <v>3036768</v>
          </cell>
          <cell r="E51">
            <v>1031114.5095937061</v>
          </cell>
          <cell r="F51">
            <v>1061721.5350187828</v>
          </cell>
          <cell r="G51">
            <v>0</v>
          </cell>
          <cell r="H51">
            <v>202031</v>
          </cell>
          <cell r="I51">
            <v>50605</v>
          </cell>
          <cell r="J51">
            <v>51370</v>
          </cell>
          <cell r="K51">
            <v>139849</v>
          </cell>
          <cell r="L51">
            <v>141486</v>
          </cell>
          <cell r="M51">
            <v>24015</v>
          </cell>
          <cell r="N51">
            <v>24378</v>
          </cell>
          <cell r="O51">
            <v>486882</v>
          </cell>
          <cell r="P51">
            <v>494246</v>
          </cell>
          <cell r="Q51">
            <v>103592</v>
          </cell>
          <cell r="R51">
            <v>104681</v>
          </cell>
          <cell r="S51">
            <v>402596</v>
          </cell>
          <cell r="T51">
            <v>411075</v>
          </cell>
          <cell r="U51">
            <v>12243</v>
          </cell>
          <cell r="V51">
            <v>12428</v>
          </cell>
          <cell r="W51">
            <v>172810</v>
          </cell>
          <cell r="X51">
            <v>176380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200000</v>
          </cell>
          <cell r="AH51">
            <v>200000</v>
          </cell>
          <cell r="AI51">
            <v>0</v>
          </cell>
          <cell r="AJ51">
            <v>0</v>
          </cell>
          <cell r="AK51">
            <v>180994</v>
          </cell>
          <cell r="AL51">
            <v>252453</v>
          </cell>
          <cell r="AM51">
            <v>116247</v>
          </cell>
          <cell r="AN51">
            <v>145092</v>
          </cell>
          <cell r="AO51">
            <v>96964.000000000015</v>
          </cell>
          <cell r="AP51">
            <v>98457</v>
          </cell>
          <cell r="AQ51">
            <v>0</v>
          </cell>
          <cell r="AR51">
            <v>0</v>
          </cell>
          <cell r="AS51">
            <v>25003</v>
          </cell>
          <cell r="AT51">
            <v>27087</v>
          </cell>
          <cell r="AU51">
            <v>1351</v>
          </cell>
          <cell r="AV51">
            <v>1351</v>
          </cell>
          <cell r="AW51">
            <v>140891</v>
          </cell>
          <cell r="AX51">
            <v>134598</v>
          </cell>
          <cell r="AY51">
            <v>0</v>
          </cell>
          <cell r="AZ51">
            <v>0</v>
          </cell>
          <cell r="BA51">
            <v>0</v>
          </cell>
          <cell r="BB51">
            <v>349</v>
          </cell>
          <cell r="BC51">
            <v>42296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10000</v>
          </cell>
          <cell r="BK51">
            <v>0</v>
          </cell>
          <cell r="BL51">
            <v>0</v>
          </cell>
          <cell r="BM51">
            <v>8386</v>
          </cell>
          <cell r="BN51">
            <v>8386</v>
          </cell>
          <cell r="BO51">
            <v>12629</v>
          </cell>
          <cell r="BP51">
            <v>12629</v>
          </cell>
          <cell r="BQ51">
            <v>128000</v>
          </cell>
          <cell r="BR51">
            <v>128000</v>
          </cell>
          <cell r="BS51">
            <v>3529</v>
          </cell>
          <cell r="BT51">
            <v>3529</v>
          </cell>
          <cell r="BU51">
            <v>8239.4751604199409</v>
          </cell>
          <cell r="BV51">
            <v>0</v>
          </cell>
          <cell r="BW51">
            <v>2543</v>
          </cell>
          <cell r="BX51">
            <v>2543</v>
          </cell>
          <cell r="BY51">
            <v>1885</v>
          </cell>
          <cell r="BZ51">
            <v>1904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114439.5</v>
          </cell>
          <cell r="CF51">
            <v>114439.5</v>
          </cell>
          <cell r="CG51">
            <v>0</v>
          </cell>
          <cell r="CH51">
            <v>0</v>
          </cell>
          <cell r="CI51">
            <v>7150</v>
          </cell>
          <cell r="CJ51">
            <v>7570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3144</v>
          </cell>
          <cell r="CV51">
            <v>3144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6471446.4847541265</v>
          </cell>
          <cell r="DB51">
            <v>6867747.0350187831</v>
          </cell>
          <cell r="DC51">
            <v>803.40000000000009</v>
          </cell>
          <cell r="DD51">
            <v>815.55000000000007</v>
          </cell>
          <cell r="DE51">
            <v>803.40000000000009</v>
          </cell>
          <cell r="DF51">
            <v>815.55000000000007</v>
          </cell>
          <cell r="DG51">
            <v>0.41389999999999999</v>
          </cell>
          <cell r="DH51">
            <v>0.41389999999999999</v>
          </cell>
          <cell r="DI51">
            <v>7557</v>
          </cell>
          <cell r="DJ51">
            <v>7655</v>
          </cell>
          <cell r="DK51">
            <v>0</v>
          </cell>
          <cell r="DL51">
            <v>421.93473473169104</v>
          </cell>
          <cell r="DM51">
            <v>107.47</v>
          </cell>
          <cell r="DN51">
            <v>107.47</v>
          </cell>
          <cell r="DO51">
            <v>297</v>
          </cell>
          <cell r="DP51">
            <v>296</v>
          </cell>
          <cell r="DQ51">
            <v>51</v>
          </cell>
          <cell r="DR51">
            <v>51</v>
          </cell>
          <cell r="DS51">
            <v>1034</v>
          </cell>
          <cell r="DT51">
            <v>1034</v>
          </cell>
          <cell r="DU51">
            <v>220</v>
          </cell>
          <cell r="DV51">
            <v>219</v>
          </cell>
          <cell r="DW51">
            <v>855</v>
          </cell>
          <cell r="DX51">
            <v>860</v>
          </cell>
          <cell r="DY51">
            <v>367</v>
          </cell>
          <cell r="DZ51">
            <v>369</v>
          </cell>
          <cell r="EA51">
            <v>26</v>
          </cell>
          <cell r="EB51">
            <v>26</v>
          </cell>
          <cell r="EC51">
            <v>545</v>
          </cell>
          <cell r="ED51">
            <v>545</v>
          </cell>
          <cell r="EE51">
            <v>0</v>
          </cell>
          <cell r="EF51">
            <v>0</v>
          </cell>
          <cell r="EG51">
            <v>417.91</v>
          </cell>
          <cell r="EH51">
            <v>406.19</v>
          </cell>
          <cell r="EI51">
            <v>71758</v>
          </cell>
          <cell r="EJ51">
            <v>71758</v>
          </cell>
          <cell r="EK51">
            <v>0</v>
          </cell>
          <cell r="EL51">
            <v>9</v>
          </cell>
          <cell r="EM51">
            <v>9</v>
          </cell>
          <cell r="EN51">
            <v>0</v>
          </cell>
          <cell r="EO51">
            <v>0</v>
          </cell>
          <cell r="EP51">
            <v>25600</v>
          </cell>
          <cell r="EQ51">
            <v>25600</v>
          </cell>
          <cell r="ER51">
            <v>18.5</v>
          </cell>
          <cell r="ES51">
            <v>20</v>
          </cell>
          <cell r="EU51">
            <v>5415</v>
          </cell>
          <cell r="EV51">
            <v>5754.73</v>
          </cell>
          <cell r="FD51">
            <v>0</v>
          </cell>
          <cell r="FE51">
            <v>0</v>
          </cell>
          <cell r="FF51">
            <v>51</v>
          </cell>
          <cell r="FG51">
            <v>51</v>
          </cell>
          <cell r="FH51">
            <v>167</v>
          </cell>
          <cell r="FI51">
            <v>166</v>
          </cell>
          <cell r="FJ51">
            <v>38</v>
          </cell>
          <cell r="FK51">
            <v>30</v>
          </cell>
          <cell r="FL51">
            <v>6326</v>
          </cell>
          <cell r="FM51">
            <v>7655</v>
          </cell>
          <cell r="FN51">
            <v>3163</v>
          </cell>
          <cell r="FO51">
            <v>3827.5</v>
          </cell>
          <cell r="FP51">
            <v>38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280.26439035538436</v>
          </cell>
          <cell r="FV51">
            <v>0</v>
          </cell>
          <cell r="FW51">
            <v>23.620215041323757</v>
          </cell>
          <cell r="FX51">
            <v>0</v>
          </cell>
          <cell r="FY51">
            <v>118.05012933498288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137112</v>
          </cell>
          <cell r="GH51">
            <v>73155.995222658239</v>
          </cell>
          <cell r="GI51">
            <v>209909.65688449066</v>
          </cell>
          <cell r="GJ51">
            <v>17656.955638969455</v>
          </cell>
        </row>
        <row r="52">
          <cell r="A52">
            <v>50</v>
          </cell>
          <cell r="B52" t="str">
            <v>KING WILLIAM</v>
          </cell>
          <cell r="C52">
            <v>6912783</v>
          </cell>
          <cell r="D52">
            <v>6911207</v>
          </cell>
          <cell r="E52">
            <v>2427554.5114856446</v>
          </cell>
          <cell r="F52">
            <v>2505938.8505271547</v>
          </cell>
          <cell r="G52">
            <v>0</v>
          </cell>
          <cell r="H52">
            <v>445409</v>
          </cell>
          <cell r="I52">
            <v>140931</v>
          </cell>
          <cell r="J52">
            <v>139758</v>
          </cell>
          <cell r="K52">
            <v>136380</v>
          </cell>
          <cell r="L52">
            <v>135245</v>
          </cell>
          <cell r="M52">
            <v>69501</v>
          </cell>
          <cell r="N52">
            <v>68923</v>
          </cell>
          <cell r="O52">
            <v>957284</v>
          </cell>
          <cell r="P52">
            <v>949318</v>
          </cell>
          <cell r="Q52">
            <v>152116</v>
          </cell>
          <cell r="R52">
            <v>150851</v>
          </cell>
          <cell r="S52">
            <v>940236</v>
          </cell>
          <cell r="T52">
            <v>938915</v>
          </cell>
          <cell r="U52">
            <v>28850</v>
          </cell>
          <cell r="V52">
            <v>28610</v>
          </cell>
          <cell r="W52">
            <v>403895</v>
          </cell>
          <cell r="X52">
            <v>403135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17966</v>
          </cell>
          <cell r="AD52">
            <v>17966</v>
          </cell>
          <cell r="AE52">
            <v>0</v>
          </cell>
          <cell r="AF52">
            <v>0</v>
          </cell>
          <cell r="AG52">
            <v>545690</v>
          </cell>
          <cell r="AH52">
            <v>525749</v>
          </cell>
          <cell r="AI52">
            <v>0</v>
          </cell>
          <cell r="AJ52">
            <v>0</v>
          </cell>
          <cell r="AK52">
            <v>90150</v>
          </cell>
          <cell r="AL52">
            <v>120538</v>
          </cell>
          <cell r="AM52">
            <v>57901</v>
          </cell>
          <cell r="AN52">
            <v>69277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30470</v>
          </cell>
          <cell r="AT52">
            <v>30470</v>
          </cell>
          <cell r="AU52">
            <v>900</v>
          </cell>
          <cell r="AV52">
            <v>900</v>
          </cell>
          <cell r="AW52">
            <v>0</v>
          </cell>
          <cell r="AX52">
            <v>70657</v>
          </cell>
          <cell r="AY52">
            <v>0</v>
          </cell>
          <cell r="AZ52">
            <v>0</v>
          </cell>
          <cell r="BA52">
            <v>0</v>
          </cell>
          <cell r="BB52">
            <v>1092</v>
          </cell>
          <cell r="BC52">
            <v>54287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6633.0062981395686</v>
          </cell>
          <cell r="BI52">
            <v>0</v>
          </cell>
          <cell r="BJ52">
            <v>5000</v>
          </cell>
          <cell r="BK52">
            <v>927741</v>
          </cell>
          <cell r="BL52">
            <v>794823</v>
          </cell>
          <cell r="BM52">
            <v>8386</v>
          </cell>
          <cell r="BN52">
            <v>8386</v>
          </cell>
          <cell r="BO52">
            <v>23676</v>
          </cell>
          <cell r="BP52">
            <v>23676</v>
          </cell>
          <cell r="BQ52">
            <v>180000</v>
          </cell>
          <cell r="BR52">
            <v>180000</v>
          </cell>
          <cell r="BS52">
            <v>4357</v>
          </cell>
          <cell r="BT52">
            <v>4357</v>
          </cell>
          <cell r="BU52">
            <v>15965.845775458962</v>
          </cell>
          <cell r="BV52">
            <v>0</v>
          </cell>
          <cell r="BW52">
            <v>5408</v>
          </cell>
          <cell r="BX52">
            <v>5408</v>
          </cell>
          <cell r="BY52">
            <v>7057</v>
          </cell>
          <cell r="BZ52">
            <v>7128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35841.75</v>
          </cell>
          <cell r="CF52">
            <v>35841.75</v>
          </cell>
          <cell r="CG52">
            <v>17632</v>
          </cell>
          <cell r="CH52">
            <v>17632</v>
          </cell>
          <cell r="CI52">
            <v>20816</v>
          </cell>
          <cell r="CJ52">
            <v>23655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15450</v>
          </cell>
          <cell r="CP52">
            <v>10530</v>
          </cell>
          <cell r="CQ52">
            <v>494622</v>
          </cell>
          <cell r="CR52">
            <v>530956</v>
          </cell>
          <cell r="CS52">
            <v>0</v>
          </cell>
          <cell r="CT52">
            <v>0</v>
          </cell>
          <cell r="CU52">
            <v>7802</v>
          </cell>
          <cell r="CV52">
            <v>7802</v>
          </cell>
          <cell r="CW52">
            <v>0</v>
          </cell>
          <cell r="CX52">
            <v>0</v>
          </cell>
          <cell r="CY52">
            <v>39305</v>
          </cell>
          <cell r="CZ52">
            <v>54077</v>
          </cell>
          <cell r="DA52">
            <v>14770954.107261103</v>
          </cell>
          <cell r="DB52">
            <v>15228771.606825294</v>
          </cell>
          <cell r="DC52">
            <v>1989</v>
          </cell>
          <cell r="DD52">
            <v>1972.4499999999998</v>
          </cell>
          <cell r="DE52">
            <v>1989</v>
          </cell>
          <cell r="DF52">
            <v>1972.4499999999998</v>
          </cell>
          <cell r="DG52">
            <v>0.3407</v>
          </cell>
          <cell r="DH52">
            <v>0.3407</v>
          </cell>
          <cell r="DI52">
            <v>6492</v>
          </cell>
          <cell r="DJ52">
            <v>6585</v>
          </cell>
          <cell r="DK52">
            <v>0</v>
          </cell>
          <cell r="DL52">
            <v>341.66748577047338</v>
          </cell>
          <cell r="DM52">
            <v>107.47</v>
          </cell>
          <cell r="DN52">
            <v>107.47</v>
          </cell>
          <cell r="DO52">
            <v>104</v>
          </cell>
          <cell r="DP52">
            <v>104</v>
          </cell>
          <cell r="DQ52">
            <v>53</v>
          </cell>
          <cell r="DR52">
            <v>53</v>
          </cell>
          <cell r="DS52">
            <v>730</v>
          </cell>
          <cell r="DT52">
            <v>730</v>
          </cell>
          <cell r="DU52">
            <v>116</v>
          </cell>
          <cell r="DV52">
            <v>116</v>
          </cell>
          <cell r="DW52">
            <v>717</v>
          </cell>
          <cell r="DX52">
            <v>722</v>
          </cell>
          <cell r="DY52">
            <v>308</v>
          </cell>
          <cell r="DZ52">
            <v>310</v>
          </cell>
          <cell r="EA52">
            <v>22</v>
          </cell>
          <cell r="EB52">
            <v>22</v>
          </cell>
          <cell r="EC52">
            <v>545</v>
          </cell>
          <cell r="ED52">
            <v>545</v>
          </cell>
          <cell r="EE52">
            <v>0</v>
          </cell>
          <cell r="EF52">
            <v>0</v>
          </cell>
          <cell r="EG52">
            <v>417.91</v>
          </cell>
          <cell r="EH52">
            <v>406.19</v>
          </cell>
          <cell r="EI52">
            <v>71758</v>
          </cell>
          <cell r="EJ52">
            <v>71758</v>
          </cell>
          <cell r="EK52">
            <v>0</v>
          </cell>
          <cell r="EL52">
            <v>24</v>
          </cell>
          <cell r="EM52">
            <v>25</v>
          </cell>
          <cell r="EN52">
            <v>50</v>
          </cell>
          <cell r="EO52">
            <v>50</v>
          </cell>
          <cell r="EP52">
            <v>30800</v>
          </cell>
          <cell r="EQ52">
            <v>30800</v>
          </cell>
          <cell r="ER52">
            <v>18.5</v>
          </cell>
          <cell r="ES52">
            <v>20</v>
          </cell>
          <cell r="EU52">
            <v>5415</v>
          </cell>
          <cell r="EV52">
            <v>5754.73</v>
          </cell>
          <cell r="FD52">
            <v>0</v>
          </cell>
          <cell r="FE52">
            <v>0</v>
          </cell>
          <cell r="FF52">
            <v>53</v>
          </cell>
          <cell r="FG52">
            <v>53</v>
          </cell>
          <cell r="FH52">
            <v>150</v>
          </cell>
          <cell r="FI52">
            <v>150</v>
          </cell>
          <cell r="FJ52">
            <v>0</v>
          </cell>
          <cell r="FK52">
            <v>14</v>
          </cell>
          <cell r="FL52">
            <v>6326</v>
          </cell>
          <cell r="FM52">
            <v>7655</v>
          </cell>
          <cell r="FN52">
            <v>3163</v>
          </cell>
          <cell r="FO52">
            <v>3827.5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238.75189747491504</v>
          </cell>
          <cell r="FV52">
            <v>0</v>
          </cell>
          <cell r="FW52">
            <v>16.392855146494291</v>
          </cell>
          <cell r="FX52">
            <v>0</v>
          </cell>
          <cell r="FY52">
            <v>86.52273314906401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271686</v>
          </cell>
          <cell r="GH52">
            <v>78607.494615501288</v>
          </cell>
          <cell r="GI52">
            <v>76506.8644016381</v>
          </cell>
          <cell r="GJ52">
            <v>15745.683300470197</v>
          </cell>
        </row>
        <row r="53">
          <cell r="A53">
            <v>51</v>
          </cell>
          <cell r="B53" t="str">
            <v>LANCASTER</v>
          </cell>
          <cell r="C53">
            <v>1078461</v>
          </cell>
          <cell r="D53">
            <v>1048006</v>
          </cell>
          <cell r="E53">
            <v>1401209.2641934822</v>
          </cell>
          <cell r="F53">
            <v>1427458.4797652715</v>
          </cell>
          <cell r="G53">
            <v>0</v>
          </cell>
          <cell r="H53">
            <v>76402</v>
          </cell>
          <cell r="I53">
            <v>22321</v>
          </cell>
          <cell r="J53">
            <v>21597</v>
          </cell>
          <cell r="K53">
            <v>49848</v>
          </cell>
          <cell r="L53">
            <v>48430</v>
          </cell>
          <cell r="M53">
            <v>10800</v>
          </cell>
          <cell r="N53">
            <v>10450</v>
          </cell>
          <cell r="O53">
            <v>175506</v>
          </cell>
          <cell r="P53">
            <v>169606</v>
          </cell>
          <cell r="Q53">
            <v>66048</v>
          </cell>
          <cell r="R53">
            <v>63703</v>
          </cell>
          <cell r="S53">
            <v>167613</v>
          </cell>
          <cell r="T53">
            <v>162975</v>
          </cell>
          <cell r="U53">
            <v>4985</v>
          </cell>
          <cell r="V53">
            <v>5024</v>
          </cell>
          <cell r="W53">
            <v>71864</v>
          </cell>
          <cell r="X53">
            <v>69932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200000</v>
          </cell>
          <cell r="AH53">
            <v>200000</v>
          </cell>
          <cell r="AI53">
            <v>0</v>
          </cell>
          <cell r="AJ53">
            <v>0</v>
          </cell>
          <cell r="AK53">
            <v>69902</v>
          </cell>
          <cell r="AL53">
            <v>93077</v>
          </cell>
          <cell r="AM53">
            <v>44896</v>
          </cell>
          <cell r="AN53">
            <v>53495</v>
          </cell>
          <cell r="AO53">
            <v>77018</v>
          </cell>
          <cell r="AP53">
            <v>74407</v>
          </cell>
          <cell r="AQ53">
            <v>0</v>
          </cell>
          <cell r="AR53">
            <v>0</v>
          </cell>
          <cell r="AS53">
            <v>8466</v>
          </cell>
          <cell r="AT53">
            <v>7697</v>
          </cell>
          <cell r="AU53">
            <v>1801</v>
          </cell>
          <cell r="AV53">
            <v>1801</v>
          </cell>
          <cell r="AW53">
            <v>82238</v>
          </cell>
          <cell r="AX53">
            <v>103343</v>
          </cell>
          <cell r="AY53">
            <v>0</v>
          </cell>
          <cell r="AZ53">
            <v>0</v>
          </cell>
          <cell r="BA53">
            <v>0</v>
          </cell>
          <cell r="BB53">
            <v>29</v>
          </cell>
          <cell r="BC53">
            <v>18606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10000</v>
          </cell>
          <cell r="BK53">
            <v>24243</v>
          </cell>
          <cell r="BL53">
            <v>0</v>
          </cell>
          <cell r="BM53">
            <v>8386</v>
          </cell>
          <cell r="BN53">
            <v>8386</v>
          </cell>
          <cell r="BO53">
            <v>7015</v>
          </cell>
          <cell r="BP53">
            <v>6256</v>
          </cell>
          <cell r="BQ53">
            <v>128000</v>
          </cell>
          <cell r="BR53">
            <v>128000</v>
          </cell>
          <cell r="BS53">
            <v>3282</v>
          </cell>
          <cell r="BT53">
            <v>3282</v>
          </cell>
          <cell r="BU53">
            <v>21196.444968231488</v>
          </cell>
          <cell r="BV53">
            <v>0</v>
          </cell>
          <cell r="BW53">
            <v>0</v>
          </cell>
          <cell r="BX53">
            <v>0</v>
          </cell>
          <cell r="BY53">
            <v>372</v>
          </cell>
          <cell r="BZ53">
            <v>376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131785.5</v>
          </cell>
          <cell r="CF53">
            <v>131785.5</v>
          </cell>
          <cell r="CG53">
            <v>0</v>
          </cell>
          <cell r="CH53">
            <v>0</v>
          </cell>
          <cell r="CI53">
            <v>621</v>
          </cell>
          <cell r="CJ53">
            <v>621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4973</v>
          </cell>
          <cell r="CV53">
            <v>4973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3881456.2091617137</v>
          </cell>
          <cell r="DB53">
            <v>3931082.9797652718</v>
          </cell>
          <cell r="DC53">
            <v>959.35</v>
          </cell>
          <cell r="DD53">
            <v>928.2</v>
          </cell>
          <cell r="DE53">
            <v>959.35</v>
          </cell>
          <cell r="DF53">
            <v>928.2</v>
          </cell>
          <cell r="DG53">
            <v>0.78349999999999997</v>
          </cell>
          <cell r="DH53">
            <v>0.78349999999999997</v>
          </cell>
          <cell r="DI53">
            <v>6653</v>
          </cell>
          <cell r="DJ53">
            <v>6753</v>
          </cell>
          <cell r="DK53">
            <v>0</v>
          </cell>
          <cell r="DL53">
            <v>380.04830958543539</v>
          </cell>
          <cell r="DM53">
            <v>107.47</v>
          </cell>
          <cell r="DN53">
            <v>107.47</v>
          </cell>
          <cell r="DO53">
            <v>240</v>
          </cell>
          <cell r="DP53">
            <v>241</v>
          </cell>
          <cell r="DQ53">
            <v>52</v>
          </cell>
          <cell r="DR53">
            <v>52</v>
          </cell>
          <cell r="DS53">
            <v>845</v>
          </cell>
          <cell r="DT53">
            <v>844</v>
          </cell>
          <cell r="DU53">
            <v>318</v>
          </cell>
          <cell r="DV53">
            <v>317</v>
          </cell>
          <cell r="DW53">
            <v>807</v>
          </cell>
          <cell r="DX53">
            <v>811</v>
          </cell>
          <cell r="DY53">
            <v>346</v>
          </cell>
          <cell r="DZ53">
            <v>348</v>
          </cell>
          <cell r="EA53">
            <v>24</v>
          </cell>
          <cell r="EB53">
            <v>25</v>
          </cell>
          <cell r="EC53">
            <v>545</v>
          </cell>
          <cell r="ED53">
            <v>545</v>
          </cell>
          <cell r="EE53">
            <v>0</v>
          </cell>
          <cell r="EF53">
            <v>0</v>
          </cell>
          <cell r="EG53">
            <v>417.91</v>
          </cell>
          <cell r="EH53">
            <v>406.19</v>
          </cell>
          <cell r="EI53">
            <v>71758</v>
          </cell>
          <cell r="EJ53">
            <v>71758</v>
          </cell>
          <cell r="EK53">
            <v>0</v>
          </cell>
          <cell r="EL53">
            <v>2</v>
          </cell>
          <cell r="EM53">
            <v>2</v>
          </cell>
          <cell r="EN53">
            <v>0</v>
          </cell>
          <cell r="EO53">
            <v>0</v>
          </cell>
          <cell r="EP53">
            <v>25600</v>
          </cell>
          <cell r="EQ53">
            <v>25600</v>
          </cell>
          <cell r="ER53">
            <v>18.5</v>
          </cell>
          <cell r="ES53">
            <v>20</v>
          </cell>
          <cell r="EU53">
            <v>5415</v>
          </cell>
          <cell r="EV53">
            <v>5754.73</v>
          </cell>
          <cell r="FD53">
            <v>0</v>
          </cell>
          <cell r="FE53">
            <v>0</v>
          </cell>
          <cell r="FF53">
            <v>52</v>
          </cell>
          <cell r="FG53">
            <v>52</v>
          </cell>
          <cell r="FH53">
            <v>144</v>
          </cell>
          <cell r="FI53">
            <v>144</v>
          </cell>
          <cell r="FJ53">
            <v>26</v>
          </cell>
          <cell r="FK53">
            <v>27</v>
          </cell>
          <cell r="FL53">
            <v>6326</v>
          </cell>
          <cell r="FM53">
            <v>7655</v>
          </cell>
          <cell r="FN53">
            <v>3163</v>
          </cell>
          <cell r="FO53">
            <v>3827.5</v>
          </cell>
          <cell r="FP53">
            <v>26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271.30851357370858</v>
          </cell>
          <cell r="FV53">
            <v>0</v>
          </cell>
          <cell r="FW53">
            <v>15.355203557748844</v>
          </cell>
          <cell r="FX53">
            <v>0</v>
          </cell>
          <cell r="FY53">
            <v>93.384592453977973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295400</v>
          </cell>
          <cell r="GH53">
            <v>239023.59353348723</v>
          </cell>
          <cell r="GI53">
            <v>415446.80369515007</v>
          </cell>
          <cell r="GJ53">
            <v>30637.926096997689</v>
          </cell>
        </row>
        <row r="54">
          <cell r="A54">
            <v>52</v>
          </cell>
          <cell r="B54" t="str">
            <v>LEE</v>
          </cell>
          <cell r="C54">
            <v>12749671</v>
          </cell>
          <cell r="D54">
            <v>12697484</v>
          </cell>
          <cell r="E54">
            <v>3811594.4313935707</v>
          </cell>
          <cell r="F54">
            <v>3844674.082240718</v>
          </cell>
          <cell r="G54">
            <v>0</v>
          </cell>
          <cell r="H54">
            <v>892175</v>
          </cell>
          <cell r="I54">
            <v>257532</v>
          </cell>
          <cell r="J54">
            <v>253657</v>
          </cell>
          <cell r="K54">
            <v>637421</v>
          </cell>
          <cell r="L54">
            <v>627829</v>
          </cell>
          <cell r="M54">
            <v>127005</v>
          </cell>
          <cell r="N54">
            <v>122734</v>
          </cell>
          <cell r="O54">
            <v>2027285</v>
          </cell>
          <cell r="P54">
            <v>1999141</v>
          </cell>
          <cell r="Q54">
            <v>615854</v>
          </cell>
          <cell r="R54">
            <v>608947</v>
          </cell>
          <cell r="S54">
            <v>1972170</v>
          </cell>
          <cell r="T54">
            <v>1951936</v>
          </cell>
          <cell r="U54">
            <v>59908</v>
          </cell>
          <cell r="V54">
            <v>59007</v>
          </cell>
          <cell r="W54">
            <v>845900</v>
          </cell>
          <cell r="X54">
            <v>837893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997178</v>
          </cell>
          <cell r="AH54">
            <v>954223</v>
          </cell>
          <cell r="AI54">
            <v>0</v>
          </cell>
          <cell r="AJ54">
            <v>0</v>
          </cell>
          <cell r="AK54">
            <v>792758</v>
          </cell>
          <cell r="AL54">
            <v>1073170</v>
          </cell>
          <cell r="AM54">
            <v>509167</v>
          </cell>
          <cell r="AN54">
            <v>616782</v>
          </cell>
          <cell r="AO54">
            <v>799639</v>
          </cell>
          <cell r="AP54">
            <v>787532</v>
          </cell>
          <cell r="AQ54">
            <v>0</v>
          </cell>
          <cell r="AR54">
            <v>0</v>
          </cell>
          <cell r="AS54">
            <v>127000</v>
          </cell>
          <cell r="AT54">
            <v>127000</v>
          </cell>
          <cell r="AU54">
            <v>1576</v>
          </cell>
          <cell r="AV54">
            <v>1576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165</v>
          </cell>
          <cell r="BC54">
            <v>213028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167022</v>
          </cell>
          <cell r="BL54">
            <v>173259</v>
          </cell>
          <cell r="BM54">
            <v>16772</v>
          </cell>
          <cell r="BN54">
            <v>16772</v>
          </cell>
          <cell r="BO54">
            <v>77570</v>
          </cell>
          <cell r="BP54">
            <v>74657</v>
          </cell>
          <cell r="BQ54">
            <v>310000</v>
          </cell>
          <cell r="BR54">
            <v>310000</v>
          </cell>
          <cell r="BS54">
            <v>4510</v>
          </cell>
          <cell r="BT54">
            <v>4510</v>
          </cell>
          <cell r="BU54">
            <v>12450.823072195053</v>
          </cell>
          <cell r="BV54">
            <v>0</v>
          </cell>
          <cell r="BW54">
            <v>61040</v>
          </cell>
          <cell r="BX54">
            <v>61040</v>
          </cell>
          <cell r="BY54">
            <v>69264</v>
          </cell>
          <cell r="BZ54">
            <v>69957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280529.55</v>
          </cell>
          <cell r="CF54">
            <v>280529.55</v>
          </cell>
          <cell r="CG54">
            <v>0</v>
          </cell>
          <cell r="CH54">
            <v>0</v>
          </cell>
          <cell r="CI54">
            <v>3577</v>
          </cell>
          <cell r="CJ54">
            <v>3577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126487</v>
          </cell>
          <cell r="CP54">
            <v>91707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18001</v>
          </cell>
          <cell r="CV54">
            <v>18001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27691909.804465767</v>
          </cell>
          <cell r="DB54">
            <v>28559769.632240716</v>
          </cell>
          <cell r="DC54">
            <v>2884.35</v>
          </cell>
          <cell r="DD54">
            <v>2840.95</v>
          </cell>
          <cell r="DE54">
            <v>2884.35</v>
          </cell>
          <cell r="DF54">
            <v>2840.95</v>
          </cell>
          <cell r="DG54">
            <v>0.16919999999999999</v>
          </cell>
          <cell r="DH54">
            <v>0.16919999999999999</v>
          </cell>
          <cell r="DI54">
            <v>6642</v>
          </cell>
          <cell r="DJ54">
            <v>6733</v>
          </cell>
          <cell r="DK54">
            <v>0</v>
          </cell>
          <cell r="DL54">
            <v>377.92848382708462</v>
          </cell>
          <cell r="DM54">
            <v>107.47</v>
          </cell>
          <cell r="DN54">
            <v>107.47</v>
          </cell>
          <cell r="DO54">
            <v>266</v>
          </cell>
          <cell r="DP54">
            <v>266</v>
          </cell>
          <cell r="DQ54">
            <v>53</v>
          </cell>
          <cell r="DR54">
            <v>52</v>
          </cell>
          <cell r="DS54">
            <v>846</v>
          </cell>
          <cell r="DT54">
            <v>847</v>
          </cell>
          <cell r="DU54">
            <v>257</v>
          </cell>
          <cell r="DV54">
            <v>258</v>
          </cell>
          <cell r="DW54">
            <v>823</v>
          </cell>
          <cell r="DX54">
            <v>827</v>
          </cell>
          <cell r="DY54">
            <v>353</v>
          </cell>
          <cell r="DZ54">
            <v>355</v>
          </cell>
          <cell r="EA54">
            <v>25</v>
          </cell>
          <cell r="EB54">
            <v>25</v>
          </cell>
          <cell r="EC54">
            <v>545</v>
          </cell>
          <cell r="ED54">
            <v>545</v>
          </cell>
          <cell r="EE54">
            <v>0</v>
          </cell>
          <cell r="EF54">
            <v>0</v>
          </cell>
          <cell r="EG54">
            <v>417.91</v>
          </cell>
          <cell r="EH54">
            <v>406.19</v>
          </cell>
          <cell r="EI54">
            <v>71758</v>
          </cell>
          <cell r="EJ54">
            <v>71758</v>
          </cell>
          <cell r="EK54">
            <v>0</v>
          </cell>
          <cell r="EL54">
            <v>3</v>
          </cell>
          <cell r="EM54">
            <v>3</v>
          </cell>
          <cell r="EN54">
            <v>0</v>
          </cell>
          <cell r="EO54">
            <v>0</v>
          </cell>
          <cell r="EP54">
            <v>62000</v>
          </cell>
          <cell r="EQ54">
            <v>62000</v>
          </cell>
          <cell r="ER54">
            <v>18.5</v>
          </cell>
          <cell r="ES54">
            <v>20</v>
          </cell>
          <cell r="EU54">
            <v>5415</v>
          </cell>
          <cell r="EV54">
            <v>5754.73</v>
          </cell>
          <cell r="FD54">
            <v>0</v>
          </cell>
          <cell r="FE54">
            <v>0</v>
          </cell>
          <cell r="FF54">
            <v>53</v>
          </cell>
          <cell r="FG54">
            <v>52</v>
          </cell>
          <cell r="FH54">
            <v>159</v>
          </cell>
          <cell r="FI54">
            <v>159</v>
          </cell>
          <cell r="FJ54">
            <v>0</v>
          </cell>
          <cell r="FK54">
            <v>0</v>
          </cell>
          <cell r="FL54">
            <v>6326</v>
          </cell>
          <cell r="FM54">
            <v>7655</v>
          </cell>
          <cell r="FN54">
            <v>3163</v>
          </cell>
          <cell r="FO54">
            <v>3827.5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270.97844291224345</v>
          </cell>
          <cell r="FV54">
            <v>0</v>
          </cell>
          <cell r="FW54">
            <v>21.249569758306308</v>
          </cell>
          <cell r="FX54">
            <v>0</v>
          </cell>
          <cell r="FY54">
            <v>85.700471156534888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194336</v>
          </cell>
          <cell r="GH54">
            <v>125424.28598940778</v>
          </cell>
          <cell r="GI54">
            <v>265148.9046701974</v>
          </cell>
          <cell r="GJ54">
            <v>25864.708714492055</v>
          </cell>
        </row>
        <row r="55">
          <cell r="A55">
            <v>53</v>
          </cell>
          <cell r="B55" t="str">
            <v>LOUDOUN</v>
          </cell>
          <cell r="C55">
            <v>193948485</v>
          </cell>
          <cell r="D55">
            <v>203109906</v>
          </cell>
          <cell r="E55">
            <v>94077514.307786897</v>
          </cell>
          <cell r="F55">
            <v>99920121.955834523</v>
          </cell>
          <cell r="G55">
            <v>0</v>
          </cell>
          <cell r="H55">
            <v>12915215</v>
          </cell>
          <cell r="I55">
            <v>3938013</v>
          </cell>
          <cell r="J55">
            <v>4020030</v>
          </cell>
          <cell r="K55">
            <v>1465716</v>
          </cell>
          <cell r="L55">
            <v>1496243</v>
          </cell>
          <cell r="M55">
            <v>2088646</v>
          </cell>
          <cell r="N55">
            <v>2132146</v>
          </cell>
          <cell r="O55">
            <v>21802528</v>
          </cell>
          <cell r="P55">
            <v>22256610</v>
          </cell>
          <cell r="Q55">
            <v>2198574</v>
          </cell>
          <cell r="R55">
            <v>2244364</v>
          </cell>
          <cell r="S55">
            <v>26163033</v>
          </cell>
          <cell r="T55">
            <v>26894962</v>
          </cell>
          <cell r="U55">
            <v>806144</v>
          </cell>
          <cell r="V55">
            <v>822933</v>
          </cell>
          <cell r="W55">
            <v>11212729</v>
          </cell>
          <cell r="X55">
            <v>11521069</v>
          </cell>
          <cell r="Y55">
            <v>69466</v>
          </cell>
          <cell r="Z55">
            <v>72690</v>
          </cell>
          <cell r="AA55">
            <v>0</v>
          </cell>
          <cell r="AB55">
            <v>0</v>
          </cell>
          <cell r="AC55">
            <v>657047</v>
          </cell>
          <cell r="AD55">
            <v>679039</v>
          </cell>
          <cell r="AE55">
            <v>0</v>
          </cell>
          <cell r="AF55">
            <v>0</v>
          </cell>
          <cell r="AG55">
            <v>15248190</v>
          </cell>
          <cell r="AH55">
            <v>15122794</v>
          </cell>
          <cell r="AI55">
            <v>0</v>
          </cell>
          <cell r="AJ55">
            <v>0</v>
          </cell>
          <cell r="AK55">
            <v>676814</v>
          </cell>
          <cell r="AL55">
            <v>909100</v>
          </cell>
          <cell r="AM55">
            <v>434699</v>
          </cell>
          <cell r="AN55">
            <v>522487</v>
          </cell>
          <cell r="AO55">
            <v>1175859</v>
          </cell>
          <cell r="AP55">
            <v>1300640</v>
          </cell>
          <cell r="AQ55">
            <v>0</v>
          </cell>
          <cell r="AR55">
            <v>0</v>
          </cell>
          <cell r="AS55">
            <v>966510</v>
          </cell>
          <cell r="AT55">
            <v>987752</v>
          </cell>
          <cell r="AU55">
            <v>48176</v>
          </cell>
          <cell r="AV55">
            <v>48176</v>
          </cell>
          <cell r="AW55">
            <v>306020</v>
          </cell>
          <cell r="AX55">
            <v>2859143</v>
          </cell>
          <cell r="AY55">
            <v>0</v>
          </cell>
          <cell r="AZ55">
            <v>0</v>
          </cell>
          <cell r="BA55">
            <v>0</v>
          </cell>
          <cell r="BB55">
            <v>326558</v>
          </cell>
          <cell r="BC55">
            <v>802233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222384.58184879506</v>
          </cell>
          <cell r="BI55">
            <v>0</v>
          </cell>
          <cell r="BJ55">
            <v>267500</v>
          </cell>
          <cell r="BK55">
            <v>17910752</v>
          </cell>
          <cell r="BL55">
            <v>9274795</v>
          </cell>
          <cell r="BM55">
            <v>33545</v>
          </cell>
          <cell r="BN55">
            <v>33545</v>
          </cell>
          <cell r="BO55">
            <v>338025</v>
          </cell>
          <cell r="BP55">
            <v>345188</v>
          </cell>
          <cell r="BQ55">
            <v>2468000</v>
          </cell>
          <cell r="BR55">
            <v>2468000</v>
          </cell>
          <cell r="BS55">
            <v>37500</v>
          </cell>
          <cell r="BT55">
            <v>37500</v>
          </cell>
          <cell r="BU55">
            <v>992756.27622306347</v>
          </cell>
          <cell r="BV55">
            <v>0</v>
          </cell>
          <cell r="BW55">
            <v>331456</v>
          </cell>
          <cell r="BX55">
            <v>331456</v>
          </cell>
          <cell r="BY55">
            <v>108467</v>
          </cell>
          <cell r="BZ55">
            <v>109551</v>
          </cell>
          <cell r="CA55">
            <v>693684</v>
          </cell>
          <cell r="CB55">
            <v>642062</v>
          </cell>
          <cell r="CC55">
            <v>153547</v>
          </cell>
          <cell r="CD55">
            <v>158736</v>
          </cell>
          <cell r="CE55">
            <v>1706443.2000000002</v>
          </cell>
          <cell r="CF55">
            <v>1706443.2000000002</v>
          </cell>
          <cell r="CG55">
            <v>0</v>
          </cell>
          <cell r="CH55">
            <v>0</v>
          </cell>
          <cell r="CI55">
            <v>6373931</v>
          </cell>
          <cell r="CJ55">
            <v>7025129</v>
          </cell>
          <cell r="CK55">
            <v>34733</v>
          </cell>
          <cell r="CL55">
            <v>36345</v>
          </cell>
          <cell r="CM55">
            <v>45657.26</v>
          </cell>
          <cell r="CN55">
            <v>30131.64</v>
          </cell>
          <cell r="CO55">
            <v>353812</v>
          </cell>
          <cell r="CP55">
            <v>264821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258594</v>
          </cell>
          <cell r="CV55">
            <v>258594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409927299.04400992</v>
          </cell>
          <cell r="DB55">
            <v>433047602.37768328</v>
          </cell>
          <cell r="DC55">
            <v>80818.050000000017</v>
          </cell>
          <cell r="DD55">
            <v>82501.25</v>
          </cell>
          <cell r="DE55">
            <v>80818.050000000017</v>
          </cell>
          <cell r="DF55">
            <v>82501.25</v>
          </cell>
          <cell r="DG55">
            <v>0.54659999999999997</v>
          </cell>
          <cell r="DH55">
            <v>0.54659999999999997</v>
          </cell>
          <cell r="DI55">
            <v>6457</v>
          </cell>
          <cell r="DJ55">
            <v>6641</v>
          </cell>
          <cell r="DK55">
            <v>0</v>
          </cell>
          <cell r="DL55">
            <v>336.54052291690266</v>
          </cell>
          <cell r="DM55">
            <v>107.47</v>
          </cell>
          <cell r="DN55">
            <v>107.47</v>
          </cell>
          <cell r="DO55">
            <v>40</v>
          </cell>
          <cell r="DP55">
            <v>40</v>
          </cell>
          <cell r="DQ55">
            <v>57</v>
          </cell>
          <cell r="DR55">
            <v>57</v>
          </cell>
          <cell r="DS55">
            <v>595</v>
          </cell>
          <cell r="DT55">
            <v>595</v>
          </cell>
          <cell r="DU55">
            <v>60</v>
          </cell>
          <cell r="DV55">
            <v>60</v>
          </cell>
          <cell r="DW55">
            <v>714</v>
          </cell>
          <cell r="DX55">
            <v>719</v>
          </cell>
          <cell r="DY55">
            <v>306</v>
          </cell>
          <cell r="DZ55">
            <v>308</v>
          </cell>
          <cell r="EA55">
            <v>22</v>
          </cell>
          <cell r="EB55">
            <v>22</v>
          </cell>
          <cell r="EC55">
            <v>545</v>
          </cell>
          <cell r="ED55">
            <v>545</v>
          </cell>
          <cell r="EE55">
            <v>0</v>
          </cell>
          <cell r="EF55">
            <v>0</v>
          </cell>
          <cell r="EG55">
            <v>417.91</v>
          </cell>
          <cell r="EH55">
            <v>406.19</v>
          </cell>
          <cell r="EI55">
            <v>78270</v>
          </cell>
          <cell r="EJ55">
            <v>78270</v>
          </cell>
          <cell r="EK55">
            <v>0</v>
          </cell>
          <cell r="EL55">
            <v>9708.5</v>
          </cell>
          <cell r="EM55">
            <v>9898</v>
          </cell>
          <cell r="EN55">
            <v>2659</v>
          </cell>
          <cell r="EO55">
            <v>2748</v>
          </cell>
          <cell r="EP55">
            <v>493600</v>
          </cell>
          <cell r="EQ55">
            <v>493600</v>
          </cell>
          <cell r="ER55">
            <v>18.5</v>
          </cell>
          <cell r="ES55">
            <v>20</v>
          </cell>
          <cell r="EU55">
            <v>5415</v>
          </cell>
          <cell r="EV55">
            <v>5754.73</v>
          </cell>
          <cell r="FD55">
            <v>0</v>
          </cell>
          <cell r="FE55">
            <v>0</v>
          </cell>
          <cell r="FF55">
            <v>57</v>
          </cell>
          <cell r="FG55">
            <v>57</v>
          </cell>
          <cell r="FH55">
            <v>171</v>
          </cell>
          <cell r="FI55">
            <v>171</v>
          </cell>
          <cell r="FJ55">
            <v>96.75</v>
          </cell>
          <cell r="FK55">
            <v>747</v>
          </cell>
          <cell r="FL55">
            <v>6326</v>
          </cell>
          <cell r="FM55">
            <v>7655</v>
          </cell>
          <cell r="FN55">
            <v>3163</v>
          </cell>
          <cell r="FO55">
            <v>3827.5</v>
          </cell>
          <cell r="FP55">
            <v>96.75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238.41861990342733</v>
          </cell>
          <cell r="FV55">
            <v>0</v>
          </cell>
          <cell r="FW55">
            <v>15.586971674432451</v>
          </cell>
          <cell r="FX55">
            <v>0</v>
          </cell>
          <cell r="FY55">
            <v>82.534931339042913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18231405</v>
          </cell>
          <cell r="GH55">
            <v>2650508.4878694303</v>
          </cell>
          <cell r="GI55">
            <v>1339993.3961182176</v>
          </cell>
          <cell r="GJ55">
            <v>1165183.8685487425</v>
          </cell>
        </row>
        <row r="56">
          <cell r="A56">
            <v>54</v>
          </cell>
          <cell r="B56" t="str">
            <v>LOUISA</v>
          </cell>
          <cell r="C56">
            <v>11140624</v>
          </cell>
          <cell r="D56">
            <v>11381911</v>
          </cell>
          <cell r="E56">
            <v>5858561.8112160433</v>
          </cell>
          <cell r="F56">
            <v>6179081.3198679015</v>
          </cell>
          <cell r="G56">
            <v>0</v>
          </cell>
          <cell r="H56">
            <v>739425</v>
          </cell>
          <cell r="I56">
            <v>234913</v>
          </cell>
          <cell r="J56">
            <v>237977</v>
          </cell>
          <cell r="K56">
            <v>192355</v>
          </cell>
          <cell r="L56">
            <v>194863</v>
          </cell>
          <cell r="M56">
            <v>113664</v>
          </cell>
          <cell r="N56">
            <v>115146</v>
          </cell>
          <cell r="O56">
            <v>1440474</v>
          </cell>
          <cell r="P56">
            <v>1459259</v>
          </cell>
          <cell r="Q56">
            <v>365037</v>
          </cell>
          <cell r="R56">
            <v>369797</v>
          </cell>
          <cell r="S56">
            <v>1532280</v>
          </cell>
          <cell r="T56">
            <v>1563334</v>
          </cell>
          <cell r="U56">
            <v>45903</v>
          </cell>
          <cell r="V56">
            <v>46501</v>
          </cell>
          <cell r="W56">
            <v>657940</v>
          </cell>
          <cell r="X56">
            <v>670949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48572</v>
          </cell>
          <cell r="AD56">
            <v>48572</v>
          </cell>
          <cell r="AE56">
            <v>0</v>
          </cell>
          <cell r="AF56">
            <v>0</v>
          </cell>
          <cell r="AG56">
            <v>909595</v>
          </cell>
          <cell r="AH56">
            <v>895234</v>
          </cell>
          <cell r="AI56">
            <v>0</v>
          </cell>
          <cell r="AJ56">
            <v>0</v>
          </cell>
          <cell r="AK56">
            <v>311055</v>
          </cell>
          <cell r="AL56">
            <v>430035</v>
          </cell>
          <cell r="AM56">
            <v>199782</v>
          </cell>
          <cell r="AN56">
            <v>247154</v>
          </cell>
          <cell r="AO56">
            <v>476963</v>
          </cell>
          <cell r="AP56">
            <v>482781.00000000006</v>
          </cell>
          <cell r="AQ56">
            <v>0</v>
          </cell>
          <cell r="AR56">
            <v>0</v>
          </cell>
          <cell r="AS56">
            <v>57161</v>
          </cell>
          <cell r="AT56">
            <v>57161</v>
          </cell>
          <cell r="AU56">
            <v>3152</v>
          </cell>
          <cell r="AV56">
            <v>3152</v>
          </cell>
          <cell r="AW56">
            <v>284670</v>
          </cell>
          <cell r="AX56">
            <v>478438</v>
          </cell>
          <cell r="AY56">
            <v>0</v>
          </cell>
          <cell r="AZ56">
            <v>0</v>
          </cell>
          <cell r="BA56">
            <v>0</v>
          </cell>
          <cell r="BB56">
            <v>3592</v>
          </cell>
          <cell r="BC56">
            <v>131100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25215.585630279176</v>
          </cell>
          <cell r="BI56">
            <v>0</v>
          </cell>
          <cell r="BJ56">
            <v>45000</v>
          </cell>
          <cell r="BK56">
            <v>565348</v>
          </cell>
          <cell r="BL56">
            <v>0</v>
          </cell>
          <cell r="BM56">
            <v>8386</v>
          </cell>
          <cell r="BN56">
            <v>8386</v>
          </cell>
          <cell r="BO56">
            <v>49492</v>
          </cell>
          <cell r="BP56">
            <v>52793</v>
          </cell>
          <cell r="BQ56">
            <v>206000</v>
          </cell>
          <cell r="BR56">
            <v>206000</v>
          </cell>
          <cell r="BS56">
            <v>3920</v>
          </cell>
          <cell r="BT56">
            <v>3920</v>
          </cell>
          <cell r="BU56">
            <v>61145.135462816805</v>
          </cell>
          <cell r="BV56">
            <v>0</v>
          </cell>
          <cell r="BW56">
            <v>11322</v>
          </cell>
          <cell r="BX56">
            <v>11322</v>
          </cell>
          <cell r="BY56">
            <v>19367</v>
          </cell>
          <cell r="BZ56">
            <v>19560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511534.80000000005</v>
          </cell>
          <cell r="CF56">
            <v>511534.80000000005</v>
          </cell>
          <cell r="CG56">
            <v>0</v>
          </cell>
          <cell r="CH56">
            <v>0</v>
          </cell>
          <cell r="CI56">
            <v>70876</v>
          </cell>
          <cell r="CJ56">
            <v>77799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101737</v>
          </cell>
          <cell r="CP56">
            <v>77845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21964</v>
          </cell>
          <cell r="CV56">
            <v>21964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25634893.746678859</v>
          </cell>
          <cell r="DB56">
            <v>26662109.705498181</v>
          </cell>
          <cell r="DC56">
            <v>4758.0500000000011</v>
          </cell>
          <cell r="DD56">
            <v>4820.1000000000004</v>
          </cell>
          <cell r="DE56">
            <v>4758.0500000000011</v>
          </cell>
          <cell r="DF56">
            <v>4820.1000000000004</v>
          </cell>
          <cell r="DG56">
            <v>0.54059999999999997</v>
          </cell>
          <cell r="DH56">
            <v>0.54059999999999997</v>
          </cell>
          <cell r="DI56">
            <v>6328</v>
          </cell>
          <cell r="DJ56">
            <v>6422</v>
          </cell>
          <cell r="DK56">
            <v>0</v>
          </cell>
          <cell r="DL56">
            <v>332.30143695324557</v>
          </cell>
          <cell r="DM56">
            <v>107.47</v>
          </cell>
          <cell r="DN56">
            <v>107.47</v>
          </cell>
          <cell r="DO56">
            <v>88</v>
          </cell>
          <cell r="DP56">
            <v>88</v>
          </cell>
          <cell r="DQ56">
            <v>52</v>
          </cell>
          <cell r="DR56">
            <v>52</v>
          </cell>
          <cell r="DS56">
            <v>659</v>
          </cell>
          <cell r="DT56">
            <v>659</v>
          </cell>
          <cell r="DU56">
            <v>167</v>
          </cell>
          <cell r="DV56">
            <v>167</v>
          </cell>
          <cell r="DW56">
            <v>701</v>
          </cell>
          <cell r="DX56">
            <v>706</v>
          </cell>
          <cell r="DY56">
            <v>301</v>
          </cell>
          <cell r="DZ56">
            <v>303</v>
          </cell>
          <cell r="EA56">
            <v>21</v>
          </cell>
          <cell r="EB56">
            <v>21</v>
          </cell>
          <cell r="EC56">
            <v>545</v>
          </cell>
          <cell r="ED56">
            <v>545</v>
          </cell>
          <cell r="EE56">
            <v>0</v>
          </cell>
          <cell r="EF56">
            <v>0</v>
          </cell>
          <cell r="EG56">
            <v>417.91</v>
          </cell>
          <cell r="EH56">
            <v>406.19</v>
          </cell>
          <cell r="EI56">
            <v>71758</v>
          </cell>
          <cell r="EJ56">
            <v>71758</v>
          </cell>
          <cell r="EK56">
            <v>0</v>
          </cell>
          <cell r="EL56">
            <v>116</v>
          </cell>
          <cell r="EM56">
            <v>118</v>
          </cell>
          <cell r="EN56">
            <v>194</v>
          </cell>
          <cell r="EO56">
            <v>194</v>
          </cell>
          <cell r="EP56">
            <v>41200</v>
          </cell>
          <cell r="EQ56">
            <v>41200</v>
          </cell>
          <cell r="ER56">
            <v>18.5</v>
          </cell>
          <cell r="ES56">
            <v>20</v>
          </cell>
          <cell r="EU56">
            <v>5415</v>
          </cell>
          <cell r="EV56">
            <v>5754.73</v>
          </cell>
          <cell r="FD56">
            <v>0</v>
          </cell>
          <cell r="FE56">
            <v>0</v>
          </cell>
          <cell r="FF56">
            <v>52</v>
          </cell>
          <cell r="FG56">
            <v>52</v>
          </cell>
          <cell r="FH56">
            <v>160</v>
          </cell>
          <cell r="FI56">
            <v>160</v>
          </cell>
          <cell r="FJ56">
            <v>90</v>
          </cell>
          <cell r="FK56">
            <v>125</v>
          </cell>
          <cell r="FL56">
            <v>6326</v>
          </cell>
          <cell r="FM56">
            <v>7655</v>
          </cell>
          <cell r="FN56">
            <v>3163</v>
          </cell>
          <cell r="FO56">
            <v>3827.5</v>
          </cell>
          <cell r="FP56">
            <v>90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236.26149484465614</v>
          </cell>
          <cell r="FV56">
            <v>0</v>
          </cell>
          <cell r="FW56">
            <v>13.079345895308967</v>
          </cell>
          <cell r="FX56">
            <v>0</v>
          </cell>
          <cell r="FY56">
            <v>82.960596213280468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1053468</v>
          </cell>
          <cell r="GH56">
            <v>429558.12407488027</v>
          </cell>
          <cell r="GI56">
            <v>601128.60731388768</v>
          </cell>
          <cell r="GJ56">
            <v>67264.337396604256</v>
          </cell>
        </row>
        <row r="57">
          <cell r="A57">
            <v>55</v>
          </cell>
          <cell r="B57" t="str">
            <v>LUNENBURG</v>
          </cell>
          <cell r="C57">
            <v>6412014</v>
          </cell>
          <cell r="D57">
            <v>6547537</v>
          </cell>
          <cell r="E57">
            <v>1841889.1008561023</v>
          </cell>
          <cell r="F57">
            <v>1879947.0448289867</v>
          </cell>
          <cell r="G57">
            <v>0</v>
          </cell>
          <cell r="H57">
            <v>444441</v>
          </cell>
          <cell r="I57">
            <v>123666</v>
          </cell>
          <cell r="J57">
            <v>124629</v>
          </cell>
          <cell r="K57">
            <v>455678</v>
          </cell>
          <cell r="L57">
            <v>459228</v>
          </cell>
          <cell r="M57">
            <v>59836</v>
          </cell>
          <cell r="N57">
            <v>60303</v>
          </cell>
          <cell r="O57">
            <v>770970</v>
          </cell>
          <cell r="P57">
            <v>778136</v>
          </cell>
          <cell r="Q57">
            <v>315292</v>
          </cell>
          <cell r="R57">
            <v>317748</v>
          </cell>
          <cell r="S57">
            <v>926315</v>
          </cell>
          <cell r="T57">
            <v>939329</v>
          </cell>
          <cell r="U57">
            <v>27617</v>
          </cell>
          <cell r="V57">
            <v>28992</v>
          </cell>
          <cell r="W57">
            <v>396992</v>
          </cell>
          <cell r="X57">
            <v>402404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23515</v>
          </cell>
          <cell r="AD57">
            <v>23515</v>
          </cell>
          <cell r="AE57">
            <v>0</v>
          </cell>
          <cell r="AF57">
            <v>0</v>
          </cell>
          <cell r="AG57">
            <v>478841</v>
          </cell>
          <cell r="AH57">
            <v>468838</v>
          </cell>
          <cell r="AI57">
            <v>0</v>
          </cell>
          <cell r="AJ57">
            <v>0</v>
          </cell>
          <cell r="AK57">
            <v>406869</v>
          </cell>
          <cell r="AL57">
            <v>563603</v>
          </cell>
          <cell r="AM57">
            <v>261320</v>
          </cell>
          <cell r="AN57">
            <v>323919</v>
          </cell>
          <cell r="AO57">
            <v>366294</v>
          </cell>
          <cell r="AP57">
            <v>368857</v>
          </cell>
          <cell r="AQ57">
            <v>0</v>
          </cell>
          <cell r="AR57">
            <v>0</v>
          </cell>
          <cell r="AS57">
            <v>47602</v>
          </cell>
          <cell r="AT57">
            <v>47602</v>
          </cell>
          <cell r="AU57">
            <v>1576</v>
          </cell>
          <cell r="AV57">
            <v>1576</v>
          </cell>
          <cell r="AW57">
            <v>304708</v>
          </cell>
          <cell r="AX57">
            <v>313200</v>
          </cell>
          <cell r="AY57">
            <v>0</v>
          </cell>
          <cell r="AZ57">
            <v>0</v>
          </cell>
          <cell r="BA57">
            <v>0</v>
          </cell>
          <cell r="BB57">
            <v>4978</v>
          </cell>
          <cell r="BC57">
            <v>104805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20000</v>
          </cell>
          <cell r="BK57">
            <v>0</v>
          </cell>
          <cell r="BL57">
            <v>0</v>
          </cell>
          <cell r="BM57">
            <v>8386</v>
          </cell>
          <cell r="BN57">
            <v>8386</v>
          </cell>
          <cell r="BO57">
            <v>37399</v>
          </cell>
          <cell r="BP57">
            <v>37400</v>
          </cell>
          <cell r="BQ57">
            <v>154000</v>
          </cell>
          <cell r="BR57">
            <v>154000</v>
          </cell>
          <cell r="BS57">
            <v>5052</v>
          </cell>
          <cell r="BT57">
            <v>5052</v>
          </cell>
          <cell r="BU57">
            <v>9106.1152033042163</v>
          </cell>
          <cell r="BV57">
            <v>0</v>
          </cell>
          <cell r="BW57">
            <v>4169</v>
          </cell>
          <cell r="BX57">
            <v>4169</v>
          </cell>
          <cell r="BY57">
            <v>15048</v>
          </cell>
          <cell r="BZ57">
            <v>15198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53156.25</v>
          </cell>
          <cell r="CF57">
            <v>53156.25</v>
          </cell>
          <cell r="CG57">
            <v>0</v>
          </cell>
          <cell r="CH57">
            <v>0</v>
          </cell>
          <cell r="CI57">
            <v>95552</v>
          </cell>
          <cell r="CJ57">
            <v>107829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9030</v>
          </cell>
          <cell r="CV57">
            <v>9030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13716697.466059407</v>
          </cell>
          <cell r="DB57">
            <v>14508024.294828987</v>
          </cell>
          <cell r="DC57">
            <v>1546.85</v>
          </cell>
          <cell r="DD57">
            <v>1558.8999999999999</v>
          </cell>
          <cell r="DE57">
            <v>1546.85</v>
          </cell>
          <cell r="DF57">
            <v>1558.8999999999999</v>
          </cell>
          <cell r="DG57">
            <v>0.25609999999999999</v>
          </cell>
          <cell r="DH57">
            <v>0.25609999999999999</v>
          </cell>
          <cell r="DI57">
            <v>6763</v>
          </cell>
          <cell r="DJ57">
            <v>6852</v>
          </cell>
          <cell r="DK57">
            <v>0</v>
          </cell>
          <cell r="DL57">
            <v>378.95643546897503</v>
          </cell>
          <cell r="DM57">
            <v>107.47</v>
          </cell>
          <cell r="DN57">
            <v>107.47</v>
          </cell>
          <cell r="DO57">
            <v>396</v>
          </cell>
          <cell r="DP57">
            <v>396</v>
          </cell>
          <cell r="DQ57">
            <v>52</v>
          </cell>
          <cell r="DR57">
            <v>52</v>
          </cell>
          <cell r="DS57">
            <v>670</v>
          </cell>
          <cell r="DT57">
            <v>671</v>
          </cell>
          <cell r="DU57">
            <v>274</v>
          </cell>
          <cell r="DV57">
            <v>274</v>
          </cell>
          <cell r="DW57">
            <v>805</v>
          </cell>
          <cell r="DX57">
            <v>810</v>
          </cell>
          <cell r="DY57">
            <v>345</v>
          </cell>
          <cell r="DZ57">
            <v>347</v>
          </cell>
          <cell r="EA57">
            <v>24</v>
          </cell>
          <cell r="EB57">
            <v>25</v>
          </cell>
          <cell r="EC57">
            <v>545</v>
          </cell>
          <cell r="ED57">
            <v>545</v>
          </cell>
          <cell r="EE57">
            <v>0</v>
          </cell>
          <cell r="EF57">
            <v>0</v>
          </cell>
          <cell r="EG57">
            <v>417.91</v>
          </cell>
          <cell r="EH57">
            <v>406.19</v>
          </cell>
          <cell r="EI57">
            <v>71758</v>
          </cell>
          <cell r="EJ57">
            <v>71758</v>
          </cell>
          <cell r="EK57">
            <v>0</v>
          </cell>
          <cell r="EL57">
            <v>97</v>
          </cell>
          <cell r="EM57">
            <v>101</v>
          </cell>
          <cell r="EN57">
            <v>58</v>
          </cell>
          <cell r="EO57">
            <v>58</v>
          </cell>
          <cell r="EP57">
            <v>30800</v>
          </cell>
          <cell r="EQ57">
            <v>30800</v>
          </cell>
          <cell r="ER57">
            <v>18.5</v>
          </cell>
          <cell r="ES57">
            <v>20</v>
          </cell>
          <cell r="EU57">
            <v>5415</v>
          </cell>
          <cell r="EV57">
            <v>5754.73</v>
          </cell>
          <cell r="FD57">
            <v>0</v>
          </cell>
          <cell r="FE57">
            <v>0</v>
          </cell>
          <cell r="FF57">
            <v>52</v>
          </cell>
          <cell r="FG57">
            <v>52</v>
          </cell>
          <cell r="FH57">
            <v>160</v>
          </cell>
          <cell r="FI57">
            <v>160</v>
          </cell>
          <cell r="FJ57">
            <v>64.75</v>
          </cell>
          <cell r="FK57">
            <v>55</v>
          </cell>
          <cell r="FL57">
            <v>6326</v>
          </cell>
          <cell r="FM57">
            <v>7655</v>
          </cell>
          <cell r="FN57">
            <v>3163</v>
          </cell>
          <cell r="FO57">
            <v>3827.5</v>
          </cell>
          <cell r="FP57">
            <v>64.75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266.67927980096061</v>
          </cell>
          <cell r="FV57">
            <v>0</v>
          </cell>
          <cell r="FW57">
            <v>19.404437377681301</v>
          </cell>
          <cell r="FX57">
            <v>0</v>
          </cell>
          <cell r="FY57">
            <v>92.872718290333154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161405</v>
          </cell>
          <cell r="GH57">
            <v>108544.53716897433</v>
          </cell>
          <cell r="GI57">
            <v>230035.22368597929</v>
          </cell>
          <cell r="GJ57">
            <v>16387.783573060893</v>
          </cell>
        </row>
        <row r="58">
          <cell r="A58">
            <v>56</v>
          </cell>
          <cell r="B58" t="str">
            <v>MADISON</v>
          </cell>
          <cell r="C58">
            <v>4360332</v>
          </cell>
          <cell r="D58">
            <v>4392732</v>
          </cell>
          <cell r="E58">
            <v>2297830.5768836616</v>
          </cell>
          <cell r="F58">
            <v>2282159.1026634001</v>
          </cell>
          <cell r="G58">
            <v>0</v>
          </cell>
          <cell r="H58">
            <v>280825</v>
          </cell>
          <cell r="I58">
            <v>91943</v>
          </cell>
          <cell r="J58">
            <v>91165</v>
          </cell>
          <cell r="K58">
            <v>137739</v>
          </cell>
          <cell r="L58">
            <v>136574</v>
          </cell>
          <cell r="M58">
            <v>44487</v>
          </cell>
          <cell r="N58">
            <v>44111</v>
          </cell>
          <cell r="O58">
            <v>296866</v>
          </cell>
          <cell r="P58">
            <v>294356</v>
          </cell>
          <cell r="Q58">
            <v>144583</v>
          </cell>
          <cell r="R58">
            <v>143361</v>
          </cell>
          <cell r="S58">
            <v>581755</v>
          </cell>
          <cell r="T58">
            <v>580228</v>
          </cell>
          <cell r="U58">
            <v>17966</v>
          </cell>
          <cell r="V58">
            <v>17814</v>
          </cell>
          <cell r="W58">
            <v>249813</v>
          </cell>
          <cell r="X58">
            <v>249396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27818</v>
          </cell>
          <cell r="AD58">
            <v>27818</v>
          </cell>
          <cell r="AE58">
            <v>0</v>
          </cell>
          <cell r="AF58">
            <v>0</v>
          </cell>
          <cell r="AG58">
            <v>356007</v>
          </cell>
          <cell r="AH58">
            <v>342951</v>
          </cell>
          <cell r="AI58">
            <v>0</v>
          </cell>
          <cell r="AJ58">
            <v>0</v>
          </cell>
          <cell r="AK58">
            <v>101722</v>
          </cell>
          <cell r="AL58">
            <v>137155</v>
          </cell>
          <cell r="AM58">
            <v>65333</v>
          </cell>
          <cell r="AN58">
            <v>78827</v>
          </cell>
          <cell r="AO58">
            <v>148190</v>
          </cell>
          <cell r="AP58">
            <v>146975</v>
          </cell>
          <cell r="AQ58">
            <v>0</v>
          </cell>
          <cell r="AR58">
            <v>0</v>
          </cell>
          <cell r="AS58">
            <v>33672</v>
          </cell>
          <cell r="AT58">
            <v>33672</v>
          </cell>
          <cell r="AU58">
            <v>1576</v>
          </cell>
          <cell r="AV58">
            <v>1576</v>
          </cell>
          <cell r="AW58">
            <v>33287</v>
          </cell>
          <cell r="AX58">
            <v>40281</v>
          </cell>
          <cell r="AY58">
            <v>0</v>
          </cell>
          <cell r="AZ58">
            <v>0</v>
          </cell>
          <cell r="BA58">
            <v>0</v>
          </cell>
          <cell r="BB58">
            <v>872</v>
          </cell>
          <cell r="BC58">
            <v>46293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14804.843403815126</v>
          </cell>
          <cell r="BI58">
            <v>0</v>
          </cell>
          <cell r="BJ58">
            <v>2500</v>
          </cell>
          <cell r="BK58">
            <v>0</v>
          </cell>
          <cell r="BL58">
            <v>0</v>
          </cell>
          <cell r="BM58">
            <v>8386</v>
          </cell>
          <cell r="BN58">
            <v>8386</v>
          </cell>
          <cell r="BO58">
            <v>18897</v>
          </cell>
          <cell r="BP58">
            <v>18897</v>
          </cell>
          <cell r="BQ58">
            <v>154000</v>
          </cell>
          <cell r="BR58">
            <v>154000</v>
          </cell>
          <cell r="BS58">
            <v>3805</v>
          </cell>
          <cell r="BT58">
            <v>3805</v>
          </cell>
          <cell r="BU58">
            <v>21017.423368595541</v>
          </cell>
          <cell r="BV58">
            <v>0</v>
          </cell>
          <cell r="BW58">
            <v>9012</v>
          </cell>
          <cell r="BX58">
            <v>9012</v>
          </cell>
          <cell r="BY58">
            <v>1599</v>
          </cell>
          <cell r="BZ58">
            <v>1615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330170.40000000002</v>
          </cell>
          <cell r="CF58">
            <v>330170.40000000002</v>
          </cell>
          <cell r="CG58">
            <v>0</v>
          </cell>
          <cell r="CH58">
            <v>0</v>
          </cell>
          <cell r="CI58">
            <v>14726</v>
          </cell>
          <cell r="CJ58">
            <v>18880</v>
          </cell>
          <cell r="CK58">
            <v>0</v>
          </cell>
          <cell r="CL58">
            <v>0</v>
          </cell>
          <cell r="CM58">
            <v>5362.06</v>
          </cell>
          <cell r="CN58">
            <v>4076.16</v>
          </cell>
          <cell r="CO58">
            <v>17892</v>
          </cell>
          <cell r="CP58">
            <v>13229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8934</v>
          </cell>
          <cell r="CV58">
            <v>8934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9631013.4602522589</v>
          </cell>
          <cell r="DB58">
            <v>9910285.5060672145</v>
          </cell>
          <cell r="DC58">
            <v>1625.85</v>
          </cell>
          <cell r="DD58">
            <v>1612.1</v>
          </cell>
          <cell r="DE58">
            <v>1625.85</v>
          </cell>
          <cell r="DF58">
            <v>1612.1</v>
          </cell>
          <cell r="DG58">
            <v>0.4738</v>
          </cell>
          <cell r="DH58">
            <v>0.4738</v>
          </cell>
          <cell r="DI58">
            <v>6510</v>
          </cell>
          <cell r="DJ58">
            <v>6594</v>
          </cell>
          <cell r="DK58">
            <v>0</v>
          </cell>
          <cell r="DL58">
            <v>330.02157569089275</v>
          </cell>
          <cell r="DM58">
            <v>107.47</v>
          </cell>
          <cell r="DN58">
            <v>107.47</v>
          </cell>
          <cell r="DO58">
            <v>161</v>
          </cell>
          <cell r="DP58">
            <v>161</v>
          </cell>
          <cell r="DQ58">
            <v>52</v>
          </cell>
          <cell r="DR58">
            <v>52</v>
          </cell>
          <cell r="DS58">
            <v>347</v>
          </cell>
          <cell r="DT58">
            <v>347</v>
          </cell>
          <cell r="DU58">
            <v>169</v>
          </cell>
          <cell r="DV58">
            <v>169</v>
          </cell>
          <cell r="DW58">
            <v>680</v>
          </cell>
          <cell r="DX58">
            <v>684</v>
          </cell>
          <cell r="DY58">
            <v>292</v>
          </cell>
          <cell r="DZ58">
            <v>294</v>
          </cell>
          <cell r="EA58">
            <v>21</v>
          </cell>
          <cell r="EB58">
            <v>21</v>
          </cell>
          <cell r="EC58">
            <v>545</v>
          </cell>
          <cell r="ED58">
            <v>545</v>
          </cell>
          <cell r="EE58">
            <v>0</v>
          </cell>
          <cell r="EF58">
            <v>0</v>
          </cell>
          <cell r="EG58">
            <v>417.91</v>
          </cell>
          <cell r="EH58">
            <v>406.19</v>
          </cell>
          <cell r="EI58">
            <v>71758</v>
          </cell>
          <cell r="EJ58">
            <v>71758</v>
          </cell>
          <cell r="EK58">
            <v>0</v>
          </cell>
          <cell r="EL58">
            <v>21</v>
          </cell>
          <cell r="EM58">
            <v>25</v>
          </cell>
          <cell r="EN58">
            <v>97</v>
          </cell>
          <cell r="EO58">
            <v>97</v>
          </cell>
          <cell r="EP58">
            <v>30800</v>
          </cell>
          <cell r="EQ58">
            <v>30800</v>
          </cell>
          <cell r="ER58">
            <v>18.5</v>
          </cell>
          <cell r="ES58">
            <v>20</v>
          </cell>
          <cell r="EU58">
            <v>5415</v>
          </cell>
          <cell r="EV58">
            <v>5754.73</v>
          </cell>
          <cell r="FD58">
            <v>0</v>
          </cell>
          <cell r="FE58">
            <v>0</v>
          </cell>
          <cell r="FF58">
            <v>52</v>
          </cell>
          <cell r="FG58">
            <v>52</v>
          </cell>
          <cell r="FH58">
            <v>152</v>
          </cell>
          <cell r="FI58">
            <v>152</v>
          </cell>
          <cell r="FJ58">
            <v>10</v>
          </cell>
          <cell r="FK58">
            <v>10</v>
          </cell>
          <cell r="FL58">
            <v>6326</v>
          </cell>
          <cell r="FM58">
            <v>7655</v>
          </cell>
          <cell r="FN58">
            <v>3163</v>
          </cell>
          <cell r="FO58">
            <v>3827.5</v>
          </cell>
          <cell r="FP58">
            <v>10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225.31643409641009</v>
          </cell>
          <cell r="FV58">
            <v>0</v>
          </cell>
          <cell r="FW58">
            <v>16.494995428386378</v>
          </cell>
          <cell r="FX58">
            <v>0</v>
          </cell>
          <cell r="FY58">
            <v>88.210146166096251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308799</v>
          </cell>
          <cell r="GH58">
            <v>130185.1489927784</v>
          </cell>
          <cell r="GI58">
            <v>150419.34435575828</v>
          </cell>
          <cell r="GJ58">
            <v>30318.877993158494</v>
          </cell>
        </row>
        <row r="59">
          <cell r="A59">
            <v>57</v>
          </cell>
          <cell r="B59" t="str">
            <v>MATHEWS</v>
          </cell>
          <cell r="C59">
            <v>2454997</v>
          </cell>
          <cell r="D59">
            <v>2409678</v>
          </cell>
          <cell r="E59">
            <v>1214254.1819729768</v>
          </cell>
          <cell r="F59">
            <v>1210579.4289722056</v>
          </cell>
          <cell r="G59">
            <v>0</v>
          </cell>
          <cell r="H59">
            <v>163028</v>
          </cell>
          <cell r="I59">
            <v>47148</v>
          </cell>
          <cell r="J59">
            <v>45817</v>
          </cell>
          <cell r="K59">
            <v>138632</v>
          </cell>
          <cell r="L59">
            <v>134719</v>
          </cell>
          <cell r="M59">
            <v>23252</v>
          </cell>
          <cell r="N59">
            <v>22169</v>
          </cell>
          <cell r="O59">
            <v>347019</v>
          </cell>
          <cell r="P59">
            <v>337223</v>
          </cell>
          <cell r="Q59">
            <v>70632</v>
          </cell>
          <cell r="R59">
            <v>68638</v>
          </cell>
          <cell r="S59">
            <v>352723</v>
          </cell>
          <cell r="T59">
            <v>344470</v>
          </cell>
          <cell r="U59">
            <v>10529</v>
          </cell>
          <cell r="V59">
            <v>10232</v>
          </cell>
          <cell r="W59">
            <v>151355</v>
          </cell>
          <cell r="X59">
            <v>147935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3428</v>
          </cell>
          <cell r="AD59">
            <v>3428</v>
          </cell>
          <cell r="AE59">
            <v>0</v>
          </cell>
          <cell r="AF59">
            <v>0</v>
          </cell>
          <cell r="AG59">
            <v>200000</v>
          </cell>
          <cell r="AH59">
            <v>200000</v>
          </cell>
          <cell r="AI59">
            <v>0</v>
          </cell>
          <cell r="AJ59">
            <v>0</v>
          </cell>
          <cell r="AK59">
            <v>61606</v>
          </cell>
          <cell r="AL59">
            <v>81514</v>
          </cell>
          <cell r="AM59">
            <v>39567</v>
          </cell>
          <cell r="AN59">
            <v>46849</v>
          </cell>
          <cell r="AO59">
            <v>80245</v>
          </cell>
          <cell r="AP59">
            <v>77621</v>
          </cell>
          <cell r="AQ59">
            <v>0</v>
          </cell>
          <cell r="AR59">
            <v>0</v>
          </cell>
          <cell r="AS59">
            <v>15479</v>
          </cell>
          <cell r="AT59">
            <v>13759</v>
          </cell>
          <cell r="AU59">
            <v>900</v>
          </cell>
          <cell r="AV59">
            <v>900</v>
          </cell>
          <cell r="AW59">
            <v>0</v>
          </cell>
          <cell r="AX59">
            <v>26793</v>
          </cell>
          <cell r="AY59">
            <v>0</v>
          </cell>
          <cell r="AZ59">
            <v>0</v>
          </cell>
          <cell r="BA59">
            <v>0</v>
          </cell>
          <cell r="BB59">
            <v>160</v>
          </cell>
          <cell r="BC59">
            <v>24992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6666.3233386274924</v>
          </cell>
          <cell r="BI59">
            <v>0</v>
          </cell>
          <cell r="BJ59">
            <v>2500</v>
          </cell>
          <cell r="BK59">
            <v>311087</v>
          </cell>
          <cell r="BL59">
            <v>196792</v>
          </cell>
          <cell r="BM59">
            <v>8386</v>
          </cell>
          <cell r="BN59">
            <v>8386</v>
          </cell>
          <cell r="BO59">
            <v>10424</v>
          </cell>
          <cell r="BP59">
            <v>10424</v>
          </cell>
          <cell r="BQ59">
            <v>128000</v>
          </cell>
          <cell r="BR59">
            <v>128000</v>
          </cell>
          <cell r="BS59">
            <v>3575</v>
          </cell>
          <cell r="BT59">
            <v>3575</v>
          </cell>
          <cell r="BU59">
            <v>12100.130323048681</v>
          </cell>
          <cell r="BV59">
            <v>0</v>
          </cell>
          <cell r="BW59">
            <v>3361</v>
          </cell>
          <cell r="BX59">
            <v>3361</v>
          </cell>
          <cell r="BY59">
            <v>1065</v>
          </cell>
          <cell r="BZ59">
            <v>1076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3124</v>
          </cell>
          <cell r="CJ59">
            <v>3472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841</v>
          </cell>
          <cell r="CP59">
            <v>572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5865</v>
          </cell>
          <cell r="CV59">
            <v>5865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5724586.3122960255</v>
          </cell>
          <cell r="DB59">
            <v>5716041.752310833</v>
          </cell>
          <cell r="DC59">
            <v>906.8</v>
          </cell>
          <cell r="DD59">
            <v>881.2</v>
          </cell>
          <cell r="DE59">
            <v>906.8</v>
          </cell>
          <cell r="DF59">
            <v>881.2</v>
          </cell>
          <cell r="DG59">
            <v>0.51619999999999999</v>
          </cell>
          <cell r="DH59">
            <v>0.51619999999999999</v>
          </cell>
          <cell r="DI59">
            <v>6935</v>
          </cell>
          <cell r="DJ59">
            <v>7026</v>
          </cell>
          <cell r="DK59">
            <v>0</v>
          </cell>
          <cell r="DL59">
            <v>382.02788365899704</v>
          </cell>
          <cell r="DM59">
            <v>107.47</v>
          </cell>
          <cell r="DN59">
            <v>107.47</v>
          </cell>
          <cell r="DO59">
            <v>316</v>
          </cell>
          <cell r="DP59">
            <v>316</v>
          </cell>
          <cell r="DQ59">
            <v>53</v>
          </cell>
          <cell r="DR59">
            <v>52</v>
          </cell>
          <cell r="DS59">
            <v>791</v>
          </cell>
          <cell r="DT59">
            <v>791</v>
          </cell>
          <cell r="DU59">
            <v>161</v>
          </cell>
          <cell r="DV59">
            <v>161</v>
          </cell>
          <cell r="DW59">
            <v>804</v>
          </cell>
          <cell r="DX59">
            <v>808</v>
          </cell>
          <cell r="DY59">
            <v>345</v>
          </cell>
          <cell r="DZ59">
            <v>347</v>
          </cell>
          <cell r="EA59">
            <v>24</v>
          </cell>
          <cell r="EB59">
            <v>24</v>
          </cell>
          <cell r="EC59">
            <v>545</v>
          </cell>
          <cell r="ED59">
            <v>545</v>
          </cell>
          <cell r="EE59">
            <v>0</v>
          </cell>
          <cell r="EF59">
            <v>0</v>
          </cell>
          <cell r="EG59">
            <v>417.91</v>
          </cell>
          <cell r="EH59">
            <v>406.19</v>
          </cell>
          <cell r="EI59">
            <v>71758</v>
          </cell>
          <cell r="EJ59">
            <v>71758</v>
          </cell>
          <cell r="EK59">
            <v>0</v>
          </cell>
          <cell r="EL59">
            <v>5</v>
          </cell>
          <cell r="EM59">
            <v>5</v>
          </cell>
          <cell r="EN59">
            <v>13</v>
          </cell>
          <cell r="EO59">
            <v>13</v>
          </cell>
          <cell r="EP59">
            <v>25600</v>
          </cell>
          <cell r="EQ59">
            <v>25600</v>
          </cell>
          <cell r="ER59">
            <v>18.5</v>
          </cell>
          <cell r="ES59">
            <v>20</v>
          </cell>
          <cell r="EU59">
            <v>5415</v>
          </cell>
          <cell r="EV59">
            <v>5754.73</v>
          </cell>
          <cell r="FD59">
            <v>0</v>
          </cell>
          <cell r="FE59">
            <v>0</v>
          </cell>
          <cell r="FF59">
            <v>53</v>
          </cell>
          <cell r="FG59">
            <v>52</v>
          </cell>
          <cell r="FH59">
            <v>147</v>
          </cell>
          <cell r="FI59">
            <v>147</v>
          </cell>
          <cell r="FJ59">
            <v>0</v>
          </cell>
          <cell r="FK59">
            <v>7</v>
          </cell>
          <cell r="FL59">
            <v>6326</v>
          </cell>
          <cell r="FM59">
            <v>7655</v>
          </cell>
          <cell r="FN59">
            <v>3163</v>
          </cell>
          <cell r="FO59">
            <v>3827.5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264.72216723568215</v>
          </cell>
          <cell r="FV59">
            <v>0</v>
          </cell>
          <cell r="FW59">
            <v>20.834004900849589</v>
          </cell>
          <cell r="FX59">
            <v>0</v>
          </cell>
          <cell r="FY59">
            <v>96.471711522465256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184766</v>
          </cell>
          <cell r="GH59">
            <v>75362.212484497722</v>
          </cell>
          <cell r="GI59">
            <v>107948.53782554774</v>
          </cell>
          <cell r="GJ59">
            <v>16515.625878462175</v>
          </cell>
        </row>
        <row r="60">
          <cell r="A60">
            <v>58</v>
          </cell>
          <cell r="B60" t="str">
            <v>MECKLENBURG</v>
          </cell>
          <cell r="C60">
            <v>12484102</v>
          </cell>
          <cell r="D60">
            <v>12480898</v>
          </cell>
          <cell r="E60">
            <v>4763539.1867816551</v>
          </cell>
          <cell r="F60">
            <v>4860062.365499164</v>
          </cell>
          <cell r="G60">
            <v>0</v>
          </cell>
          <cell r="H60">
            <v>816165</v>
          </cell>
          <cell r="I60">
            <v>251147</v>
          </cell>
          <cell r="J60">
            <v>248412</v>
          </cell>
          <cell r="K60">
            <v>549173</v>
          </cell>
          <cell r="L60">
            <v>543191</v>
          </cell>
          <cell r="M60">
            <v>121519</v>
          </cell>
          <cell r="N60">
            <v>120195</v>
          </cell>
          <cell r="O60">
            <v>1369427</v>
          </cell>
          <cell r="P60">
            <v>1354510</v>
          </cell>
          <cell r="Q60">
            <v>565531</v>
          </cell>
          <cell r="R60">
            <v>559371</v>
          </cell>
          <cell r="S60">
            <v>1729311</v>
          </cell>
          <cell r="T60">
            <v>1719719</v>
          </cell>
          <cell r="U60">
            <v>51412</v>
          </cell>
          <cell r="V60">
            <v>53163</v>
          </cell>
          <cell r="W60">
            <v>743136</v>
          </cell>
          <cell r="X60">
            <v>737353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972455</v>
          </cell>
          <cell r="AH60">
            <v>934489</v>
          </cell>
          <cell r="AI60">
            <v>0</v>
          </cell>
          <cell r="AJ60">
            <v>0</v>
          </cell>
          <cell r="AK60">
            <v>709385</v>
          </cell>
          <cell r="AL60">
            <v>964902</v>
          </cell>
          <cell r="AM60">
            <v>455620</v>
          </cell>
          <cell r="AN60">
            <v>554557</v>
          </cell>
          <cell r="AO60">
            <v>751225.00000000012</v>
          </cell>
          <cell r="AP60">
            <v>742587</v>
          </cell>
          <cell r="AQ60">
            <v>0</v>
          </cell>
          <cell r="AR60">
            <v>0</v>
          </cell>
          <cell r="AS60">
            <v>66167</v>
          </cell>
          <cell r="AT60">
            <v>66167</v>
          </cell>
          <cell r="AU60">
            <v>1576</v>
          </cell>
          <cell r="AV60">
            <v>1576</v>
          </cell>
          <cell r="AW60">
            <v>455776</v>
          </cell>
          <cell r="AX60">
            <v>707794</v>
          </cell>
          <cell r="AY60">
            <v>0</v>
          </cell>
          <cell r="AZ60">
            <v>0</v>
          </cell>
          <cell r="BA60">
            <v>0</v>
          </cell>
          <cell r="BB60">
            <v>1949</v>
          </cell>
          <cell r="BC60">
            <v>200191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55000</v>
          </cell>
          <cell r="BK60">
            <v>266466</v>
          </cell>
          <cell r="BL60">
            <v>0</v>
          </cell>
          <cell r="BM60">
            <v>16772</v>
          </cell>
          <cell r="BN60">
            <v>16772</v>
          </cell>
          <cell r="BO60">
            <v>68994</v>
          </cell>
          <cell r="BP60">
            <v>68996</v>
          </cell>
          <cell r="BQ60">
            <v>258000</v>
          </cell>
          <cell r="BR60">
            <v>258000</v>
          </cell>
          <cell r="BS60">
            <v>7902</v>
          </cell>
          <cell r="BT60">
            <v>7902</v>
          </cell>
          <cell r="BU60">
            <v>36748.863969601691</v>
          </cell>
          <cell r="BV60">
            <v>0</v>
          </cell>
          <cell r="BW60">
            <v>9123</v>
          </cell>
          <cell r="BX60">
            <v>9123</v>
          </cell>
          <cell r="BY60">
            <v>35401</v>
          </cell>
          <cell r="BZ60">
            <v>35755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97819.574999999997</v>
          </cell>
          <cell r="CF60">
            <v>97819.574999999997</v>
          </cell>
          <cell r="CG60">
            <v>0</v>
          </cell>
          <cell r="CH60">
            <v>0</v>
          </cell>
          <cell r="CI60">
            <v>38344</v>
          </cell>
          <cell r="CJ60">
            <v>42222</v>
          </cell>
          <cell r="CK60">
            <v>0</v>
          </cell>
          <cell r="CL60">
            <v>0</v>
          </cell>
          <cell r="CM60">
            <v>8467.7999999999993</v>
          </cell>
          <cell r="CN60">
            <v>4901.6000000000004</v>
          </cell>
          <cell r="CO60">
            <v>46116</v>
          </cell>
          <cell r="CP60">
            <v>35104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21640</v>
          </cell>
          <cell r="CV60">
            <v>21640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27152486.425751258</v>
          </cell>
          <cell r="DB60">
            <v>28118346.540499166</v>
          </cell>
          <cell r="DC60">
            <v>3892.25</v>
          </cell>
          <cell r="DD60">
            <v>3849.85</v>
          </cell>
          <cell r="DE60">
            <v>3892.25</v>
          </cell>
          <cell r="DF60">
            <v>3849.85</v>
          </cell>
          <cell r="DG60">
            <v>0.39960000000000001</v>
          </cell>
          <cell r="DH60">
            <v>0.39960000000000001</v>
          </cell>
          <cell r="DI60">
            <v>6566</v>
          </cell>
          <cell r="DJ60">
            <v>6662</v>
          </cell>
          <cell r="DK60">
            <v>0</v>
          </cell>
          <cell r="DL60">
            <v>352.25341296740129</v>
          </cell>
          <cell r="DM60">
            <v>107.47</v>
          </cell>
          <cell r="DN60">
            <v>107.47</v>
          </cell>
          <cell r="DO60">
            <v>235</v>
          </cell>
          <cell r="DP60">
            <v>235</v>
          </cell>
          <cell r="DQ60">
            <v>52</v>
          </cell>
          <cell r="DR60">
            <v>52</v>
          </cell>
          <cell r="DS60">
            <v>586</v>
          </cell>
          <cell r="DT60">
            <v>586</v>
          </cell>
          <cell r="DU60">
            <v>242</v>
          </cell>
          <cell r="DV60">
            <v>242</v>
          </cell>
          <cell r="DW60">
            <v>740</v>
          </cell>
          <cell r="DX60">
            <v>744</v>
          </cell>
          <cell r="DY60">
            <v>318</v>
          </cell>
          <cell r="DZ60">
            <v>319</v>
          </cell>
          <cell r="EA60">
            <v>22</v>
          </cell>
          <cell r="EB60">
            <v>23</v>
          </cell>
          <cell r="EC60">
            <v>545</v>
          </cell>
          <cell r="ED60">
            <v>545</v>
          </cell>
          <cell r="EE60">
            <v>0</v>
          </cell>
          <cell r="EF60">
            <v>0</v>
          </cell>
          <cell r="EG60">
            <v>417.91</v>
          </cell>
          <cell r="EH60">
            <v>406.19</v>
          </cell>
          <cell r="EI60">
            <v>71758</v>
          </cell>
          <cell r="EJ60">
            <v>71758</v>
          </cell>
          <cell r="EK60">
            <v>0</v>
          </cell>
          <cell r="EL60">
            <v>48</v>
          </cell>
          <cell r="EM60">
            <v>49</v>
          </cell>
          <cell r="EN60">
            <v>0</v>
          </cell>
          <cell r="EO60">
            <v>0</v>
          </cell>
          <cell r="EP60">
            <v>51600</v>
          </cell>
          <cell r="EQ60">
            <v>51600</v>
          </cell>
          <cell r="ER60">
            <v>18.5</v>
          </cell>
          <cell r="ES60">
            <v>20</v>
          </cell>
          <cell r="EU60">
            <v>5415</v>
          </cell>
          <cell r="EV60">
            <v>5754.73</v>
          </cell>
          <cell r="FD60">
            <v>0</v>
          </cell>
          <cell r="FE60">
            <v>0</v>
          </cell>
          <cell r="FF60">
            <v>52</v>
          </cell>
          <cell r="FG60">
            <v>52</v>
          </cell>
          <cell r="FH60">
            <v>154</v>
          </cell>
          <cell r="FI60">
            <v>154</v>
          </cell>
          <cell r="FJ60">
            <v>120</v>
          </cell>
          <cell r="FK60">
            <v>154</v>
          </cell>
          <cell r="FL60">
            <v>6326</v>
          </cell>
          <cell r="FM60">
            <v>7655</v>
          </cell>
          <cell r="FN60">
            <v>3163</v>
          </cell>
          <cell r="FO60">
            <v>3827.5</v>
          </cell>
          <cell r="FP60">
            <v>120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247.19845916626255</v>
          </cell>
          <cell r="FV60">
            <v>0</v>
          </cell>
          <cell r="FW60">
            <v>15.867992006876799</v>
          </cell>
          <cell r="FX60">
            <v>0</v>
          </cell>
          <cell r="FY60">
            <v>89.186961794261933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621955</v>
          </cell>
          <cell r="GH60">
            <v>376392.71752165217</v>
          </cell>
          <cell r="GI60">
            <v>775376.41239173885</v>
          </cell>
          <cell r="GJ60">
            <v>44037.863424383737</v>
          </cell>
        </row>
        <row r="61">
          <cell r="A61">
            <v>59</v>
          </cell>
          <cell r="B61" t="str">
            <v>MIDDLESEX</v>
          </cell>
          <cell r="C61">
            <v>2293485</v>
          </cell>
          <cell r="D61">
            <v>2277356</v>
          </cell>
          <cell r="E61">
            <v>1428870.9855424345</v>
          </cell>
          <cell r="F61">
            <v>1444217.3155083722</v>
          </cell>
          <cell r="G61">
            <v>0</v>
          </cell>
          <cell r="H61">
            <v>161645</v>
          </cell>
          <cell r="I61">
            <v>46220</v>
          </cell>
          <cell r="J61">
            <v>45425</v>
          </cell>
          <cell r="K61">
            <v>117841</v>
          </cell>
          <cell r="L61">
            <v>115812</v>
          </cell>
          <cell r="M61">
            <v>22794</v>
          </cell>
          <cell r="N61">
            <v>22402</v>
          </cell>
          <cell r="O61">
            <v>388361</v>
          </cell>
          <cell r="P61">
            <v>381251</v>
          </cell>
          <cell r="Q61">
            <v>103219</v>
          </cell>
          <cell r="R61">
            <v>101019</v>
          </cell>
          <cell r="S61">
            <v>351374</v>
          </cell>
          <cell r="T61">
            <v>346592</v>
          </cell>
          <cell r="U61">
            <v>10752</v>
          </cell>
          <cell r="V61">
            <v>10567</v>
          </cell>
          <cell r="W61">
            <v>150527</v>
          </cell>
          <cell r="X61">
            <v>148781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200000</v>
          </cell>
          <cell r="AH61">
            <v>200000</v>
          </cell>
          <cell r="AI61">
            <v>0</v>
          </cell>
          <cell r="AJ61">
            <v>0</v>
          </cell>
          <cell r="AK61">
            <v>101529</v>
          </cell>
          <cell r="AL61">
            <v>136735</v>
          </cell>
          <cell r="AM61">
            <v>65209</v>
          </cell>
          <cell r="AN61">
            <v>78586</v>
          </cell>
          <cell r="AO61">
            <v>141668</v>
          </cell>
          <cell r="AP61">
            <v>139161</v>
          </cell>
          <cell r="AQ61">
            <v>0</v>
          </cell>
          <cell r="AR61">
            <v>0</v>
          </cell>
          <cell r="AS61">
            <v>17030</v>
          </cell>
          <cell r="AT61">
            <v>15611</v>
          </cell>
          <cell r="AU61">
            <v>900</v>
          </cell>
          <cell r="AV61">
            <v>900</v>
          </cell>
          <cell r="AW61">
            <v>135218</v>
          </cell>
          <cell r="AX61">
            <v>130135</v>
          </cell>
          <cell r="AY61">
            <v>0</v>
          </cell>
          <cell r="AZ61">
            <v>0</v>
          </cell>
          <cell r="BA61">
            <v>0</v>
          </cell>
          <cell r="BB61">
            <v>582</v>
          </cell>
          <cell r="BC61">
            <v>32308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12500</v>
          </cell>
          <cell r="BK61">
            <v>111243</v>
          </cell>
          <cell r="BL61">
            <v>82292</v>
          </cell>
          <cell r="BM61">
            <v>8386</v>
          </cell>
          <cell r="BN61">
            <v>8386</v>
          </cell>
          <cell r="BO61">
            <v>12935</v>
          </cell>
          <cell r="BP61">
            <v>11469</v>
          </cell>
          <cell r="BQ61">
            <v>154000</v>
          </cell>
          <cell r="BR61">
            <v>154000</v>
          </cell>
          <cell r="BS61">
            <v>3513</v>
          </cell>
          <cell r="BT61">
            <v>3513</v>
          </cell>
          <cell r="BU61">
            <v>16573.476216753013</v>
          </cell>
          <cell r="BV61">
            <v>0</v>
          </cell>
          <cell r="BW61">
            <v>5920</v>
          </cell>
          <cell r="BX61">
            <v>5920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1500</v>
          </cell>
          <cell r="CD61">
            <v>1551</v>
          </cell>
          <cell r="CE61">
            <v>54831</v>
          </cell>
          <cell r="CF61">
            <v>54831</v>
          </cell>
          <cell r="CG61">
            <v>0</v>
          </cell>
          <cell r="CH61">
            <v>0</v>
          </cell>
          <cell r="CI61">
            <v>11745</v>
          </cell>
          <cell r="CJ61">
            <v>12604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5206</v>
          </cell>
          <cell r="CV61">
            <v>5206</v>
          </cell>
          <cell r="CW61">
            <v>553938</v>
          </cell>
          <cell r="CX61">
            <v>607069</v>
          </cell>
          <cell r="CY61">
            <v>0</v>
          </cell>
          <cell r="CZ61">
            <v>0</v>
          </cell>
          <cell r="DA61">
            <v>6547096.4617591873</v>
          </cell>
          <cell r="DB61">
            <v>6715536.3155083722</v>
          </cell>
          <cell r="DC61">
            <v>1077.3499999999999</v>
          </cell>
          <cell r="DD61">
            <v>1058.8</v>
          </cell>
          <cell r="DE61">
            <v>1077.3499999999999</v>
          </cell>
          <cell r="DF61">
            <v>1058.8</v>
          </cell>
          <cell r="DG61">
            <v>0.6008</v>
          </cell>
          <cell r="DH61">
            <v>0.6008</v>
          </cell>
          <cell r="DI61">
            <v>6659</v>
          </cell>
          <cell r="DJ61">
            <v>6752</v>
          </cell>
          <cell r="DK61">
            <v>0</v>
          </cell>
          <cell r="DL61">
            <v>381.05889533046536</v>
          </cell>
          <cell r="DM61">
            <v>107.47</v>
          </cell>
          <cell r="DN61">
            <v>107.47</v>
          </cell>
          <cell r="DO61">
            <v>274</v>
          </cell>
          <cell r="DP61">
            <v>274</v>
          </cell>
          <cell r="DQ61">
            <v>53</v>
          </cell>
          <cell r="DR61">
            <v>53</v>
          </cell>
          <cell r="DS61">
            <v>903</v>
          </cell>
          <cell r="DT61">
            <v>902</v>
          </cell>
          <cell r="DU61">
            <v>240</v>
          </cell>
          <cell r="DV61">
            <v>239</v>
          </cell>
          <cell r="DW61">
            <v>817</v>
          </cell>
          <cell r="DX61">
            <v>820</v>
          </cell>
          <cell r="DY61">
            <v>350</v>
          </cell>
          <cell r="DZ61">
            <v>352</v>
          </cell>
          <cell r="EA61">
            <v>25</v>
          </cell>
          <cell r="EB61">
            <v>25</v>
          </cell>
          <cell r="EC61">
            <v>545</v>
          </cell>
          <cell r="ED61">
            <v>545</v>
          </cell>
          <cell r="EE61">
            <v>0</v>
          </cell>
          <cell r="EF61">
            <v>0</v>
          </cell>
          <cell r="EG61">
            <v>417.91</v>
          </cell>
          <cell r="EH61">
            <v>406.19</v>
          </cell>
          <cell r="EI61">
            <v>71758</v>
          </cell>
          <cell r="EJ61">
            <v>71758</v>
          </cell>
          <cell r="EK61">
            <v>0</v>
          </cell>
          <cell r="EL61">
            <v>22</v>
          </cell>
          <cell r="EM61">
            <v>22</v>
          </cell>
          <cell r="EN61">
            <v>0</v>
          </cell>
          <cell r="EO61">
            <v>0</v>
          </cell>
          <cell r="EP61">
            <v>25600</v>
          </cell>
          <cell r="EQ61">
            <v>25600</v>
          </cell>
          <cell r="ER61">
            <v>18.5</v>
          </cell>
          <cell r="ES61">
            <v>20</v>
          </cell>
          <cell r="EU61">
            <v>5415</v>
          </cell>
          <cell r="EV61">
            <v>5754.73</v>
          </cell>
          <cell r="FD61">
            <v>0</v>
          </cell>
          <cell r="FE61">
            <v>0</v>
          </cell>
          <cell r="FF61">
            <v>53</v>
          </cell>
          <cell r="FG61">
            <v>53</v>
          </cell>
          <cell r="FH61">
            <v>155</v>
          </cell>
          <cell r="FI61">
            <v>154</v>
          </cell>
          <cell r="FJ61">
            <v>42.75</v>
          </cell>
          <cell r="FK61">
            <v>34</v>
          </cell>
          <cell r="FL61">
            <v>6326</v>
          </cell>
          <cell r="FM61">
            <v>7655</v>
          </cell>
          <cell r="FN61">
            <v>3163</v>
          </cell>
          <cell r="FO61">
            <v>3827.5</v>
          </cell>
          <cell r="FP61">
            <v>42.75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269.94199852588332</v>
          </cell>
          <cell r="FV61">
            <v>0</v>
          </cell>
          <cell r="FW61">
            <v>19.872778751261759</v>
          </cell>
          <cell r="FX61">
            <v>0</v>
          </cell>
          <cell r="FY61">
            <v>91.24411805332025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258388</v>
          </cell>
          <cell r="GH61">
            <v>155345.62925851703</v>
          </cell>
          <cell r="GI61">
            <v>250942.36072144291</v>
          </cell>
          <cell r="GJ61">
            <v>25630.320641282568</v>
          </cell>
        </row>
        <row r="62">
          <cell r="A62">
            <v>60</v>
          </cell>
          <cell r="B62" t="str">
            <v>MONTGOMERY</v>
          </cell>
          <cell r="C62">
            <v>28271494</v>
          </cell>
          <cell r="D62">
            <v>28975915</v>
          </cell>
          <cell r="E62">
            <v>12579406.246551154</v>
          </cell>
          <cell r="F62">
            <v>12928948.868868465</v>
          </cell>
          <cell r="G62">
            <v>0</v>
          </cell>
          <cell r="H62">
            <v>1906079</v>
          </cell>
          <cell r="I62">
            <v>612452</v>
          </cell>
          <cell r="J62">
            <v>618835</v>
          </cell>
          <cell r="K62">
            <v>752244</v>
          </cell>
          <cell r="L62">
            <v>760084</v>
          </cell>
          <cell r="M62">
            <v>296338</v>
          </cell>
          <cell r="N62">
            <v>299427</v>
          </cell>
          <cell r="O62">
            <v>3362302</v>
          </cell>
          <cell r="P62">
            <v>3397346</v>
          </cell>
          <cell r="Q62">
            <v>735147</v>
          </cell>
          <cell r="R62">
            <v>742810</v>
          </cell>
          <cell r="S62">
            <v>4000569</v>
          </cell>
          <cell r="T62">
            <v>4065299</v>
          </cell>
          <cell r="U62">
            <v>119675</v>
          </cell>
          <cell r="V62">
            <v>120922</v>
          </cell>
          <cell r="W62">
            <v>1715344</v>
          </cell>
          <cell r="X62">
            <v>1744739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21329</v>
          </cell>
          <cell r="AD62">
            <v>21986</v>
          </cell>
          <cell r="AE62">
            <v>0</v>
          </cell>
          <cell r="AF62">
            <v>0</v>
          </cell>
          <cell r="AG62">
            <v>2371444</v>
          </cell>
          <cell r="AH62">
            <v>2327972</v>
          </cell>
          <cell r="AI62">
            <v>0</v>
          </cell>
          <cell r="AJ62">
            <v>0</v>
          </cell>
          <cell r="AK62">
            <v>518890</v>
          </cell>
          <cell r="AL62">
            <v>710975</v>
          </cell>
          <cell r="AM62">
            <v>333270</v>
          </cell>
          <cell r="AN62">
            <v>408618</v>
          </cell>
          <cell r="AO62">
            <v>894146</v>
          </cell>
          <cell r="AP62">
            <v>903089</v>
          </cell>
          <cell r="AQ62">
            <v>0</v>
          </cell>
          <cell r="AR62">
            <v>0</v>
          </cell>
          <cell r="AS62">
            <v>216187</v>
          </cell>
          <cell r="AT62">
            <v>218327</v>
          </cell>
          <cell r="AU62">
            <v>10356</v>
          </cell>
          <cell r="AV62">
            <v>10356</v>
          </cell>
          <cell r="AW62">
            <v>647510</v>
          </cell>
          <cell r="AX62">
            <v>792761</v>
          </cell>
          <cell r="AY62">
            <v>0</v>
          </cell>
          <cell r="AZ62">
            <v>0</v>
          </cell>
          <cell r="BA62">
            <v>0</v>
          </cell>
          <cell r="BB62">
            <v>13483</v>
          </cell>
          <cell r="BC62">
            <v>275124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32337.935960585131</v>
          </cell>
          <cell r="BI62">
            <v>0</v>
          </cell>
          <cell r="BJ62">
            <v>62500</v>
          </cell>
          <cell r="BK62">
            <v>2235051</v>
          </cell>
          <cell r="BL62">
            <v>1629751</v>
          </cell>
          <cell r="BM62">
            <v>16772</v>
          </cell>
          <cell r="BN62">
            <v>16772</v>
          </cell>
          <cell r="BO62">
            <v>103883</v>
          </cell>
          <cell r="BP62">
            <v>105999</v>
          </cell>
          <cell r="BQ62">
            <v>570000</v>
          </cell>
          <cell r="BR62">
            <v>570000</v>
          </cell>
          <cell r="BS62">
            <v>9999</v>
          </cell>
          <cell r="BT62">
            <v>9999</v>
          </cell>
          <cell r="BU62">
            <v>96632.313983000815</v>
          </cell>
          <cell r="BV62">
            <v>0</v>
          </cell>
          <cell r="BW62">
            <v>98217</v>
          </cell>
          <cell r="BX62">
            <v>98217</v>
          </cell>
          <cell r="BY62">
            <v>21018</v>
          </cell>
          <cell r="BZ62">
            <v>21228</v>
          </cell>
          <cell r="CA62">
            <v>493255</v>
          </cell>
          <cell r="CB62">
            <v>456548</v>
          </cell>
          <cell r="CC62">
            <v>0</v>
          </cell>
          <cell r="CD62">
            <v>0</v>
          </cell>
          <cell r="CE62">
            <v>164325</v>
          </cell>
          <cell r="CF62">
            <v>164325</v>
          </cell>
          <cell r="CG62">
            <v>0</v>
          </cell>
          <cell r="CH62">
            <v>0</v>
          </cell>
          <cell r="CI62">
            <v>265282</v>
          </cell>
          <cell r="CJ62">
            <v>292069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160819</v>
          </cell>
          <cell r="CP62">
            <v>118178</v>
          </cell>
          <cell r="CQ62">
            <v>320651</v>
          </cell>
          <cell r="CR62">
            <v>343246</v>
          </cell>
          <cell r="CS62">
            <v>0</v>
          </cell>
          <cell r="CT62">
            <v>0</v>
          </cell>
          <cell r="CU62">
            <v>37672</v>
          </cell>
          <cell r="CV62">
            <v>37672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62326803.560534157</v>
          </cell>
          <cell r="DB62">
            <v>64913330.804829046</v>
          </cell>
          <cell r="DC62">
            <v>9464.9000000000015</v>
          </cell>
          <cell r="DD62">
            <v>9563.5499999999993</v>
          </cell>
          <cell r="DE62">
            <v>9464.9000000000015</v>
          </cell>
          <cell r="DF62">
            <v>9563.5499999999993</v>
          </cell>
          <cell r="DG62">
            <v>0.39789999999999998</v>
          </cell>
          <cell r="DH62">
            <v>0.39789999999999998</v>
          </cell>
          <cell r="DI62">
            <v>6290</v>
          </cell>
          <cell r="DJ62">
            <v>6384</v>
          </cell>
          <cell r="DK62">
            <v>0</v>
          </cell>
          <cell r="DL62">
            <v>328.67768858182853</v>
          </cell>
          <cell r="DM62">
            <v>107.47</v>
          </cell>
          <cell r="DN62">
            <v>107.47</v>
          </cell>
          <cell r="DO62">
            <v>132</v>
          </cell>
          <cell r="DP62">
            <v>132</v>
          </cell>
          <cell r="DQ62">
            <v>52</v>
          </cell>
          <cell r="DR62">
            <v>52</v>
          </cell>
          <cell r="DS62">
            <v>590</v>
          </cell>
          <cell r="DT62">
            <v>590</v>
          </cell>
          <cell r="DU62">
            <v>129</v>
          </cell>
          <cell r="DV62">
            <v>129</v>
          </cell>
          <cell r="DW62">
            <v>702</v>
          </cell>
          <cell r="DX62">
            <v>706</v>
          </cell>
          <cell r="DY62">
            <v>301</v>
          </cell>
          <cell r="DZ62">
            <v>303</v>
          </cell>
          <cell r="EA62">
            <v>21</v>
          </cell>
          <cell r="EB62">
            <v>21</v>
          </cell>
          <cell r="EC62">
            <v>545</v>
          </cell>
          <cell r="ED62">
            <v>545</v>
          </cell>
          <cell r="EE62">
            <v>0</v>
          </cell>
          <cell r="EF62">
            <v>0</v>
          </cell>
          <cell r="EG62">
            <v>417.91</v>
          </cell>
          <cell r="EH62">
            <v>406.19</v>
          </cell>
          <cell r="EI62">
            <v>71758</v>
          </cell>
          <cell r="EJ62">
            <v>71758</v>
          </cell>
          <cell r="EK62">
            <v>0</v>
          </cell>
          <cell r="EL62">
            <v>332</v>
          </cell>
          <cell r="EM62">
            <v>338</v>
          </cell>
          <cell r="EN62">
            <v>65</v>
          </cell>
          <cell r="EO62">
            <v>67</v>
          </cell>
          <cell r="EP62">
            <v>108800</v>
          </cell>
          <cell r="EQ62">
            <v>108800</v>
          </cell>
          <cell r="ER62">
            <v>18.5</v>
          </cell>
          <cell r="ES62">
            <v>20</v>
          </cell>
          <cell r="EU62">
            <v>5415</v>
          </cell>
          <cell r="EV62">
            <v>5754.73</v>
          </cell>
          <cell r="FD62">
            <v>0</v>
          </cell>
          <cell r="FE62">
            <v>0</v>
          </cell>
          <cell r="FF62">
            <v>52</v>
          </cell>
          <cell r="FG62">
            <v>52</v>
          </cell>
          <cell r="FH62">
            <v>160</v>
          </cell>
          <cell r="FI62">
            <v>160</v>
          </cell>
          <cell r="FJ62">
            <v>170</v>
          </cell>
          <cell r="FK62">
            <v>172</v>
          </cell>
          <cell r="FL62">
            <v>6326</v>
          </cell>
          <cell r="FM62">
            <v>7655</v>
          </cell>
          <cell r="FN62">
            <v>3163</v>
          </cell>
          <cell r="FO62">
            <v>3827.5</v>
          </cell>
          <cell r="FP62">
            <v>170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233.46664737184256</v>
          </cell>
          <cell r="FV62">
            <v>0</v>
          </cell>
          <cell r="FW62">
            <v>16.1061730698177</v>
          </cell>
          <cell r="FX62">
            <v>0</v>
          </cell>
          <cell r="FY62">
            <v>79.104868140168279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1538448</v>
          </cell>
          <cell r="GH62">
            <v>485824.59940209263</v>
          </cell>
          <cell r="GI62">
            <v>563153.07091845199</v>
          </cell>
          <cell r="GJ62">
            <v>142867.97425676795</v>
          </cell>
        </row>
        <row r="63">
          <cell r="A63">
            <v>62</v>
          </cell>
          <cell r="B63" t="str">
            <v>NELSON</v>
          </cell>
          <cell r="C63">
            <v>3610566</v>
          </cell>
          <cell r="D63">
            <v>3356171</v>
          </cell>
          <cell r="E63">
            <v>2272076.5604553265</v>
          </cell>
          <cell r="F63">
            <v>2291031.4274685713</v>
          </cell>
          <cell r="G63">
            <v>0</v>
          </cell>
          <cell r="H63">
            <v>231901</v>
          </cell>
          <cell r="I63">
            <v>73171</v>
          </cell>
          <cell r="J63">
            <v>68277</v>
          </cell>
          <cell r="K63">
            <v>120511</v>
          </cell>
          <cell r="L63">
            <v>112450</v>
          </cell>
          <cell r="M63">
            <v>36085</v>
          </cell>
          <cell r="N63">
            <v>33671</v>
          </cell>
          <cell r="O63">
            <v>449363</v>
          </cell>
          <cell r="P63">
            <v>419305</v>
          </cell>
          <cell r="Q63">
            <v>140256</v>
          </cell>
          <cell r="R63">
            <v>130874</v>
          </cell>
          <cell r="S63">
            <v>515405</v>
          </cell>
          <cell r="T63">
            <v>484106</v>
          </cell>
          <cell r="U63">
            <v>15660</v>
          </cell>
          <cell r="V63">
            <v>14612</v>
          </cell>
          <cell r="W63">
            <v>221277</v>
          </cell>
          <cell r="X63">
            <v>207746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15573</v>
          </cell>
          <cell r="AD63">
            <v>15573</v>
          </cell>
          <cell r="AE63">
            <v>0</v>
          </cell>
          <cell r="AF63">
            <v>0</v>
          </cell>
          <cell r="AG63">
            <v>283322</v>
          </cell>
          <cell r="AH63">
            <v>256848</v>
          </cell>
          <cell r="AI63">
            <v>0</v>
          </cell>
          <cell r="AJ63">
            <v>0</v>
          </cell>
          <cell r="AK63">
            <v>154485</v>
          </cell>
          <cell r="AL63">
            <v>197372</v>
          </cell>
          <cell r="AM63">
            <v>99222</v>
          </cell>
          <cell r="AN63">
            <v>113435</v>
          </cell>
          <cell r="AO63">
            <v>153965</v>
          </cell>
          <cell r="AP63">
            <v>143665</v>
          </cell>
          <cell r="AQ63">
            <v>0</v>
          </cell>
          <cell r="AR63">
            <v>0</v>
          </cell>
          <cell r="AS63">
            <v>28130</v>
          </cell>
          <cell r="AT63">
            <v>26567</v>
          </cell>
          <cell r="AU63">
            <v>1576</v>
          </cell>
          <cell r="AV63">
            <v>1576</v>
          </cell>
          <cell r="AW63">
            <v>41119</v>
          </cell>
          <cell r="AX63">
            <v>61240</v>
          </cell>
          <cell r="AY63">
            <v>0</v>
          </cell>
          <cell r="AZ63">
            <v>0</v>
          </cell>
          <cell r="BA63">
            <v>0</v>
          </cell>
          <cell r="BB63">
            <v>1835</v>
          </cell>
          <cell r="BC63">
            <v>49753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5000</v>
          </cell>
          <cell r="BK63">
            <v>0</v>
          </cell>
          <cell r="BL63">
            <v>0</v>
          </cell>
          <cell r="BM63">
            <v>16772</v>
          </cell>
          <cell r="BN63">
            <v>16772</v>
          </cell>
          <cell r="BO63">
            <v>20559</v>
          </cell>
          <cell r="BP63">
            <v>17402</v>
          </cell>
          <cell r="BQ63">
            <v>154000</v>
          </cell>
          <cell r="BR63">
            <v>154000</v>
          </cell>
          <cell r="BS63">
            <v>3501</v>
          </cell>
          <cell r="BT63">
            <v>3501</v>
          </cell>
          <cell r="BU63">
            <v>24583.221861354075</v>
          </cell>
          <cell r="BV63">
            <v>0</v>
          </cell>
          <cell r="BW63">
            <v>24508</v>
          </cell>
          <cell r="BX63">
            <v>24508</v>
          </cell>
          <cell r="BY63">
            <v>2349</v>
          </cell>
          <cell r="BZ63">
            <v>2372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181718.25</v>
          </cell>
          <cell r="CF63">
            <v>181718.25</v>
          </cell>
          <cell r="CG63">
            <v>0</v>
          </cell>
          <cell r="CH63">
            <v>0</v>
          </cell>
          <cell r="CI63">
            <v>31545</v>
          </cell>
          <cell r="CJ63">
            <v>39746</v>
          </cell>
          <cell r="CK63">
            <v>0</v>
          </cell>
          <cell r="CL63">
            <v>0</v>
          </cell>
          <cell r="CM63">
            <v>818.62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9254</v>
          </cell>
          <cell r="CV63">
            <v>9254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8751123.6523166802</v>
          </cell>
          <cell r="DB63">
            <v>8620693.6774685718</v>
          </cell>
          <cell r="DC63">
            <v>1548.8</v>
          </cell>
          <cell r="DD63">
            <v>1445.1999999999998</v>
          </cell>
          <cell r="DE63">
            <v>1548.8</v>
          </cell>
          <cell r="DF63">
            <v>1445.1999999999998</v>
          </cell>
          <cell r="DG63">
            <v>0.56040000000000001</v>
          </cell>
          <cell r="DH63">
            <v>0.56040000000000001</v>
          </cell>
          <cell r="DI63">
            <v>6770</v>
          </cell>
          <cell r="DJ63">
            <v>6868</v>
          </cell>
          <cell r="DK63">
            <v>0</v>
          </cell>
          <cell r="DL63">
            <v>362.13212356065929</v>
          </cell>
          <cell r="DM63">
            <v>107.47</v>
          </cell>
          <cell r="DN63">
            <v>107.47</v>
          </cell>
          <cell r="DO63">
            <v>177</v>
          </cell>
          <cell r="DP63">
            <v>177</v>
          </cell>
          <cell r="DQ63">
            <v>53</v>
          </cell>
          <cell r="DR63">
            <v>53</v>
          </cell>
          <cell r="DS63">
            <v>660</v>
          </cell>
          <cell r="DT63">
            <v>660</v>
          </cell>
          <cell r="DU63">
            <v>206</v>
          </cell>
          <cell r="DV63">
            <v>206</v>
          </cell>
          <cell r="DW63">
            <v>757</v>
          </cell>
          <cell r="DX63">
            <v>762</v>
          </cell>
          <cell r="DY63">
            <v>325</v>
          </cell>
          <cell r="DZ63">
            <v>327</v>
          </cell>
          <cell r="EA63">
            <v>23</v>
          </cell>
          <cell r="EB63">
            <v>23</v>
          </cell>
          <cell r="EC63">
            <v>545</v>
          </cell>
          <cell r="ED63">
            <v>545</v>
          </cell>
          <cell r="EE63">
            <v>0</v>
          </cell>
          <cell r="EF63">
            <v>0</v>
          </cell>
          <cell r="EG63">
            <v>417.91</v>
          </cell>
          <cell r="EH63">
            <v>406.19</v>
          </cell>
          <cell r="EI63">
            <v>71758</v>
          </cell>
          <cell r="EJ63">
            <v>71758</v>
          </cell>
          <cell r="EK63">
            <v>0</v>
          </cell>
          <cell r="EL63">
            <v>54</v>
          </cell>
          <cell r="EM63">
            <v>63</v>
          </cell>
          <cell r="EN63">
            <v>65</v>
          </cell>
          <cell r="EO63">
            <v>65</v>
          </cell>
          <cell r="EP63">
            <v>30800</v>
          </cell>
          <cell r="EQ63">
            <v>30800</v>
          </cell>
          <cell r="ER63">
            <v>18.5</v>
          </cell>
          <cell r="ES63">
            <v>20</v>
          </cell>
          <cell r="EU63">
            <v>5415</v>
          </cell>
          <cell r="EV63">
            <v>5754.73</v>
          </cell>
          <cell r="FD63">
            <v>0</v>
          </cell>
          <cell r="FE63">
            <v>0</v>
          </cell>
          <cell r="FF63">
            <v>53</v>
          </cell>
          <cell r="FG63">
            <v>53</v>
          </cell>
          <cell r="FH63">
            <v>149</v>
          </cell>
          <cell r="FI63">
            <v>149</v>
          </cell>
          <cell r="FJ63">
            <v>13</v>
          </cell>
          <cell r="FK63">
            <v>16</v>
          </cell>
          <cell r="FL63">
            <v>6326</v>
          </cell>
          <cell r="FM63">
            <v>7655</v>
          </cell>
          <cell r="FN63">
            <v>3163</v>
          </cell>
          <cell r="FO63">
            <v>3827.5</v>
          </cell>
          <cell r="FP63">
            <v>13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251.18217592753206</v>
          </cell>
          <cell r="FV63">
            <v>0</v>
          </cell>
          <cell r="FW63">
            <v>18.095762500808355</v>
          </cell>
          <cell r="FX63">
            <v>0</v>
          </cell>
          <cell r="FY63">
            <v>92.854185132318889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327428</v>
          </cell>
          <cell r="GH63">
            <v>178797.68516833487</v>
          </cell>
          <cell r="GI63">
            <v>323424.48316651501</v>
          </cell>
          <cell r="GJ63">
            <v>35859.990900818928</v>
          </cell>
        </row>
        <row r="64">
          <cell r="A64">
            <v>63</v>
          </cell>
          <cell r="B64" t="str">
            <v>NEW KENT</v>
          </cell>
          <cell r="C64">
            <v>9192446</v>
          </cell>
          <cell r="D64">
            <v>9403034</v>
          </cell>
          <cell r="E64">
            <v>3793471.2346477052</v>
          </cell>
          <cell r="F64">
            <v>3956071.0492389742</v>
          </cell>
          <cell r="G64">
            <v>0</v>
          </cell>
          <cell r="H64">
            <v>574517</v>
          </cell>
          <cell r="I64">
            <v>187110</v>
          </cell>
          <cell r="J64">
            <v>189545</v>
          </cell>
          <cell r="K64">
            <v>116650</v>
          </cell>
          <cell r="L64">
            <v>118168</v>
          </cell>
          <cell r="M64">
            <v>90534</v>
          </cell>
          <cell r="N64">
            <v>91713</v>
          </cell>
          <cell r="O64">
            <v>961054</v>
          </cell>
          <cell r="P64">
            <v>973566</v>
          </cell>
          <cell r="Q64">
            <v>147988</v>
          </cell>
          <cell r="R64">
            <v>149915</v>
          </cell>
          <cell r="S64">
            <v>1154310</v>
          </cell>
          <cell r="T64">
            <v>1178155</v>
          </cell>
          <cell r="U64">
            <v>34821</v>
          </cell>
          <cell r="V64">
            <v>35274</v>
          </cell>
          <cell r="W64">
            <v>496197</v>
          </cell>
          <cell r="X64">
            <v>504420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724497</v>
          </cell>
          <cell r="AH64">
            <v>713044</v>
          </cell>
          <cell r="AI64">
            <v>0</v>
          </cell>
          <cell r="AJ64">
            <v>0</v>
          </cell>
          <cell r="AK64">
            <v>76678</v>
          </cell>
          <cell r="AL64">
            <v>103490</v>
          </cell>
          <cell r="AM64">
            <v>49249</v>
          </cell>
          <cell r="AN64">
            <v>59479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47702</v>
          </cell>
          <cell r="AT64">
            <v>49776</v>
          </cell>
          <cell r="AU64">
            <v>3152</v>
          </cell>
          <cell r="AV64">
            <v>3152</v>
          </cell>
          <cell r="AW64">
            <v>5536</v>
          </cell>
          <cell r="AX64">
            <v>174171</v>
          </cell>
          <cell r="AY64">
            <v>0</v>
          </cell>
          <cell r="AZ64">
            <v>0</v>
          </cell>
          <cell r="BA64">
            <v>0</v>
          </cell>
          <cell r="BB64">
            <v>928</v>
          </cell>
          <cell r="BC64">
            <v>57718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6576.783792316196</v>
          </cell>
          <cell r="BI64">
            <v>0</v>
          </cell>
          <cell r="BJ64">
            <v>15000</v>
          </cell>
          <cell r="BK64">
            <v>1798220</v>
          </cell>
          <cell r="BL64">
            <v>1475729</v>
          </cell>
          <cell r="BM64">
            <v>8386</v>
          </cell>
          <cell r="BN64">
            <v>8386</v>
          </cell>
          <cell r="BO64">
            <v>23093</v>
          </cell>
          <cell r="BP64">
            <v>25141</v>
          </cell>
          <cell r="BQ64">
            <v>180000</v>
          </cell>
          <cell r="BR64">
            <v>180000</v>
          </cell>
          <cell r="BS64">
            <v>4011</v>
          </cell>
          <cell r="BT64">
            <v>4011</v>
          </cell>
          <cell r="BU64">
            <v>30509.940530061722</v>
          </cell>
          <cell r="BV64">
            <v>0</v>
          </cell>
          <cell r="BW64">
            <v>52827</v>
          </cell>
          <cell r="BX64">
            <v>52827</v>
          </cell>
          <cell r="BY64">
            <v>6803</v>
          </cell>
          <cell r="BZ64">
            <v>6871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330447.60000000003</v>
          </cell>
          <cell r="CF64">
            <v>330447.60000000003</v>
          </cell>
          <cell r="CG64">
            <v>0</v>
          </cell>
          <cell r="CH64">
            <v>0</v>
          </cell>
          <cell r="CI64">
            <v>18420</v>
          </cell>
          <cell r="CJ64">
            <v>20095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11533</v>
          </cell>
          <cell r="CP64">
            <v>7758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10289</v>
          </cell>
          <cell r="CV64">
            <v>10289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19613652.775177769</v>
          </cell>
          <cell r="DB64">
            <v>20420621.433031291</v>
          </cell>
          <cell r="DC64">
            <v>2984.2999999999997</v>
          </cell>
          <cell r="DD64">
            <v>3023.1499999999996</v>
          </cell>
          <cell r="DE64">
            <v>2984.2999999999997</v>
          </cell>
          <cell r="DF64">
            <v>3023.1499999999996</v>
          </cell>
          <cell r="DG64">
            <v>0.41660000000000003</v>
          </cell>
          <cell r="DH64">
            <v>0.41660000000000003</v>
          </cell>
          <cell r="DI64">
            <v>6551</v>
          </cell>
          <cell r="DJ64">
            <v>6640</v>
          </cell>
          <cell r="DK64">
            <v>0</v>
          </cell>
          <cell r="DL64">
            <v>325.21780650191647</v>
          </cell>
          <cell r="DM64">
            <v>107.47</v>
          </cell>
          <cell r="DN64">
            <v>107.47</v>
          </cell>
          <cell r="DO64">
            <v>67</v>
          </cell>
          <cell r="DP64">
            <v>67</v>
          </cell>
          <cell r="DQ64">
            <v>52</v>
          </cell>
          <cell r="DR64">
            <v>52</v>
          </cell>
          <cell r="DS64">
            <v>552</v>
          </cell>
          <cell r="DT64">
            <v>552</v>
          </cell>
          <cell r="DU64">
            <v>85</v>
          </cell>
          <cell r="DV64">
            <v>85</v>
          </cell>
          <cell r="DW64">
            <v>663</v>
          </cell>
          <cell r="DX64">
            <v>668</v>
          </cell>
          <cell r="DY64">
            <v>285</v>
          </cell>
          <cell r="DZ64">
            <v>286</v>
          </cell>
          <cell r="EA64">
            <v>20</v>
          </cell>
          <cell r="EB64">
            <v>20</v>
          </cell>
          <cell r="EC64">
            <v>545</v>
          </cell>
          <cell r="ED64">
            <v>545</v>
          </cell>
          <cell r="EE64">
            <v>0</v>
          </cell>
          <cell r="EF64">
            <v>0</v>
          </cell>
          <cell r="EG64">
            <v>417.91</v>
          </cell>
          <cell r="EH64">
            <v>406.19</v>
          </cell>
          <cell r="EI64">
            <v>71758</v>
          </cell>
          <cell r="EJ64">
            <v>71758</v>
          </cell>
          <cell r="EK64">
            <v>0</v>
          </cell>
          <cell r="EL64">
            <v>24</v>
          </cell>
          <cell r="EM64">
            <v>24</v>
          </cell>
          <cell r="EN64">
            <v>0</v>
          </cell>
          <cell r="EO64">
            <v>0</v>
          </cell>
          <cell r="EP64">
            <v>30800</v>
          </cell>
          <cell r="EQ64">
            <v>30800</v>
          </cell>
          <cell r="ER64">
            <v>18.5</v>
          </cell>
          <cell r="ES64">
            <v>20</v>
          </cell>
          <cell r="EU64">
            <v>5415</v>
          </cell>
          <cell r="EV64">
            <v>5754.73</v>
          </cell>
          <cell r="FD64">
            <v>0</v>
          </cell>
          <cell r="FE64">
            <v>0</v>
          </cell>
          <cell r="FF64">
            <v>52</v>
          </cell>
          <cell r="FG64">
            <v>52</v>
          </cell>
          <cell r="FH64">
            <v>159</v>
          </cell>
          <cell r="FI64">
            <v>159</v>
          </cell>
          <cell r="FJ64">
            <v>1.5</v>
          </cell>
          <cell r="FK64">
            <v>39</v>
          </cell>
          <cell r="FL64">
            <v>6326</v>
          </cell>
          <cell r="FM64">
            <v>7655</v>
          </cell>
          <cell r="FN64">
            <v>3163</v>
          </cell>
          <cell r="FO64">
            <v>3827.5</v>
          </cell>
          <cell r="FP64">
            <v>1.5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222.62358789689856</v>
          </cell>
          <cell r="FV64">
            <v>0</v>
          </cell>
          <cell r="FW64">
            <v>13.299789710238091</v>
          </cell>
          <cell r="FX64">
            <v>0</v>
          </cell>
          <cell r="FY64">
            <v>89.294428894779813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509177</v>
          </cell>
          <cell r="GH64">
            <v>105676.72403153927</v>
          </cell>
          <cell r="GI64">
            <v>89923.18854988004</v>
          </cell>
          <cell r="GJ64">
            <v>34063.512512855683</v>
          </cell>
        </row>
        <row r="65">
          <cell r="A65">
            <v>65</v>
          </cell>
          <cell r="B65" t="str">
            <v>NORTHAMPTON</v>
          </cell>
          <cell r="C65">
            <v>3862172</v>
          </cell>
          <cell r="D65">
            <v>3749264</v>
          </cell>
          <cell r="E65">
            <v>1941089.756728207</v>
          </cell>
          <cell r="F65">
            <v>1961769.5958100071</v>
          </cell>
          <cell r="G65">
            <v>0</v>
          </cell>
          <cell r="H65">
            <v>258440</v>
          </cell>
          <cell r="I65">
            <v>76235</v>
          </cell>
          <cell r="J65">
            <v>73621</v>
          </cell>
          <cell r="K65">
            <v>75901</v>
          </cell>
          <cell r="L65">
            <v>73299</v>
          </cell>
          <cell r="M65">
            <v>37596</v>
          </cell>
          <cell r="N65">
            <v>36307</v>
          </cell>
          <cell r="O65">
            <v>466048</v>
          </cell>
          <cell r="P65">
            <v>450070</v>
          </cell>
          <cell r="Q65">
            <v>252531</v>
          </cell>
          <cell r="R65">
            <v>243874</v>
          </cell>
          <cell r="S65">
            <v>546205</v>
          </cell>
          <cell r="T65">
            <v>530905</v>
          </cell>
          <cell r="U65">
            <v>16315</v>
          </cell>
          <cell r="V65">
            <v>15756</v>
          </cell>
          <cell r="W65">
            <v>234088</v>
          </cell>
          <cell r="X65">
            <v>227433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295183</v>
          </cell>
          <cell r="AH65">
            <v>276952</v>
          </cell>
          <cell r="AI65">
            <v>0</v>
          </cell>
          <cell r="AJ65">
            <v>0</v>
          </cell>
          <cell r="AK65">
            <v>360963</v>
          </cell>
          <cell r="AL65">
            <v>480599</v>
          </cell>
          <cell r="AM65">
            <v>231837</v>
          </cell>
          <cell r="AN65">
            <v>276215</v>
          </cell>
          <cell r="AO65">
            <v>330457</v>
          </cell>
          <cell r="AP65">
            <v>319353</v>
          </cell>
          <cell r="AQ65">
            <v>0</v>
          </cell>
          <cell r="AR65">
            <v>0</v>
          </cell>
          <cell r="AS65">
            <v>37711</v>
          </cell>
          <cell r="AT65">
            <v>35826</v>
          </cell>
          <cell r="AU65">
            <v>2476</v>
          </cell>
          <cell r="AV65">
            <v>2476</v>
          </cell>
          <cell r="AW65">
            <v>106531</v>
          </cell>
          <cell r="AX65">
            <v>133987</v>
          </cell>
          <cell r="AY65">
            <v>0</v>
          </cell>
          <cell r="AZ65">
            <v>0</v>
          </cell>
          <cell r="BA65">
            <v>0</v>
          </cell>
          <cell r="BB65">
            <v>4428</v>
          </cell>
          <cell r="BC65">
            <v>76636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12500</v>
          </cell>
          <cell r="BK65">
            <v>180463</v>
          </cell>
          <cell r="BL65">
            <v>52326</v>
          </cell>
          <cell r="BM65">
            <v>8386</v>
          </cell>
          <cell r="BN65">
            <v>8386</v>
          </cell>
          <cell r="BO65">
            <v>28527</v>
          </cell>
          <cell r="BP65">
            <v>28528</v>
          </cell>
          <cell r="BQ65">
            <v>180000</v>
          </cell>
          <cell r="BR65">
            <v>180000</v>
          </cell>
          <cell r="BS65">
            <v>4079</v>
          </cell>
          <cell r="BT65">
            <v>4079</v>
          </cell>
          <cell r="BU65">
            <v>17598.261749727651</v>
          </cell>
          <cell r="BV65">
            <v>0</v>
          </cell>
          <cell r="BW65">
            <v>4384</v>
          </cell>
          <cell r="BX65">
            <v>4384</v>
          </cell>
          <cell r="BY65">
            <v>3849</v>
          </cell>
          <cell r="BZ65">
            <v>3888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178741.5</v>
          </cell>
          <cell r="CF65">
            <v>178741.5</v>
          </cell>
          <cell r="CG65">
            <v>0</v>
          </cell>
          <cell r="CH65">
            <v>0</v>
          </cell>
          <cell r="CI65">
            <v>87158</v>
          </cell>
          <cell r="CJ65">
            <v>95912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100196</v>
          </cell>
          <cell r="CR65">
            <v>107567</v>
          </cell>
          <cell r="CS65">
            <v>0</v>
          </cell>
          <cell r="CT65">
            <v>362149</v>
          </cell>
          <cell r="CU65">
            <v>9417</v>
          </cell>
          <cell r="CV65">
            <v>9417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9752773.5184779335</v>
          </cell>
          <cell r="DB65">
            <v>10194024.095810007</v>
          </cell>
          <cell r="DC65">
            <v>1337.4</v>
          </cell>
          <cell r="DD65">
            <v>1291.55</v>
          </cell>
          <cell r="DE65">
            <v>1337.4</v>
          </cell>
          <cell r="DF65">
            <v>1291.55</v>
          </cell>
          <cell r="DG65">
            <v>0.46960000000000002</v>
          </cell>
          <cell r="DH65">
            <v>0.46960000000000002</v>
          </cell>
          <cell r="DI65">
            <v>6896</v>
          </cell>
          <cell r="DJ65">
            <v>6992</v>
          </cell>
          <cell r="DK65">
            <v>0</v>
          </cell>
          <cell r="DL65">
            <v>370.80035119001542</v>
          </cell>
          <cell r="DM65">
            <v>107.47</v>
          </cell>
          <cell r="DN65">
            <v>107.47</v>
          </cell>
          <cell r="DO65">
            <v>107</v>
          </cell>
          <cell r="DP65">
            <v>107</v>
          </cell>
          <cell r="DQ65">
            <v>53</v>
          </cell>
          <cell r="DR65">
            <v>53</v>
          </cell>
          <cell r="DS65">
            <v>657</v>
          </cell>
          <cell r="DT65">
            <v>657</v>
          </cell>
          <cell r="DU65">
            <v>356</v>
          </cell>
          <cell r="DV65">
            <v>356</v>
          </cell>
          <cell r="DW65">
            <v>770</v>
          </cell>
          <cell r="DX65">
            <v>775</v>
          </cell>
          <cell r="DY65">
            <v>330</v>
          </cell>
          <cell r="DZ65">
            <v>332</v>
          </cell>
          <cell r="EA65">
            <v>23</v>
          </cell>
          <cell r="EB65">
            <v>23</v>
          </cell>
          <cell r="EC65">
            <v>545</v>
          </cell>
          <cell r="ED65">
            <v>545</v>
          </cell>
          <cell r="EE65">
            <v>0</v>
          </cell>
          <cell r="EF65">
            <v>0</v>
          </cell>
          <cell r="EG65">
            <v>417.91</v>
          </cell>
          <cell r="EH65">
            <v>406.19</v>
          </cell>
          <cell r="EI65">
            <v>71758</v>
          </cell>
          <cell r="EJ65">
            <v>71758</v>
          </cell>
          <cell r="EK65">
            <v>0</v>
          </cell>
          <cell r="EL65">
            <v>124</v>
          </cell>
          <cell r="EM65">
            <v>126</v>
          </cell>
          <cell r="EN65">
            <v>0</v>
          </cell>
          <cell r="EO65">
            <v>0</v>
          </cell>
          <cell r="EP65">
            <v>30800</v>
          </cell>
          <cell r="EQ65">
            <v>30800</v>
          </cell>
          <cell r="ER65">
            <v>18.5</v>
          </cell>
          <cell r="ES65">
            <v>20</v>
          </cell>
          <cell r="EU65">
            <v>5415</v>
          </cell>
          <cell r="EV65">
            <v>5754.73</v>
          </cell>
          <cell r="FD65">
            <v>0</v>
          </cell>
          <cell r="FE65">
            <v>0</v>
          </cell>
          <cell r="FF65">
            <v>53</v>
          </cell>
          <cell r="FG65">
            <v>53</v>
          </cell>
          <cell r="FH65">
            <v>163</v>
          </cell>
          <cell r="FI65">
            <v>163</v>
          </cell>
          <cell r="FJ65">
            <v>31.75</v>
          </cell>
          <cell r="FK65">
            <v>33</v>
          </cell>
          <cell r="FL65">
            <v>6326</v>
          </cell>
          <cell r="FM65">
            <v>7655</v>
          </cell>
          <cell r="FN65">
            <v>3163</v>
          </cell>
          <cell r="FO65">
            <v>3827.5</v>
          </cell>
          <cell r="FP65">
            <v>31.75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255.39727862173481</v>
          </cell>
          <cell r="FV65">
            <v>0</v>
          </cell>
          <cell r="FW65">
            <v>18.447798817788176</v>
          </cell>
          <cell r="FX65">
            <v>0</v>
          </cell>
          <cell r="FY65">
            <v>96.955273750492438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245204</v>
          </cell>
          <cell r="GH65">
            <v>223583.25339366519</v>
          </cell>
          <cell r="GI65">
            <v>524847.0588235294</v>
          </cell>
          <cell r="GJ65">
            <v>33388.17043740573</v>
          </cell>
        </row>
        <row r="66">
          <cell r="A66">
            <v>66</v>
          </cell>
          <cell r="B66" t="str">
            <v>NORTHUMBERLAND</v>
          </cell>
          <cell r="C66">
            <v>1946639</v>
          </cell>
          <cell r="D66">
            <v>1920679</v>
          </cell>
          <cell r="E66">
            <v>1496594.5102243526</v>
          </cell>
          <cell r="F66">
            <v>1525054.0526221513</v>
          </cell>
          <cell r="G66">
            <v>0</v>
          </cell>
          <cell r="H66">
            <v>122368</v>
          </cell>
          <cell r="I66">
            <v>37302</v>
          </cell>
          <cell r="J66">
            <v>36549</v>
          </cell>
          <cell r="K66">
            <v>53799</v>
          </cell>
          <cell r="L66">
            <v>52713</v>
          </cell>
          <cell r="M66">
            <v>18049</v>
          </cell>
          <cell r="N66">
            <v>18024</v>
          </cell>
          <cell r="O66">
            <v>211377</v>
          </cell>
          <cell r="P66">
            <v>207109</v>
          </cell>
          <cell r="Q66">
            <v>79136</v>
          </cell>
          <cell r="R66">
            <v>77539</v>
          </cell>
          <cell r="S66">
            <v>253722</v>
          </cell>
          <cell r="T66">
            <v>249960</v>
          </cell>
          <cell r="U66">
            <v>7636</v>
          </cell>
          <cell r="V66">
            <v>7482</v>
          </cell>
          <cell r="W66">
            <v>108986</v>
          </cell>
          <cell r="X66">
            <v>107126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8330</v>
          </cell>
          <cell r="AD66">
            <v>8330</v>
          </cell>
          <cell r="AE66">
            <v>0</v>
          </cell>
          <cell r="AF66">
            <v>0</v>
          </cell>
          <cell r="AG66">
            <v>200000</v>
          </cell>
          <cell r="AH66">
            <v>200000</v>
          </cell>
          <cell r="AI66">
            <v>0</v>
          </cell>
          <cell r="AJ66">
            <v>0</v>
          </cell>
          <cell r="AK66">
            <v>100247</v>
          </cell>
          <cell r="AL66">
            <v>134882</v>
          </cell>
          <cell r="AM66">
            <v>64386</v>
          </cell>
          <cell r="AN66">
            <v>77520</v>
          </cell>
          <cell r="AO66">
            <v>106505</v>
          </cell>
          <cell r="AP66">
            <v>104364</v>
          </cell>
          <cell r="AQ66">
            <v>0</v>
          </cell>
          <cell r="AR66">
            <v>0</v>
          </cell>
          <cell r="AS66">
            <v>14354</v>
          </cell>
          <cell r="AT66">
            <v>14354</v>
          </cell>
          <cell r="AU66">
            <v>1351</v>
          </cell>
          <cell r="AV66">
            <v>1351</v>
          </cell>
          <cell r="AW66">
            <v>88564</v>
          </cell>
          <cell r="AX66">
            <v>153100</v>
          </cell>
          <cell r="AY66">
            <v>0</v>
          </cell>
          <cell r="AZ66">
            <v>0</v>
          </cell>
          <cell r="BA66">
            <v>0</v>
          </cell>
          <cell r="BB66">
            <v>363</v>
          </cell>
          <cell r="BC66">
            <v>28397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15000</v>
          </cell>
          <cell r="BK66">
            <v>0</v>
          </cell>
          <cell r="BL66">
            <v>0</v>
          </cell>
          <cell r="BM66">
            <v>8386</v>
          </cell>
          <cell r="BN66">
            <v>8386</v>
          </cell>
          <cell r="BO66">
            <v>9297</v>
          </cell>
          <cell r="BP66">
            <v>9297</v>
          </cell>
          <cell r="BQ66">
            <v>154000</v>
          </cell>
          <cell r="BR66">
            <v>154000</v>
          </cell>
          <cell r="BS66">
            <v>3366</v>
          </cell>
          <cell r="BT66">
            <v>3366</v>
          </cell>
          <cell r="BU66">
            <v>20559.932032099925</v>
          </cell>
          <cell r="BV66">
            <v>0</v>
          </cell>
          <cell r="BW66">
            <v>0</v>
          </cell>
          <cell r="BX66">
            <v>0</v>
          </cell>
          <cell r="BY66">
            <v>5000</v>
          </cell>
          <cell r="BZ66">
            <v>5050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94516.800000000003</v>
          </cell>
          <cell r="CF66">
            <v>94516.800000000003</v>
          </cell>
          <cell r="CG66">
            <v>0</v>
          </cell>
          <cell r="CH66">
            <v>0</v>
          </cell>
          <cell r="CI66">
            <v>7243</v>
          </cell>
          <cell r="CJ66">
            <v>7864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5375</v>
          </cell>
          <cell r="CV66">
            <v>5375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5133118.2422564523</v>
          </cell>
          <cell r="DB66">
            <v>5321358.8526221514</v>
          </cell>
          <cell r="DC66">
            <v>1203.5</v>
          </cell>
          <cell r="DD66">
            <v>1179.1999999999998</v>
          </cell>
          <cell r="DE66">
            <v>1203.5</v>
          </cell>
          <cell r="DF66">
            <v>1179.1999999999998</v>
          </cell>
          <cell r="DG66">
            <v>0.71160000000000001</v>
          </cell>
          <cell r="DH66">
            <v>0.71160000000000001</v>
          </cell>
          <cell r="DI66">
            <v>6852</v>
          </cell>
          <cell r="DJ66">
            <v>6941</v>
          </cell>
          <cell r="DK66">
            <v>0</v>
          </cell>
          <cell r="DL66">
            <v>358.7517639583541</v>
          </cell>
          <cell r="DM66">
            <v>107.47</v>
          </cell>
          <cell r="DN66">
            <v>107.47</v>
          </cell>
          <cell r="DO66">
            <v>155</v>
          </cell>
          <cell r="DP66">
            <v>155</v>
          </cell>
          <cell r="DQ66">
            <v>52</v>
          </cell>
          <cell r="DR66">
            <v>53</v>
          </cell>
          <cell r="DS66">
            <v>609</v>
          </cell>
          <cell r="DT66">
            <v>609</v>
          </cell>
          <cell r="DU66">
            <v>228</v>
          </cell>
          <cell r="DV66">
            <v>228</v>
          </cell>
          <cell r="DW66">
            <v>731</v>
          </cell>
          <cell r="DX66">
            <v>735</v>
          </cell>
          <cell r="DY66">
            <v>314</v>
          </cell>
          <cell r="DZ66">
            <v>315</v>
          </cell>
          <cell r="EA66">
            <v>22</v>
          </cell>
          <cell r="EB66">
            <v>22</v>
          </cell>
          <cell r="EC66">
            <v>545</v>
          </cell>
          <cell r="ED66">
            <v>545</v>
          </cell>
          <cell r="EE66">
            <v>0</v>
          </cell>
          <cell r="EF66">
            <v>0</v>
          </cell>
          <cell r="EG66">
            <v>417.91</v>
          </cell>
          <cell r="EH66">
            <v>406.19</v>
          </cell>
          <cell r="EI66">
            <v>71758</v>
          </cell>
          <cell r="EJ66">
            <v>71758</v>
          </cell>
          <cell r="EK66">
            <v>0</v>
          </cell>
          <cell r="EL66">
            <v>19</v>
          </cell>
          <cell r="EM66">
            <v>19</v>
          </cell>
          <cell r="EN66">
            <v>53</v>
          </cell>
          <cell r="EO66">
            <v>53</v>
          </cell>
          <cell r="EP66">
            <v>25600</v>
          </cell>
          <cell r="EQ66">
            <v>25600</v>
          </cell>
          <cell r="ER66">
            <v>18.5</v>
          </cell>
          <cell r="ES66">
            <v>20</v>
          </cell>
          <cell r="EU66">
            <v>5415</v>
          </cell>
          <cell r="EV66">
            <v>5754.73</v>
          </cell>
          <cell r="FD66">
            <v>0</v>
          </cell>
          <cell r="FE66">
            <v>0</v>
          </cell>
          <cell r="FF66">
            <v>52</v>
          </cell>
          <cell r="FG66">
            <v>53</v>
          </cell>
          <cell r="FH66">
            <v>149</v>
          </cell>
          <cell r="FI66">
            <v>149</v>
          </cell>
          <cell r="FJ66">
            <v>28</v>
          </cell>
          <cell r="FK66">
            <v>40</v>
          </cell>
          <cell r="FL66">
            <v>6326</v>
          </cell>
          <cell r="FM66">
            <v>7655</v>
          </cell>
          <cell r="FN66">
            <v>3163</v>
          </cell>
          <cell r="FO66">
            <v>3827.5</v>
          </cell>
          <cell r="FP66">
            <v>28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241.19662062771511</v>
          </cell>
          <cell r="FV66">
            <v>0</v>
          </cell>
          <cell r="FW66">
            <v>18.549789338808885</v>
          </cell>
          <cell r="FX66">
            <v>0</v>
          </cell>
          <cell r="FY66">
            <v>99.00535399183012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340842</v>
          </cell>
          <cell r="GH66">
            <v>195260.67128987517</v>
          </cell>
          <cell r="GI66">
            <v>406216.51456310682</v>
          </cell>
          <cell r="GJ66">
            <v>35417.151178918168</v>
          </cell>
        </row>
        <row r="67">
          <cell r="A67">
            <v>67</v>
          </cell>
          <cell r="B67" t="str">
            <v>NOTTOWAY</v>
          </cell>
          <cell r="C67">
            <v>6987460</v>
          </cell>
          <cell r="D67">
            <v>6915881</v>
          </cell>
          <cell r="E67">
            <v>2470477.8721995368</v>
          </cell>
          <cell r="F67">
            <v>2475378.6206426774</v>
          </cell>
          <cell r="G67">
            <v>0</v>
          </cell>
          <cell r="H67">
            <v>471870</v>
          </cell>
          <cell r="I67">
            <v>142309</v>
          </cell>
          <cell r="J67">
            <v>139123</v>
          </cell>
          <cell r="K67">
            <v>199950</v>
          </cell>
          <cell r="L67">
            <v>195473</v>
          </cell>
          <cell r="M67">
            <v>70181</v>
          </cell>
          <cell r="N67">
            <v>68610</v>
          </cell>
          <cell r="O67">
            <v>862038</v>
          </cell>
          <cell r="P67">
            <v>842736</v>
          </cell>
          <cell r="Q67">
            <v>378714</v>
          </cell>
          <cell r="R67">
            <v>370234</v>
          </cell>
          <cell r="S67">
            <v>1012994</v>
          </cell>
          <cell r="T67">
            <v>996785</v>
          </cell>
          <cell r="U67">
            <v>30456</v>
          </cell>
          <cell r="V67">
            <v>29774</v>
          </cell>
          <cell r="W67">
            <v>434329</v>
          </cell>
          <cell r="X67">
            <v>427193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37926</v>
          </cell>
          <cell r="AD67">
            <v>37926</v>
          </cell>
          <cell r="AE67">
            <v>0</v>
          </cell>
          <cell r="AF67">
            <v>0</v>
          </cell>
          <cell r="AG67">
            <v>551028</v>
          </cell>
          <cell r="AH67">
            <v>523359</v>
          </cell>
          <cell r="AI67">
            <v>0</v>
          </cell>
          <cell r="AJ67">
            <v>0</v>
          </cell>
          <cell r="AK67">
            <v>507141</v>
          </cell>
          <cell r="AL67">
            <v>683541</v>
          </cell>
          <cell r="AM67">
            <v>325724</v>
          </cell>
          <cell r="AN67">
            <v>392851</v>
          </cell>
          <cell r="AO67">
            <v>530722</v>
          </cell>
          <cell r="AP67">
            <v>518992</v>
          </cell>
          <cell r="AQ67">
            <v>0</v>
          </cell>
          <cell r="AR67">
            <v>0</v>
          </cell>
          <cell r="AS67">
            <v>78953</v>
          </cell>
          <cell r="AT67">
            <v>76321</v>
          </cell>
          <cell r="AU67">
            <v>900</v>
          </cell>
          <cell r="AV67">
            <v>900</v>
          </cell>
          <cell r="AW67">
            <v>238840</v>
          </cell>
          <cell r="AX67">
            <v>379689</v>
          </cell>
          <cell r="AY67">
            <v>0</v>
          </cell>
          <cell r="AZ67">
            <v>0</v>
          </cell>
          <cell r="BA67">
            <v>0</v>
          </cell>
          <cell r="BB67">
            <v>3875</v>
          </cell>
          <cell r="BC67">
            <v>126432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25000</v>
          </cell>
          <cell r="BK67">
            <v>554198</v>
          </cell>
          <cell r="BL67">
            <v>426386</v>
          </cell>
          <cell r="BM67">
            <v>8386</v>
          </cell>
          <cell r="BN67">
            <v>8386</v>
          </cell>
          <cell r="BO67">
            <v>45255</v>
          </cell>
          <cell r="BP67">
            <v>45256</v>
          </cell>
          <cell r="BQ67">
            <v>232000</v>
          </cell>
          <cell r="BR67">
            <v>232000</v>
          </cell>
          <cell r="BS67">
            <v>5101</v>
          </cell>
          <cell r="BT67">
            <v>5101</v>
          </cell>
          <cell r="BU67">
            <v>12385.514954198152</v>
          </cell>
          <cell r="BV67">
            <v>0</v>
          </cell>
          <cell r="BW67">
            <v>39574</v>
          </cell>
          <cell r="BX67">
            <v>39574</v>
          </cell>
          <cell r="BY67">
            <v>4216</v>
          </cell>
          <cell r="BZ67">
            <v>4258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53636.625</v>
          </cell>
          <cell r="CF67">
            <v>53636.625</v>
          </cell>
          <cell r="CG67">
            <v>0</v>
          </cell>
          <cell r="CH67">
            <v>0</v>
          </cell>
          <cell r="CI67">
            <v>75434</v>
          </cell>
          <cell r="CJ67">
            <v>83933</v>
          </cell>
          <cell r="CK67">
            <v>0</v>
          </cell>
          <cell r="CL67">
            <v>0</v>
          </cell>
          <cell r="CM67">
            <v>5620.56</v>
          </cell>
          <cell r="CN67">
            <v>5892.48</v>
          </cell>
          <cell r="CO67">
            <v>2776</v>
          </cell>
          <cell r="CP67">
            <v>2096</v>
          </cell>
          <cell r="CQ67">
            <v>408866</v>
          </cell>
          <cell r="CR67">
            <v>439180</v>
          </cell>
          <cell r="CS67">
            <v>0</v>
          </cell>
          <cell r="CT67">
            <v>0</v>
          </cell>
          <cell r="CU67">
            <v>9946</v>
          </cell>
          <cell r="CV67">
            <v>9946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16443969.572153736</v>
          </cell>
          <cell r="DB67">
            <v>16927281.725642677</v>
          </cell>
          <cell r="DC67">
            <v>1788.6999999999998</v>
          </cell>
          <cell r="DD67">
            <v>1748.6499999999999</v>
          </cell>
          <cell r="DE67">
            <v>1788.6999999999998</v>
          </cell>
          <cell r="DF67">
            <v>1748.6499999999999</v>
          </cell>
          <cell r="DG67">
            <v>0.25969999999999999</v>
          </cell>
          <cell r="DH67">
            <v>0.25969999999999999</v>
          </cell>
          <cell r="DI67">
            <v>6658</v>
          </cell>
          <cell r="DJ67">
            <v>6758</v>
          </cell>
          <cell r="DK67">
            <v>0</v>
          </cell>
          <cell r="DL67">
            <v>361.51849475933415</v>
          </cell>
          <cell r="DM67">
            <v>107.47</v>
          </cell>
          <cell r="DN67">
            <v>107.47</v>
          </cell>
          <cell r="DO67">
            <v>151</v>
          </cell>
          <cell r="DP67">
            <v>151</v>
          </cell>
          <cell r="DQ67">
            <v>53</v>
          </cell>
          <cell r="DR67">
            <v>53</v>
          </cell>
          <cell r="DS67">
            <v>651</v>
          </cell>
          <cell r="DT67">
            <v>651</v>
          </cell>
          <cell r="DU67">
            <v>286</v>
          </cell>
          <cell r="DV67">
            <v>286</v>
          </cell>
          <cell r="DW67">
            <v>765</v>
          </cell>
          <cell r="DX67">
            <v>770</v>
          </cell>
          <cell r="DY67">
            <v>328</v>
          </cell>
          <cell r="DZ67">
            <v>330</v>
          </cell>
          <cell r="EA67">
            <v>23</v>
          </cell>
          <cell r="EB67">
            <v>23</v>
          </cell>
          <cell r="EC67">
            <v>545</v>
          </cell>
          <cell r="ED67">
            <v>545</v>
          </cell>
          <cell r="EE67">
            <v>0</v>
          </cell>
          <cell r="EF67">
            <v>0</v>
          </cell>
          <cell r="EG67">
            <v>417.91</v>
          </cell>
          <cell r="EH67">
            <v>406.19</v>
          </cell>
          <cell r="EI67">
            <v>71758</v>
          </cell>
          <cell r="EJ67">
            <v>71758</v>
          </cell>
          <cell r="EK67">
            <v>0</v>
          </cell>
          <cell r="EL67">
            <v>77</v>
          </cell>
          <cell r="EM67">
            <v>79</v>
          </cell>
          <cell r="EN67">
            <v>94</v>
          </cell>
          <cell r="EO67">
            <v>94</v>
          </cell>
          <cell r="EP67">
            <v>36000</v>
          </cell>
          <cell r="EQ67">
            <v>36000</v>
          </cell>
          <cell r="ER67">
            <v>18.5</v>
          </cell>
          <cell r="ES67">
            <v>20</v>
          </cell>
          <cell r="EU67">
            <v>5415</v>
          </cell>
          <cell r="EV67">
            <v>5754.73</v>
          </cell>
          <cell r="FD67">
            <v>0</v>
          </cell>
          <cell r="FE67">
            <v>0</v>
          </cell>
          <cell r="FF67">
            <v>53</v>
          </cell>
          <cell r="FG67">
            <v>53</v>
          </cell>
          <cell r="FH67">
            <v>158</v>
          </cell>
          <cell r="FI67">
            <v>157</v>
          </cell>
          <cell r="FJ67">
            <v>51</v>
          </cell>
          <cell r="FK67">
            <v>67</v>
          </cell>
          <cell r="FL67">
            <v>6326</v>
          </cell>
          <cell r="FM67">
            <v>7655</v>
          </cell>
          <cell r="FN67">
            <v>3163</v>
          </cell>
          <cell r="FO67">
            <v>3827.5</v>
          </cell>
          <cell r="FP67">
            <v>51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252.64106788316514</v>
          </cell>
          <cell r="FV67">
            <v>0</v>
          </cell>
          <cell r="FW67">
            <v>19.498904610196469</v>
          </cell>
          <cell r="FX67">
            <v>0</v>
          </cell>
          <cell r="FY67">
            <v>89.378522265972521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183596</v>
          </cell>
          <cell r="GH67">
            <v>132854.28312846142</v>
          </cell>
          <cell r="GI67">
            <v>292172.14710252604</v>
          </cell>
          <cell r="GJ67">
            <v>27697.006754018639</v>
          </cell>
        </row>
        <row r="68">
          <cell r="A68">
            <v>68</v>
          </cell>
          <cell r="B68" t="str">
            <v>ORANGE</v>
          </cell>
          <cell r="C68">
            <v>14055962</v>
          </cell>
          <cell r="D68">
            <v>14299169</v>
          </cell>
          <cell r="E68">
            <v>6166656.1558957547</v>
          </cell>
          <cell r="F68">
            <v>6242173.4073713403</v>
          </cell>
          <cell r="G68">
            <v>0</v>
          </cell>
          <cell r="H68">
            <v>912947</v>
          </cell>
          <cell r="I68">
            <v>295091</v>
          </cell>
          <cell r="J68">
            <v>295624</v>
          </cell>
          <cell r="K68">
            <v>282818</v>
          </cell>
          <cell r="L68">
            <v>283328</v>
          </cell>
          <cell r="M68">
            <v>142782</v>
          </cell>
          <cell r="N68">
            <v>143039</v>
          </cell>
          <cell r="O68">
            <v>1394868</v>
          </cell>
          <cell r="P68">
            <v>1397383</v>
          </cell>
          <cell r="Q68">
            <v>464041</v>
          </cell>
          <cell r="R68">
            <v>464877</v>
          </cell>
          <cell r="S68">
            <v>1878129</v>
          </cell>
          <cell r="T68">
            <v>1895270</v>
          </cell>
          <cell r="U68">
            <v>57662</v>
          </cell>
          <cell r="V68">
            <v>57766</v>
          </cell>
          <cell r="W68">
            <v>807266</v>
          </cell>
          <cell r="X68">
            <v>811473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135900</v>
          </cell>
          <cell r="AD68">
            <v>148109</v>
          </cell>
          <cell r="AE68">
            <v>0</v>
          </cell>
          <cell r="AF68">
            <v>0</v>
          </cell>
          <cell r="AG68">
            <v>1142608</v>
          </cell>
          <cell r="AH68">
            <v>1112094</v>
          </cell>
          <cell r="AI68">
            <v>0</v>
          </cell>
          <cell r="AJ68">
            <v>0</v>
          </cell>
          <cell r="AK68">
            <v>411097</v>
          </cell>
          <cell r="AL68">
            <v>561892</v>
          </cell>
          <cell r="AM68">
            <v>264037</v>
          </cell>
          <cell r="AN68">
            <v>322935</v>
          </cell>
          <cell r="AO68">
            <v>516572</v>
          </cell>
          <cell r="AP68">
            <v>517141</v>
          </cell>
          <cell r="AQ68">
            <v>0</v>
          </cell>
          <cell r="AR68">
            <v>0</v>
          </cell>
          <cell r="AS68">
            <v>69157</v>
          </cell>
          <cell r="AT68">
            <v>69157</v>
          </cell>
          <cell r="AU68">
            <v>2476</v>
          </cell>
          <cell r="AV68">
            <v>2476</v>
          </cell>
          <cell r="AW68">
            <v>221886</v>
          </cell>
          <cell r="AX68">
            <v>406136</v>
          </cell>
          <cell r="AY68">
            <v>0</v>
          </cell>
          <cell r="AZ68">
            <v>0</v>
          </cell>
          <cell r="BA68">
            <v>0</v>
          </cell>
          <cell r="BB68">
            <v>7577</v>
          </cell>
          <cell r="BC68">
            <v>167397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20066.020559864424</v>
          </cell>
          <cell r="BI68">
            <v>0</v>
          </cell>
          <cell r="BJ68">
            <v>32500</v>
          </cell>
          <cell r="BK68">
            <v>992528</v>
          </cell>
          <cell r="BL68">
            <v>684648</v>
          </cell>
          <cell r="BM68">
            <v>8386</v>
          </cell>
          <cell r="BN68">
            <v>8386</v>
          </cell>
          <cell r="BO68">
            <v>63508</v>
          </cell>
          <cell r="BP68">
            <v>65675</v>
          </cell>
          <cell r="BQ68">
            <v>284000</v>
          </cell>
          <cell r="BR68">
            <v>284000</v>
          </cell>
          <cell r="BS68">
            <v>4792</v>
          </cell>
          <cell r="BT68">
            <v>4792</v>
          </cell>
          <cell r="BU68">
            <v>48871.138679109514</v>
          </cell>
          <cell r="BV68">
            <v>0</v>
          </cell>
          <cell r="BW68">
            <v>7880</v>
          </cell>
          <cell r="BX68">
            <v>7880</v>
          </cell>
          <cell r="BY68">
            <v>8194</v>
          </cell>
          <cell r="BZ68">
            <v>8276</v>
          </cell>
          <cell r="CA68">
            <v>0</v>
          </cell>
          <cell r="CB68">
            <v>0</v>
          </cell>
          <cell r="CC68">
            <v>9333</v>
          </cell>
          <cell r="CD68">
            <v>9648</v>
          </cell>
          <cell r="CE68">
            <v>520094.4</v>
          </cell>
          <cell r="CF68">
            <v>520094.4</v>
          </cell>
          <cell r="CG68">
            <v>26751</v>
          </cell>
          <cell r="CH68">
            <v>26751</v>
          </cell>
          <cell r="CI68">
            <v>148901</v>
          </cell>
          <cell r="CJ68">
            <v>164129</v>
          </cell>
          <cell r="CK68">
            <v>0</v>
          </cell>
          <cell r="CL68">
            <v>0</v>
          </cell>
          <cell r="CM68">
            <v>4528.26</v>
          </cell>
          <cell r="CN68">
            <v>3113.44</v>
          </cell>
          <cell r="CO68">
            <v>48091</v>
          </cell>
          <cell r="CP68">
            <v>35544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21266</v>
          </cell>
          <cell r="CV68">
            <v>21266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30673528.954574864</v>
          </cell>
          <cell r="DB68">
            <v>31839758.267931208</v>
          </cell>
          <cell r="DC68">
            <v>4657.8500000000004</v>
          </cell>
          <cell r="DD68">
            <v>4666.25</v>
          </cell>
          <cell r="DE68">
            <v>4657.8500000000004</v>
          </cell>
          <cell r="DF68">
            <v>4666.25</v>
          </cell>
          <cell r="DG68">
            <v>0.41049999999999998</v>
          </cell>
          <cell r="DH68">
            <v>0.41049999999999998</v>
          </cell>
          <cell r="DI68">
            <v>6443</v>
          </cell>
          <cell r="DJ68">
            <v>6536</v>
          </cell>
          <cell r="DK68">
            <v>0</v>
          </cell>
          <cell r="DL68">
            <v>329.13514760349835</v>
          </cell>
          <cell r="DM68">
            <v>107.47</v>
          </cell>
          <cell r="DN68">
            <v>107.47</v>
          </cell>
          <cell r="DO68">
            <v>103</v>
          </cell>
          <cell r="DP68">
            <v>103</v>
          </cell>
          <cell r="DQ68">
            <v>52</v>
          </cell>
          <cell r="DR68">
            <v>52</v>
          </cell>
          <cell r="DS68">
            <v>508</v>
          </cell>
          <cell r="DT68">
            <v>508</v>
          </cell>
          <cell r="DU68">
            <v>169</v>
          </cell>
          <cell r="DV68">
            <v>169</v>
          </cell>
          <cell r="DW68">
            <v>684</v>
          </cell>
          <cell r="DX68">
            <v>689</v>
          </cell>
          <cell r="DY68">
            <v>294</v>
          </cell>
          <cell r="DZ68">
            <v>295</v>
          </cell>
          <cell r="EA68">
            <v>21</v>
          </cell>
          <cell r="EB68">
            <v>21</v>
          </cell>
          <cell r="EC68">
            <v>545</v>
          </cell>
          <cell r="ED68">
            <v>545</v>
          </cell>
          <cell r="EE68">
            <v>0</v>
          </cell>
          <cell r="EF68">
            <v>0</v>
          </cell>
          <cell r="EG68">
            <v>417.91</v>
          </cell>
          <cell r="EH68">
            <v>406.19</v>
          </cell>
          <cell r="EI68">
            <v>71758</v>
          </cell>
          <cell r="EJ68">
            <v>71758</v>
          </cell>
          <cell r="EK68">
            <v>0</v>
          </cell>
          <cell r="EL68">
            <v>190</v>
          </cell>
          <cell r="EM68">
            <v>194</v>
          </cell>
          <cell r="EN68">
            <v>423</v>
          </cell>
          <cell r="EO68">
            <v>461</v>
          </cell>
          <cell r="EP68">
            <v>56800</v>
          </cell>
          <cell r="EQ68">
            <v>56800</v>
          </cell>
          <cell r="ER68">
            <v>18.5</v>
          </cell>
          <cell r="ES68">
            <v>20</v>
          </cell>
          <cell r="EU68">
            <v>5415</v>
          </cell>
          <cell r="EV68">
            <v>5754.73</v>
          </cell>
          <cell r="FD68">
            <v>0</v>
          </cell>
          <cell r="FE68">
            <v>0</v>
          </cell>
          <cell r="FF68">
            <v>52</v>
          </cell>
          <cell r="FG68">
            <v>52</v>
          </cell>
          <cell r="FH68">
            <v>159</v>
          </cell>
          <cell r="FI68">
            <v>159</v>
          </cell>
          <cell r="FJ68">
            <v>59.5</v>
          </cell>
          <cell r="FK68">
            <v>90</v>
          </cell>
          <cell r="FL68">
            <v>6326</v>
          </cell>
          <cell r="FM68">
            <v>7655</v>
          </cell>
          <cell r="FN68">
            <v>3163</v>
          </cell>
          <cell r="FO68">
            <v>3827.5</v>
          </cell>
          <cell r="FP68">
            <v>59.5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228.7935582659033</v>
          </cell>
          <cell r="FV68">
            <v>0</v>
          </cell>
          <cell r="FW68">
            <v>14.525754141096378</v>
          </cell>
          <cell r="FX68">
            <v>0</v>
          </cell>
          <cell r="FY68">
            <v>85.815835196498682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774409</v>
          </cell>
          <cell r="GH68">
            <v>323136.26887192531</v>
          </cell>
          <cell r="GI68">
            <v>470131.47921967763</v>
          </cell>
          <cell r="GJ68">
            <v>48157.67345207803</v>
          </cell>
        </row>
        <row r="69">
          <cell r="A69">
            <v>69</v>
          </cell>
          <cell r="B69" t="str">
            <v>PAGE</v>
          </cell>
          <cell r="C69">
            <v>11059312</v>
          </cell>
          <cell r="D69">
            <v>11134838</v>
          </cell>
          <cell r="E69">
            <v>3920333.6118687629</v>
          </cell>
          <cell r="F69">
            <v>3997475.2316631051</v>
          </cell>
          <cell r="G69">
            <v>0</v>
          </cell>
          <cell r="H69">
            <v>712292</v>
          </cell>
          <cell r="I69">
            <v>225692</v>
          </cell>
          <cell r="J69">
            <v>224669</v>
          </cell>
          <cell r="K69">
            <v>462011</v>
          </cell>
          <cell r="L69">
            <v>459916</v>
          </cell>
          <cell r="M69">
            <v>109203</v>
          </cell>
          <cell r="N69">
            <v>108707</v>
          </cell>
          <cell r="O69">
            <v>854720</v>
          </cell>
          <cell r="P69">
            <v>850844</v>
          </cell>
          <cell r="Q69">
            <v>447311</v>
          </cell>
          <cell r="R69">
            <v>445282</v>
          </cell>
          <cell r="S69">
            <v>1495235</v>
          </cell>
          <cell r="T69">
            <v>1496817</v>
          </cell>
          <cell r="U69">
            <v>46201</v>
          </cell>
          <cell r="V69">
            <v>45992</v>
          </cell>
          <cell r="W69">
            <v>640515</v>
          </cell>
          <cell r="X69">
            <v>641792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873892</v>
          </cell>
          <cell r="AH69">
            <v>845173</v>
          </cell>
          <cell r="AI69">
            <v>0</v>
          </cell>
          <cell r="AJ69">
            <v>0</v>
          </cell>
          <cell r="AK69">
            <v>472508</v>
          </cell>
          <cell r="AL69">
            <v>644745</v>
          </cell>
          <cell r="AM69">
            <v>303479</v>
          </cell>
          <cell r="AN69">
            <v>370553</v>
          </cell>
          <cell r="AO69">
            <v>442577</v>
          </cell>
          <cell r="AP69">
            <v>441007</v>
          </cell>
          <cell r="AQ69">
            <v>0</v>
          </cell>
          <cell r="AR69">
            <v>0</v>
          </cell>
          <cell r="AS69">
            <v>60453</v>
          </cell>
          <cell r="AT69">
            <v>58035</v>
          </cell>
          <cell r="AU69">
            <v>4052</v>
          </cell>
          <cell r="AV69">
            <v>4052</v>
          </cell>
          <cell r="AW69">
            <v>258177</v>
          </cell>
          <cell r="AX69">
            <v>432175</v>
          </cell>
          <cell r="AY69">
            <v>0</v>
          </cell>
          <cell r="AZ69">
            <v>0</v>
          </cell>
          <cell r="BA69">
            <v>0</v>
          </cell>
          <cell r="BB69">
            <v>1487</v>
          </cell>
          <cell r="BC69">
            <v>155459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19326.79872403861</v>
          </cell>
          <cell r="BI69">
            <v>0</v>
          </cell>
          <cell r="BJ69">
            <v>30000</v>
          </cell>
          <cell r="BK69">
            <v>837686</v>
          </cell>
          <cell r="BL69">
            <v>599372</v>
          </cell>
          <cell r="BM69">
            <v>16772</v>
          </cell>
          <cell r="BN69">
            <v>16772</v>
          </cell>
          <cell r="BO69">
            <v>56125</v>
          </cell>
          <cell r="BP69">
            <v>53628</v>
          </cell>
          <cell r="BQ69">
            <v>258000</v>
          </cell>
          <cell r="BR69">
            <v>258000</v>
          </cell>
          <cell r="BS69">
            <v>4345</v>
          </cell>
          <cell r="BT69">
            <v>4345</v>
          </cell>
          <cell r="BU69">
            <v>24204.118325002491</v>
          </cell>
          <cell r="BV69">
            <v>0</v>
          </cell>
          <cell r="BW69">
            <v>83099</v>
          </cell>
          <cell r="BX69">
            <v>83099</v>
          </cell>
          <cell r="BY69">
            <v>4448</v>
          </cell>
          <cell r="BZ69">
            <v>4493</v>
          </cell>
          <cell r="CA69">
            <v>0</v>
          </cell>
          <cell r="CB69">
            <v>0</v>
          </cell>
          <cell r="CC69">
            <v>5014</v>
          </cell>
          <cell r="CD69">
            <v>5227</v>
          </cell>
          <cell r="CE69">
            <v>693697.20000000007</v>
          </cell>
          <cell r="CF69">
            <v>693697.20000000007</v>
          </cell>
          <cell r="CG69">
            <v>0</v>
          </cell>
          <cell r="CH69">
            <v>0</v>
          </cell>
          <cell r="CI69">
            <v>25381</v>
          </cell>
          <cell r="CJ69">
            <v>32214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10660</v>
          </cell>
          <cell r="CP69">
            <v>7288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17277</v>
          </cell>
          <cell r="CV69">
            <v>17277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23867838.930193763</v>
          </cell>
          <cell r="DB69">
            <v>24739103.230387144</v>
          </cell>
          <cell r="DC69">
            <v>3087.3999999999996</v>
          </cell>
          <cell r="DD69">
            <v>3073.4</v>
          </cell>
          <cell r="DE69">
            <v>3087.3999999999996</v>
          </cell>
          <cell r="DF69">
            <v>3073.4</v>
          </cell>
          <cell r="DG69">
            <v>0.31979999999999997</v>
          </cell>
          <cell r="DH69">
            <v>0.31979999999999997</v>
          </cell>
          <cell r="DI69">
            <v>6536</v>
          </cell>
          <cell r="DJ69">
            <v>6627</v>
          </cell>
          <cell r="DK69">
            <v>0</v>
          </cell>
          <cell r="DL69">
            <v>340.0126064897479</v>
          </cell>
          <cell r="DM69">
            <v>107.47</v>
          </cell>
          <cell r="DN69">
            <v>107.47</v>
          </cell>
          <cell r="DO69">
            <v>220</v>
          </cell>
          <cell r="DP69">
            <v>220</v>
          </cell>
          <cell r="DQ69">
            <v>52</v>
          </cell>
          <cell r="DR69">
            <v>52</v>
          </cell>
          <cell r="DS69">
            <v>407</v>
          </cell>
          <cell r="DT69">
            <v>407</v>
          </cell>
          <cell r="DU69">
            <v>213</v>
          </cell>
          <cell r="DV69">
            <v>213</v>
          </cell>
          <cell r="DW69">
            <v>712</v>
          </cell>
          <cell r="DX69">
            <v>716</v>
          </cell>
          <cell r="DY69">
            <v>305</v>
          </cell>
          <cell r="DZ69">
            <v>307</v>
          </cell>
          <cell r="EA69">
            <v>22</v>
          </cell>
          <cell r="EB69">
            <v>22</v>
          </cell>
          <cell r="EC69">
            <v>545</v>
          </cell>
          <cell r="ED69">
            <v>545</v>
          </cell>
          <cell r="EE69">
            <v>0</v>
          </cell>
          <cell r="EF69">
            <v>0</v>
          </cell>
          <cell r="EG69">
            <v>417.91</v>
          </cell>
          <cell r="EH69">
            <v>406.19</v>
          </cell>
          <cell r="EI69">
            <v>71758</v>
          </cell>
          <cell r="EJ69">
            <v>71758</v>
          </cell>
          <cell r="EK69">
            <v>0</v>
          </cell>
          <cell r="EL69">
            <v>28</v>
          </cell>
          <cell r="EM69">
            <v>33</v>
          </cell>
          <cell r="EN69">
            <v>0</v>
          </cell>
          <cell r="EO69">
            <v>0</v>
          </cell>
          <cell r="EP69">
            <v>51600</v>
          </cell>
          <cell r="EQ69">
            <v>51600</v>
          </cell>
          <cell r="ER69">
            <v>18.5</v>
          </cell>
          <cell r="ES69">
            <v>20</v>
          </cell>
          <cell r="EU69">
            <v>5415</v>
          </cell>
          <cell r="EV69">
            <v>5754.73</v>
          </cell>
          <cell r="FD69">
            <v>0</v>
          </cell>
          <cell r="FE69">
            <v>0</v>
          </cell>
          <cell r="FF69">
            <v>52</v>
          </cell>
          <cell r="FG69">
            <v>52</v>
          </cell>
          <cell r="FH69">
            <v>149</v>
          </cell>
          <cell r="FI69">
            <v>149</v>
          </cell>
          <cell r="FJ69">
            <v>60</v>
          </cell>
          <cell r="FK69">
            <v>83</v>
          </cell>
          <cell r="FL69">
            <v>6326</v>
          </cell>
          <cell r="FM69">
            <v>7655</v>
          </cell>
          <cell r="FN69">
            <v>3163</v>
          </cell>
          <cell r="FO69">
            <v>3827.5</v>
          </cell>
          <cell r="FP69">
            <v>60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237.81850566767724</v>
          </cell>
          <cell r="FV69">
            <v>0</v>
          </cell>
          <cell r="FW69">
            <v>15.107252023614237</v>
          </cell>
          <cell r="FX69">
            <v>0</v>
          </cell>
          <cell r="FY69">
            <v>87.08684879845643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397363</v>
          </cell>
          <cell r="GH69">
            <v>210305.8773890032</v>
          </cell>
          <cell r="GI69">
            <v>364834.81711261388</v>
          </cell>
          <cell r="GJ69">
            <v>28422.330785063212</v>
          </cell>
        </row>
        <row r="70">
          <cell r="A70">
            <v>70</v>
          </cell>
          <cell r="B70" t="str">
            <v>PATRICK</v>
          </cell>
          <cell r="C70">
            <v>9764513</v>
          </cell>
          <cell r="D70">
            <v>9705438</v>
          </cell>
          <cell r="E70">
            <v>2659340.6593406592</v>
          </cell>
          <cell r="F70">
            <v>2665640.6970202308</v>
          </cell>
          <cell r="G70">
            <v>0</v>
          </cell>
          <cell r="H70">
            <v>627963</v>
          </cell>
          <cell r="I70">
            <v>191030</v>
          </cell>
          <cell r="J70">
            <v>187487</v>
          </cell>
          <cell r="K70">
            <v>213302</v>
          </cell>
          <cell r="L70">
            <v>209346</v>
          </cell>
          <cell r="M70">
            <v>92431</v>
          </cell>
          <cell r="N70">
            <v>92461</v>
          </cell>
          <cell r="O70">
            <v>1375798</v>
          </cell>
          <cell r="P70">
            <v>1348537</v>
          </cell>
          <cell r="Q70">
            <v>327063</v>
          </cell>
          <cell r="R70">
            <v>320997</v>
          </cell>
          <cell r="S70">
            <v>1349136</v>
          </cell>
          <cell r="T70">
            <v>1331092</v>
          </cell>
          <cell r="U70">
            <v>40883</v>
          </cell>
          <cell r="V70">
            <v>40125</v>
          </cell>
          <cell r="W70">
            <v>579471</v>
          </cell>
          <cell r="X70">
            <v>570468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739676</v>
          </cell>
          <cell r="AH70">
            <v>705299</v>
          </cell>
          <cell r="AI70">
            <v>0</v>
          </cell>
          <cell r="AJ70">
            <v>0</v>
          </cell>
          <cell r="AK70">
            <v>414491</v>
          </cell>
          <cell r="AL70">
            <v>557610</v>
          </cell>
          <cell r="AM70">
            <v>266216</v>
          </cell>
          <cell r="AN70">
            <v>320475</v>
          </cell>
          <cell r="AO70">
            <v>300578</v>
          </cell>
          <cell r="AP70">
            <v>297374</v>
          </cell>
          <cell r="AQ70">
            <v>0</v>
          </cell>
          <cell r="AR70">
            <v>0</v>
          </cell>
          <cell r="AS70">
            <v>72411</v>
          </cell>
          <cell r="AT70">
            <v>69729</v>
          </cell>
          <cell r="AU70">
            <v>1126</v>
          </cell>
          <cell r="AV70">
            <v>1126</v>
          </cell>
          <cell r="AW70">
            <v>353153</v>
          </cell>
          <cell r="AX70">
            <v>923989</v>
          </cell>
          <cell r="AY70">
            <v>0</v>
          </cell>
          <cell r="AZ70">
            <v>0</v>
          </cell>
          <cell r="BA70">
            <v>0</v>
          </cell>
          <cell r="BB70">
            <v>2599</v>
          </cell>
          <cell r="BC70">
            <v>133092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57500</v>
          </cell>
          <cell r="BK70">
            <v>877576</v>
          </cell>
          <cell r="BL70">
            <v>240159</v>
          </cell>
          <cell r="BM70">
            <v>8386</v>
          </cell>
          <cell r="BN70">
            <v>8386</v>
          </cell>
          <cell r="BO70">
            <v>45992</v>
          </cell>
          <cell r="BP70">
            <v>43346</v>
          </cell>
          <cell r="BQ70">
            <v>232000</v>
          </cell>
          <cell r="BR70">
            <v>232000</v>
          </cell>
          <cell r="BS70">
            <v>3976</v>
          </cell>
          <cell r="BT70">
            <v>3976</v>
          </cell>
          <cell r="BU70">
            <v>12609.659340661019</v>
          </cell>
          <cell r="BV70">
            <v>0</v>
          </cell>
          <cell r="BW70">
            <v>40895</v>
          </cell>
          <cell r="BX70">
            <v>40895</v>
          </cell>
          <cell r="BY70">
            <v>13178</v>
          </cell>
          <cell r="BZ70">
            <v>13310</v>
          </cell>
          <cell r="CA70">
            <v>0</v>
          </cell>
          <cell r="CB70">
            <v>0</v>
          </cell>
          <cell r="CC70">
            <v>1060</v>
          </cell>
          <cell r="CD70">
            <v>1096</v>
          </cell>
          <cell r="CE70">
            <v>53164.125</v>
          </cell>
          <cell r="CF70">
            <v>53164.125</v>
          </cell>
          <cell r="CG70">
            <v>0</v>
          </cell>
          <cell r="CH70">
            <v>0</v>
          </cell>
          <cell r="CI70">
            <v>50886</v>
          </cell>
          <cell r="CJ70">
            <v>56300</v>
          </cell>
          <cell r="CK70">
            <v>0</v>
          </cell>
          <cell r="CL70">
            <v>0</v>
          </cell>
          <cell r="CM70">
            <v>4814.92</v>
          </cell>
          <cell r="CN70">
            <v>3439.92</v>
          </cell>
          <cell r="CO70">
            <v>12151</v>
          </cell>
          <cell r="CP70">
            <v>8896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12487</v>
          </cell>
          <cell r="CV70">
            <v>12487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20242886.36368132</v>
          </cell>
          <cell r="DB70">
            <v>20750111.742020234</v>
          </cell>
          <cell r="DC70">
            <v>2356.1999999999998</v>
          </cell>
          <cell r="DD70">
            <v>2312.5</v>
          </cell>
          <cell r="DE70">
            <v>2356.1999999999998</v>
          </cell>
          <cell r="DF70">
            <v>2312.5</v>
          </cell>
          <cell r="DG70">
            <v>0.24560000000000001</v>
          </cell>
          <cell r="DH70">
            <v>0.24560000000000001</v>
          </cell>
          <cell r="DI70">
            <v>6622</v>
          </cell>
          <cell r="DJ70">
            <v>6716</v>
          </cell>
          <cell r="DK70">
            <v>0</v>
          </cell>
          <cell r="DL70">
            <v>358.46734842041968</v>
          </cell>
          <cell r="DM70">
            <v>107.47</v>
          </cell>
          <cell r="DN70">
            <v>107.47</v>
          </cell>
          <cell r="DO70">
            <v>120</v>
          </cell>
          <cell r="DP70">
            <v>120</v>
          </cell>
          <cell r="DQ70">
            <v>52</v>
          </cell>
          <cell r="DR70">
            <v>53</v>
          </cell>
          <cell r="DS70">
            <v>774</v>
          </cell>
          <cell r="DT70">
            <v>773</v>
          </cell>
          <cell r="DU70">
            <v>184</v>
          </cell>
          <cell r="DV70">
            <v>184</v>
          </cell>
          <cell r="DW70">
            <v>759</v>
          </cell>
          <cell r="DX70">
            <v>763</v>
          </cell>
          <cell r="DY70">
            <v>326</v>
          </cell>
          <cell r="DZ70">
            <v>327</v>
          </cell>
          <cell r="EA70">
            <v>23</v>
          </cell>
          <cell r="EB70">
            <v>23</v>
          </cell>
          <cell r="EC70">
            <v>545</v>
          </cell>
          <cell r="ED70">
            <v>545</v>
          </cell>
          <cell r="EE70">
            <v>0</v>
          </cell>
          <cell r="EF70">
            <v>0</v>
          </cell>
          <cell r="EG70">
            <v>417.91</v>
          </cell>
          <cell r="EH70">
            <v>406.19</v>
          </cell>
          <cell r="EI70">
            <v>71758</v>
          </cell>
          <cell r="EJ70">
            <v>71758</v>
          </cell>
          <cell r="EK70">
            <v>0</v>
          </cell>
          <cell r="EL70">
            <v>51</v>
          </cell>
          <cell r="EM70">
            <v>52</v>
          </cell>
          <cell r="EN70">
            <v>0</v>
          </cell>
          <cell r="EO70">
            <v>0</v>
          </cell>
          <cell r="EP70">
            <v>46400</v>
          </cell>
          <cell r="EQ70">
            <v>46400</v>
          </cell>
          <cell r="ER70">
            <v>18.5</v>
          </cell>
          <cell r="ES70">
            <v>20</v>
          </cell>
          <cell r="EU70">
            <v>5415</v>
          </cell>
          <cell r="EV70">
            <v>5754.73</v>
          </cell>
          <cell r="FD70">
            <v>0</v>
          </cell>
          <cell r="FE70">
            <v>0</v>
          </cell>
          <cell r="FF70">
            <v>52</v>
          </cell>
          <cell r="FG70">
            <v>53</v>
          </cell>
          <cell r="FH70">
            <v>157</v>
          </cell>
          <cell r="FI70">
            <v>157</v>
          </cell>
          <cell r="FJ70">
            <v>74</v>
          </cell>
          <cell r="FK70">
            <v>160</v>
          </cell>
          <cell r="FL70">
            <v>6326</v>
          </cell>
          <cell r="FM70">
            <v>7655</v>
          </cell>
          <cell r="FN70">
            <v>3163</v>
          </cell>
          <cell r="FO70">
            <v>3827.5</v>
          </cell>
          <cell r="FP70">
            <v>74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253.6360528221611</v>
          </cell>
          <cell r="FV70">
            <v>0</v>
          </cell>
          <cell r="FW70">
            <v>16.047708614072675</v>
          </cell>
          <cell r="FX70">
            <v>0</v>
          </cell>
          <cell r="FY70">
            <v>88.783586984185888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229614</v>
          </cell>
          <cell r="GH70">
            <v>106477.56203605515</v>
          </cell>
          <cell r="GI70">
            <v>221608.7476139979</v>
          </cell>
          <cell r="GJ70">
            <v>23573.88865323436</v>
          </cell>
        </row>
        <row r="71">
          <cell r="A71">
            <v>71</v>
          </cell>
          <cell r="B71" t="str">
            <v>PITTSYLVANIA</v>
          </cell>
          <cell r="C71">
            <v>29409034</v>
          </cell>
          <cell r="D71">
            <v>29422909</v>
          </cell>
          <cell r="E71">
            <v>10253913.948318539</v>
          </cell>
          <cell r="F71">
            <v>10120365.161098259</v>
          </cell>
          <cell r="G71">
            <v>0</v>
          </cell>
          <cell r="H71">
            <v>2016053</v>
          </cell>
          <cell r="I71">
            <v>638170</v>
          </cell>
          <cell r="J71">
            <v>627154</v>
          </cell>
          <cell r="K71">
            <v>1217315</v>
          </cell>
          <cell r="L71">
            <v>1196301</v>
          </cell>
          <cell r="M71">
            <v>308782</v>
          </cell>
          <cell r="N71">
            <v>309288</v>
          </cell>
          <cell r="O71">
            <v>4020110</v>
          </cell>
          <cell r="P71">
            <v>3950712</v>
          </cell>
          <cell r="Q71">
            <v>1223254</v>
          </cell>
          <cell r="R71">
            <v>1202137</v>
          </cell>
          <cell r="S71">
            <v>4429840</v>
          </cell>
          <cell r="T71">
            <v>4376712</v>
          </cell>
          <cell r="U71">
            <v>136577</v>
          </cell>
          <cell r="V71">
            <v>134219</v>
          </cell>
          <cell r="W71">
            <v>1900200</v>
          </cell>
          <cell r="X71">
            <v>1879068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1235</v>
          </cell>
          <cell r="AD71">
            <v>1235</v>
          </cell>
          <cell r="AE71">
            <v>0</v>
          </cell>
          <cell r="AF71">
            <v>0</v>
          </cell>
          <cell r="AG71">
            <v>2471027</v>
          </cell>
          <cell r="AH71">
            <v>2359265</v>
          </cell>
          <cell r="AI71">
            <v>0</v>
          </cell>
          <cell r="AJ71">
            <v>0</v>
          </cell>
          <cell r="AK71">
            <v>1423364</v>
          </cell>
          <cell r="AL71">
            <v>1920864</v>
          </cell>
          <cell r="AM71">
            <v>914188</v>
          </cell>
          <cell r="AN71">
            <v>1103976</v>
          </cell>
          <cell r="AO71">
            <v>1427951</v>
          </cell>
          <cell r="AP71">
            <v>1403690</v>
          </cell>
          <cell r="AQ71">
            <v>0</v>
          </cell>
          <cell r="AR71">
            <v>0</v>
          </cell>
          <cell r="AS71">
            <v>198723</v>
          </cell>
          <cell r="AT71">
            <v>196038</v>
          </cell>
          <cell r="AU71">
            <v>4728</v>
          </cell>
          <cell r="AV71">
            <v>4728</v>
          </cell>
          <cell r="AW71">
            <v>1139711</v>
          </cell>
          <cell r="AX71">
            <v>1266387</v>
          </cell>
          <cell r="AY71">
            <v>0</v>
          </cell>
          <cell r="AZ71">
            <v>0</v>
          </cell>
          <cell r="BA71">
            <v>0</v>
          </cell>
          <cell r="BB71">
            <v>9409</v>
          </cell>
          <cell r="BC71">
            <v>463541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77500</v>
          </cell>
          <cell r="BK71">
            <v>2562460</v>
          </cell>
          <cell r="BL71">
            <v>2265575</v>
          </cell>
          <cell r="BM71">
            <v>25159</v>
          </cell>
          <cell r="BN71">
            <v>25159</v>
          </cell>
          <cell r="BO71">
            <v>181688</v>
          </cell>
          <cell r="BP71">
            <v>176267</v>
          </cell>
          <cell r="BQ71">
            <v>544000</v>
          </cell>
          <cell r="BR71">
            <v>544000</v>
          </cell>
          <cell r="BS71">
            <v>14229</v>
          </cell>
          <cell r="BT71">
            <v>14229</v>
          </cell>
          <cell r="BU71">
            <v>48420.859365880489</v>
          </cell>
          <cell r="BV71">
            <v>0</v>
          </cell>
          <cell r="BW71">
            <v>76423</v>
          </cell>
          <cell r="BX71">
            <v>76423</v>
          </cell>
          <cell r="BY71">
            <v>29914</v>
          </cell>
          <cell r="BZ71">
            <v>30213</v>
          </cell>
          <cell r="CA71">
            <v>0</v>
          </cell>
          <cell r="CB71">
            <v>0</v>
          </cell>
          <cell r="CC71">
            <v>846</v>
          </cell>
          <cell r="CD71">
            <v>875</v>
          </cell>
          <cell r="CE71">
            <v>147420</v>
          </cell>
          <cell r="CF71">
            <v>147420</v>
          </cell>
          <cell r="CG71">
            <v>0</v>
          </cell>
          <cell r="CH71">
            <v>0</v>
          </cell>
          <cell r="CI71">
            <v>184300</v>
          </cell>
          <cell r="CJ71">
            <v>203815</v>
          </cell>
          <cell r="CK71">
            <v>0</v>
          </cell>
          <cell r="CL71">
            <v>0</v>
          </cell>
          <cell r="CM71">
            <v>16967.5</v>
          </cell>
          <cell r="CN71">
            <v>15137.54</v>
          </cell>
          <cell r="CO71">
            <v>72473</v>
          </cell>
          <cell r="CP71">
            <v>55686</v>
          </cell>
          <cell r="CQ71">
            <v>219284</v>
          </cell>
          <cell r="CR71">
            <v>234335</v>
          </cell>
          <cell r="CS71">
            <v>0</v>
          </cell>
          <cell r="CT71">
            <v>0</v>
          </cell>
          <cell r="CU71">
            <v>52819</v>
          </cell>
          <cell r="CV71">
            <v>52819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65758067.307684422</v>
          </cell>
          <cell r="DB71">
            <v>67410554.701098263</v>
          </cell>
          <cell r="DC71">
            <v>7860.9000000000005</v>
          </cell>
          <cell r="DD71">
            <v>7725.2000000000007</v>
          </cell>
          <cell r="DE71">
            <v>7860.9000000000005</v>
          </cell>
          <cell r="DF71">
            <v>7725.2000000000007</v>
          </cell>
          <cell r="DG71">
            <v>0.24460000000000001</v>
          </cell>
          <cell r="DH71">
            <v>0.24460000000000001</v>
          </cell>
          <cell r="DI71">
            <v>6257</v>
          </cell>
          <cell r="DJ71">
            <v>6352</v>
          </cell>
          <cell r="DK71">
            <v>0</v>
          </cell>
          <cell r="DL71">
            <v>343.86160391427643</v>
          </cell>
          <cell r="DM71">
            <v>107.47</v>
          </cell>
          <cell r="DN71">
            <v>107.47</v>
          </cell>
          <cell r="DO71">
            <v>205</v>
          </cell>
          <cell r="DP71">
            <v>205</v>
          </cell>
          <cell r="DQ71">
            <v>52</v>
          </cell>
          <cell r="DR71">
            <v>53</v>
          </cell>
          <cell r="DS71">
            <v>677</v>
          </cell>
          <cell r="DT71">
            <v>677</v>
          </cell>
          <cell r="DU71">
            <v>206</v>
          </cell>
          <cell r="DV71">
            <v>206</v>
          </cell>
          <cell r="DW71">
            <v>746</v>
          </cell>
          <cell r="DX71">
            <v>750</v>
          </cell>
          <cell r="DY71">
            <v>320</v>
          </cell>
          <cell r="DZ71">
            <v>322</v>
          </cell>
          <cell r="EA71">
            <v>23</v>
          </cell>
          <cell r="EB71">
            <v>23</v>
          </cell>
          <cell r="EC71">
            <v>545</v>
          </cell>
          <cell r="ED71">
            <v>545</v>
          </cell>
          <cell r="EE71">
            <v>0</v>
          </cell>
          <cell r="EF71">
            <v>0</v>
          </cell>
          <cell r="EG71">
            <v>417.91</v>
          </cell>
          <cell r="EH71">
            <v>406.19</v>
          </cell>
          <cell r="EI71">
            <v>71758</v>
          </cell>
          <cell r="EJ71">
            <v>71758</v>
          </cell>
          <cell r="EK71">
            <v>0</v>
          </cell>
          <cell r="EL71">
            <v>184</v>
          </cell>
          <cell r="EM71">
            <v>188</v>
          </cell>
          <cell r="EN71">
            <v>3</v>
          </cell>
          <cell r="EO71">
            <v>3</v>
          </cell>
          <cell r="EP71">
            <v>103600</v>
          </cell>
          <cell r="EQ71">
            <v>103600</v>
          </cell>
          <cell r="ER71">
            <v>18.5</v>
          </cell>
          <cell r="ES71">
            <v>20</v>
          </cell>
          <cell r="EU71">
            <v>5415</v>
          </cell>
          <cell r="EV71">
            <v>5754.73</v>
          </cell>
          <cell r="FD71">
            <v>0</v>
          </cell>
          <cell r="FE71">
            <v>0</v>
          </cell>
          <cell r="FF71">
            <v>52</v>
          </cell>
          <cell r="FG71">
            <v>53</v>
          </cell>
          <cell r="FH71">
            <v>153</v>
          </cell>
          <cell r="FI71">
            <v>153</v>
          </cell>
          <cell r="FJ71">
            <v>238.5</v>
          </cell>
          <cell r="FK71">
            <v>219</v>
          </cell>
          <cell r="FL71">
            <v>6326</v>
          </cell>
          <cell r="FM71">
            <v>7655</v>
          </cell>
          <cell r="FN71">
            <v>3163</v>
          </cell>
          <cell r="FO71">
            <v>3827.5</v>
          </cell>
          <cell r="FP71">
            <v>238.5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248.80604723817302</v>
          </cell>
          <cell r="FV71">
            <v>0</v>
          </cell>
          <cell r="FW71">
            <v>16.247457231745237</v>
          </cell>
          <cell r="FX71">
            <v>0</v>
          </cell>
          <cell r="FY71">
            <v>78.80809944435822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763934</v>
          </cell>
          <cell r="GH71">
            <v>396092.04183214199</v>
          </cell>
          <cell r="GI71">
            <v>756903.91739475774</v>
          </cell>
          <cell r="GJ71">
            <v>64346.896743447178</v>
          </cell>
        </row>
        <row r="72">
          <cell r="A72">
            <v>72</v>
          </cell>
          <cell r="B72" t="str">
            <v>POWHATAN</v>
          </cell>
          <cell r="C72">
            <v>11684273</v>
          </cell>
          <cell r="D72">
            <v>11928566</v>
          </cell>
          <cell r="E72">
            <v>4715846.5637662197</v>
          </cell>
          <cell r="F72">
            <v>4773310.7451819368</v>
          </cell>
          <cell r="G72">
            <v>0</v>
          </cell>
          <cell r="H72">
            <v>722531</v>
          </cell>
          <cell r="I72">
            <v>240832</v>
          </cell>
          <cell r="J72">
            <v>241954</v>
          </cell>
          <cell r="K72">
            <v>201683</v>
          </cell>
          <cell r="L72">
            <v>202622</v>
          </cell>
          <cell r="M72">
            <v>116528</v>
          </cell>
          <cell r="N72">
            <v>117071</v>
          </cell>
          <cell r="O72">
            <v>1245954</v>
          </cell>
          <cell r="P72">
            <v>1251757</v>
          </cell>
          <cell r="Q72">
            <v>150142</v>
          </cell>
          <cell r="R72">
            <v>148590</v>
          </cell>
          <cell r="S72">
            <v>1496937</v>
          </cell>
          <cell r="T72">
            <v>1512915</v>
          </cell>
          <cell r="U72">
            <v>44818</v>
          </cell>
          <cell r="V72">
            <v>45027</v>
          </cell>
          <cell r="W72">
            <v>643145</v>
          </cell>
          <cell r="X72">
            <v>648392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23351</v>
          </cell>
          <cell r="AD72">
            <v>23351</v>
          </cell>
          <cell r="AE72">
            <v>0</v>
          </cell>
          <cell r="AF72">
            <v>0</v>
          </cell>
          <cell r="AG72">
            <v>932514</v>
          </cell>
          <cell r="AH72">
            <v>910196</v>
          </cell>
          <cell r="AI72">
            <v>0</v>
          </cell>
          <cell r="AJ72">
            <v>0</v>
          </cell>
          <cell r="AK72">
            <v>58487</v>
          </cell>
          <cell r="AL72">
            <v>77259</v>
          </cell>
          <cell r="AM72">
            <v>37564</v>
          </cell>
          <cell r="AN72">
            <v>44403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74205</v>
          </cell>
          <cell r="AT72">
            <v>74205</v>
          </cell>
          <cell r="AU72">
            <v>2026</v>
          </cell>
          <cell r="AV72">
            <v>2026</v>
          </cell>
          <cell r="AW72">
            <v>187643</v>
          </cell>
          <cell r="AX72">
            <v>176605</v>
          </cell>
          <cell r="AY72">
            <v>0</v>
          </cell>
          <cell r="AZ72">
            <v>0</v>
          </cell>
          <cell r="BA72">
            <v>0</v>
          </cell>
          <cell r="BB72">
            <v>1019</v>
          </cell>
          <cell r="BC72">
            <v>58385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6555.5441790051455</v>
          </cell>
          <cell r="BI72">
            <v>12500</v>
          </cell>
          <cell r="BJ72">
            <v>15000</v>
          </cell>
          <cell r="BK72">
            <v>844228</v>
          </cell>
          <cell r="BL72">
            <v>687604</v>
          </cell>
          <cell r="BM72">
            <v>16772</v>
          </cell>
          <cell r="BN72">
            <v>16772</v>
          </cell>
          <cell r="BO72">
            <v>21653</v>
          </cell>
          <cell r="BP72">
            <v>21654</v>
          </cell>
          <cell r="BQ72">
            <v>232000</v>
          </cell>
          <cell r="BR72">
            <v>232000</v>
          </cell>
          <cell r="BS72">
            <v>6195</v>
          </cell>
          <cell r="BT72">
            <v>6195</v>
          </cell>
          <cell r="BU72">
            <v>41033.120437670499</v>
          </cell>
          <cell r="BV72">
            <v>0</v>
          </cell>
          <cell r="BW72">
            <v>7540</v>
          </cell>
          <cell r="BX72">
            <v>7540</v>
          </cell>
          <cell r="BY72">
            <v>19215</v>
          </cell>
          <cell r="BZ72">
            <v>19407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312307.8</v>
          </cell>
          <cell r="CF72">
            <v>312307.8</v>
          </cell>
          <cell r="CG72">
            <v>0</v>
          </cell>
          <cell r="CH72">
            <v>0</v>
          </cell>
          <cell r="CI72">
            <v>19708</v>
          </cell>
          <cell r="CJ72">
            <v>22073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35967</v>
          </cell>
          <cell r="CP72">
            <v>24956</v>
          </cell>
          <cell r="CQ72">
            <v>194589</v>
          </cell>
          <cell r="CR72">
            <v>208313</v>
          </cell>
          <cell r="CS72">
            <v>0</v>
          </cell>
          <cell r="CT72">
            <v>0</v>
          </cell>
          <cell r="CU72">
            <v>10479</v>
          </cell>
          <cell r="CV72">
            <v>10479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23688520.48420389</v>
          </cell>
          <cell r="DB72">
            <v>24491637.089360941</v>
          </cell>
          <cell r="DC72">
            <v>4079.6</v>
          </cell>
          <cell r="DD72">
            <v>4098.6000000000004</v>
          </cell>
          <cell r="DE72">
            <v>4079.6</v>
          </cell>
          <cell r="DF72">
            <v>4098.6000000000004</v>
          </cell>
          <cell r="DG72">
            <v>0.45069999999999999</v>
          </cell>
          <cell r="DH72">
            <v>0.45069999999999999</v>
          </cell>
          <cell r="DI72">
            <v>6370</v>
          </cell>
          <cell r="DJ72">
            <v>6463</v>
          </cell>
          <cell r="DK72">
            <v>0</v>
          </cell>
          <cell r="DL72">
            <v>320.47806357077093</v>
          </cell>
          <cell r="DM72">
            <v>107.47</v>
          </cell>
          <cell r="DN72">
            <v>107.47</v>
          </cell>
          <cell r="DO72">
            <v>90</v>
          </cell>
          <cell r="DP72">
            <v>90</v>
          </cell>
          <cell r="DQ72">
            <v>52</v>
          </cell>
          <cell r="DR72">
            <v>52</v>
          </cell>
          <cell r="DS72">
            <v>556</v>
          </cell>
          <cell r="DT72">
            <v>556</v>
          </cell>
          <cell r="DU72">
            <v>67</v>
          </cell>
          <cell r="DV72">
            <v>66</v>
          </cell>
          <cell r="DW72">
            <v>668</v>
          </cell>
          <cell r="DX72">
            <v>672</v>
          </cell>
          <cell r="DY72">
            <v>287</v>
          </cell>
          <cell r="DZ72">
            <v>288</v>
          </cell>
          <cell r="EA72">
            <v>20</v>
          </cell>
          <cell r="EB72">
            <v>20</v>
          </cell>
          <cell r="EC72">
            <v>545</v>
          </cell>
          <cell r="ED72">
            <v>545</v>
          </cell>
          <cell r="EE72">
            <v>0</v>
          </cell>
          <cell r="EF72">
            <v>0</v>
          </cell>
          <cell r="EG72">
            <v>417.91</v>
          </cell>
          <cell r="EH72">
            <v>406.19</v>
          </cell>
          <cell r="EI72">
            <v>71758</v>
          </cell>
          <cell r="EJ72">
            <v>71758</v>
          </cell>
          <cell r="EK72">
            <v>0</v>
          </cell>
          <cell r="EL72">
            <v>27</v>
          </cell>
          <cell r="EM72">
            <v>28</v>
          </cell>
          <cell r="EN72">
            <v>78</v>
          </cell>
          <cell r="EO72">
            <v>78</v>
          </cell>
          <cell r="EP72">
            <v>36000</v>
          </cell>
          <cell r="EQ72">
            <v>36000</v>
          </cell>
          <cell r="ER72">
            <v>18.5</v>
          </cell>
          <cell r="ES72">
            <v>20</v>
          </cell>
          <cell r="EU72">
            <v>5415</v>
          </cell>
          <cell r="EV72">
            <v>5754.73</v>
          </cell>
          <cell r="FD72">
            <v>0</v>
          </cell>
          <cell r="FE72">
            <v>0</v>
          </cell>
          <cell r="FF72">
            <v>52</v>
          </cell>
          <cell r="FG72">
            <v>52</v>
          </cell>
          <cell r="FH72">
            <v>151</v>
          </cell>
          <cell r="FI72">
            <v>151</v>
          </cell>
          <cell r="FJ72">
            <v>54</v>
          </cell>
          <cell r="FK72">
            <v>42</v>
          </cell>
          <cell r="FL72">
            <v>6326</v>
          </cell>
          <cell r="FM72">
            <v>7655</v>
          </cell>
          <cell r="FN72">
            <v>3163</v>
          </cell>
          <cell r="FO72">
            <v>3827.5</v>
          </cell>
          <cell r="FP72">
            <v>54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223.44967533760462</v>
          </cell>
          <cell r="FV72">
            <v>0</v>
          </cell>
          <cell r="FW72">
            <v>14.021840351114395</v>
          </cell>
          <cell r="FX72">
            <v>0</v>
          </cell>
          <cell r="FY72">
            <v>83.006547882051876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746814</v>
          </cell>
          <cell r="GH72">
            <v>123191.33333333333</v>
          </cell>
          <cell r="GI72">
            <v>78809.731840524299</v>
          </cell>
          <cell r="GJ72">
            <v>60885.114691425442</v>
          </cell>
        </row>
        <row r="73">
          <cell r="A73">
            <v>73</v>
          </cell>
          <cell r="B73" t="str">
            <v>PRINCE EDWARD</v>
          </cell>
          <cell r="C73">
            <v>5999097</v>
          </cell>
          <cell r="D73">
            <v>6001873</v>
          </cell>
          <cell r="E73">
            <v>3066635.6598924748</v>
          </cell>
          <cell r="F73">
            <v>3103342.0540753282</v>
          </cell>
          <cell r="G73">
            <v>0</v>
          </cell>
          <cell r="H73">
            <v>418788</v>
          </cell>
          <cell r="I73">
            <v>128356</v>
          </cell>
          <cell r="J73">
            <v>127051</v>
          </cell>
          <cell r="K73">
            <v>150488</v>
          </cell>
          <cell r="L73">
            <v>148957</v>
          </cell>
          <cell r="M73">
            <v>63300</v>
          </cell>
          <cell r="N73">
            <v>62656</v>
          </cell>
          <cell r="O73">
            <v>584036</v>
          </cell>
          <cell r="P73">
            <v>578094</v>
          </cell>
          <cell r="Q73">
            <v>420410</v>
          </cell>
          <cell r="R73">
            <v>416133</v>
          </cell>
          <cell r="S73">
            <v>871873</v>
          </cell>
          <cell r="T73">
            <v>868914</v>
          </cell>
          <cell r="U73">
            <v>26276</v>
          </cell>
          <cell r="V73">
            <v>26008</v>
          </cell>
          <cell r="W73">
            <v>373831</v>
          </cell>
          <cell r="X73">
            <v>372392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497003</v>
          </cell>
          <cell r="AH73">
            <v>477946</v>
          </cell>
          <cell r="AI73">
            <v>0</v>
          </cell>
          <cell r="AJ73">
            <v>0</v>
          </cell>
          <cell r="AK73">
            <v>513542</v>
          </cell>
          <cell r="AL73">
            <v>700289</v>
          </cell>
          <cell r="AM73">
            <v>329835</v>
          </cell>
          <cell r="AN73">
            <v>402476</v>
          </cell>
          <cell r="AO73">
            <v>478391.99999999994</v>
          </cell>
          <cell r="AP73">
            <v>473656</v>
          </cell>
          <cell r="AQ73">
            <v>0</v>
          </cell>
          <cell r="AR73">
            <v>0</v>
          </cell>
          <cell r="AS73">
            <v>68747</v>
          </cell>
          <cell r="AT73">
            <v>68747</v>
          </cell>
          <cell r="AU73">
            <v>2701</v>
          </cell>
          <cell r="AV73">
            <v>2701</v>
          </cell>
          <cell r="AW73">
            <v>174323</v>
          </cell>
          <cell r="AX73">
            <v>439163</v>
          </cell>
          <cell r="AY73">
            <v>0</v>
          </cell>
          <cell r="AZ73">
            <v>0</v>
          </cell>
          <cell r="BA73">
            <v>0</v>
          </cell>
          <cell r="BB73">
            <v>2520</v>
          </cell>
          <cell r="BC73">
            <v>120582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32500</v>
          </cell>
          <cell r="BK73">
            <v>680469</v>
          </cell>
          <cell r="BL73">
            <v>323316</v>
          </cell>
          <cell r="BM73">
            <v>8386</v>
          </cell>
          <cell r="BN73">
            <v>8386</v>
          </cell>
          <cell r="BO73">
            <v>46190</v>
          </cell>
          <cell r="BP73">
            <v>43930</v>
          </cell>
          <cell r="BQ73">
            <v>189200</v>
          </cell>
          <cell r="BR73">
            <v>188800</v>
          </cell>
          <cell r="BS73">
            <v>5847</v>
          </cell>
          <cell r="BT73">
            <v>5847</v>
          </cell>
          <cell r="BU73">
            <v>21039.809103379026</v>
          </cell>
          <cell r="BV73">
            <v>0</v>
          </cell>
          <cell r="BW73">
            <v>28187</v>
          </cell>
          <cell r="BX73">
            <v>28187</v>
          </cell>
          <cell r="BY73">
            <v>10999</v>
          </cell>
          <cell r="BZ73">
            <v>11109</v>
          </cell>
          <cell r="CA73">
            <v>311909</v>
          </cell>
          <cell r="CB73">
            <v>288698</v>
          </cell>
          <cell r="CC73">
            <v>18006</v>
          </cell>
          <cell r="CD73">
            <v>18614</v>
          </cell>
          <cell r="CE73">
            <v>52801.875</v>
          </cell>
          <cell r="CF73">
            <v>52801.875</v>
          </cell>
          <cell r="CG73">
            <v>0</v>
          </cell>
          <cell r="CH73">
            <v>0</v>
          </cell>
          <cell r="CI73">
            <v>44405</v>
          </cell>
          <cell r="CJ73">
            <v>54581</v>
          </cell>
          <cell r="CK73">
            <v>0</v>
          </cell>
          <cell r="CL73">
            <v>0</v>
          </cell>
          <cell r="CM73">
            <v>19164.419999999998</v>
          </cell>
          <cell r="CN73">
            <v>25458.84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12687</v>
          </cell>
          <cell r="CV73">
            <v>12687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15318718.763995854</v>
          </cell>
          <cell r="DB73">
            <v>15784101.769075328</v>
          </cell>
          <cell r="DC73">
            <v>1852.85</v>
          </cell>
          <cell r="DD73">
            <v>1834</v>
          </cell>
          <cell r="DE73">
            <v>1852.85</v>
          </cell>
          <cell r="DF73">
            <v>1834</v>
          </cell>
          <cell r="DG73">
            <v>0.35539999999999999</v>
          </cell>
          <cell r="DH73">
            <v>0.35539999999999999</v>
          </cell>
          <cell r="DI73">
            <v>6678</v>
          </cell>
          <cell r="DJ73">
            <v>6769</v>
          </cell>
          <cell r="DK73">
            <v>0</v>
          </cell>
          <cell r="DL73">
            <v>352.11408971015499</v>
          </cell>
          <cell r="DM73">
            <v>107.47</v>
          </cell>
          <cell r="DN73">
            <v>107.47</v>
          </cell>
          <cell r="DO73">
            <v>126</v>
          </cell>
          <cell r="DP73">
            <v>126</v>
          </cell>
          <cell r="DQ73">
            <v>53</v>
          </cell>
          <cell r="DR73">
            <v>53</v>
          </cell>
          <cell r="DS73">
            <v>489</v>
          </cell>
          <cell r="DT73">
            <v>489</v>
          </cell>
          <cell r="DU73">
            <v>352</v>
          </cell>
          <cell r="DV73">
            <v>352</v>
          </cell>
          <cell r="DW73">
            <v>730</v>
          </cell>
          <cell r="DX73">
            <v>735</v>
          </cell>
          <cell r="DY73">
            <v>313</v>
          </cell>
          <cell r="DZ73">
            <v>315</v>
          </cell>
          <cell r="EA73">
            <v>22</v>
          </cell>
          <cell r="EB73">
            <v>22</v>
          </cell>
          <cell r="EC73">
            <v>545</v>
          </cell>
          <cell r="ED73">
            <v>545</v>
          </cell>
          <cell r="EE73">
            <v>0</v>
          </cell>
          <cell r="EF73">
            <v>0</v>
          </cell>
          <cell r="EG73">
            <v>417.91</v>
          </cell>
          <cell r="EH73">
            <v>406.19</v>
          </cell>
          <cell r="EI73">
            <v>71758</v>
          </cell>
          <cell r="EJ73">
            <v>71758</v>
          </cell>
          <cell r="EK73">
            <v>0</v>
          </cell>
          <cell r="EL73">
            <v>52</v>
          </cell>
          <cell r="EM73">
            <v>59</v>
          </cell>
          <cell r="EN73">
            <v>0</v>
          </cell>
          <cell r="EO73">
            <v>0</v>
          </cell>
          <cell r="EP73">
            <v>37840</v>
          </cell>
          <cell r="EQ73">
            <v>37760</v>
          </cell>
          <cell r="ER73">
            <v>18.5</v>
          </cell>
          <cell r="ES73">
            <v>20</v>
          </cell>
          <cell r="EU73">
            <v>5415</v>
          </cell>
          <cell r="EV73">
            <v>5754.73</v>
          </cell>
          <cell r="FD73">
            <v>0</v>
          </cell>
          <cell r="FE73">
            <v>0</v>
          </cell>
          <cell r="FF73">
            <v>53</v>
          </cell>
          <cell r="FG73">
            <v>53</v>
          </cell>
          <cell r="FH73">
            <v>157</v>
          </cell>
          <cell r="FI73">
            <v>157</v>
          </cell>
          <cell r="FJ73">
            <v>42.75</v>
          </cell>
          <cell r="FK73">
            <v>89</v>
          </cell>
          <cell r="FL73">
            <v>6326</v>
          </cell>
          <cell r="FM73">
            <v>7655</v>
          </cell>
          <cell r="FN73">
            <v>3163</v>
          </cell>
          <cell r="FO73">
            <v>3827.5</v>
          </cell>
          <cell r="FP73">
            <v>42.75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242.94449965090757</v>
          </cell>
          <cell r="FV73">
            <v>0</v>
          </cell>
          <cell r="FW73">
            <v>16.688927061892645</v>
          </cell>
          <cell r="FX73">
            <v>0</v>
          </cell>
          <cell r="FY73">
            <v>92.480662997354784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263515</v>
          </cell>
          <cell r="GH73">
            <v>231792.91653738747</v>
          </cell>
          <cell r="GI73">
            <v>464995.63419174671</v>
          </cell>
          <cell r="GJ73">
            <v>37903.636053366419</v>
          </cell>
        </row>
        <row r="74">
          <cell r="A74">
            <v>74</v>
          </cell>
          <cell r="B74" t="str">
            <v>PRINCE GEORGE</v>
          </cell>
          <cell r="C74">
            <v>23312881</v>
          </cell>
          <cell r="D74">
            <v>23441638</v>
          </cell>
          <cell r="E74">
            <v>6600659.0253362143</v>
          </cell>
          <cell r="F74">
            <v>6863236.1437333012</v>
          </cell>
          <cell r="G74">
            <v>0</v>
          </cell>
          <cell r="H74">
            <v>1431675</v>
          </cell>
          <cell r="I74">
            <v>479011</v>
          </cell>
          <cell r="J74">
            <v>477469</v>
          </cell>
          <cell r="K74">
            <v>352116</v>
          </cell>
          <cell r="L74">
            <v>350982</v>
          </cell>
          <cell r="M74">
            <v>231772</v>
          </cell>
          <cell r="N74">
            <v>231026</v>
          </cell>
          <cell r="O74">
            <v>2433611</v>
          </cell>
          <cell r="P74">
            <v>2425776</v>
          </cell>
          <cell r="Q74">
            <v>552688</v>
          </cell>
          <cell r="R74">
            <v>550909</v>
          </cell>
          <cell r="S74">
            <v>2990756</v>
          </cell>
          <cell r="T74">
            <v>2998899</v>
          </cell>
          <cell r="U74">
            <v>89143</v>
          </cell>
          <cell r="V74">
            <v>88856</v>
          </cell>
          <cell r="W74">
            <v>1283663</v>
          </cell>
          <cell r="X74">
            <v>1288416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97300</v>
          </cell>
          <cell r="AD74">
            <v>97300</v>
          </cell>
          <cell r="AE74">
            <v>0</v>
          </cell>
          <cell r="AF74">
            <v>0</v>
          </cell>
          <cell r="AG74">
            <v>1854756</v>
          </cell>
          <cell r="AH74">
            <v>1796172</v>
          </cell>
          <cell r="AI74">
            <v>0</v>
          </cell>
          <cell r="AJ74">
            <v>0</v>
          </cell>
          <cell r="AK74">
            <v>397663</v>
          </cell>
          <cell r="AL74">
            <v>537013</v>
          </cell>
          <cell r="AM74">
            <v>255408</v>
          </cell>
          <cell r="AN74">
            <v>308636</v>
          </cell>
          <cell r="AO74">
            <v>605427</v>
          </cell>
          <cell r="AP74">
            <v>603369</v>
          </cell>
          <cell r="AQ74">
            <v>0</v>
          </cell>
          <cell r="AR74">
            <v>0</v>
          </cell>
          <cell r="AS74">
            <v>203527</v>
          </cell>
          <cell r="AT74">
            <v>203527</v>
          </cell>
          <cell r="AU74">
            <v>4953</v>
          </cell>
          <cell r="AV74">
            <v>4953</v>
          </cell>
          <cell r="AW74">
            <v>567080</v>
          </cell>
          <cell r="AX74">
            <v>847677</v>
          </cell>
          <cell r="AY74">
            <v>0</v>
          </cell>
          <cell r="AZ74">
            <v>0</v>
          </cell>
          <cell r="BA74">
            <v>0</v>
          </cell>
          <cell r="BB74">
            <v>4392</v>
          </cell>
          <cell r="BC74">
            <v>212141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58181.964267067771</v>
          </cell>
          <cell r="BI74">
            <v>0</v>
          </cell>
          <cell r="BJ74">
            <v>52500</v>
          </cell>
          <cell r="BK74">
            <v>1764968</v>
          </cell>
          <cell r="BL74">
            <v>1503559</v>
          </cell>
          <cell r="BM74">
            <v>8386</v>
          </cell>
          <cell r="BN74">
            <v>8386</v>
          </cell>
          <cell r="BO74">
            <v>81154</v>
          </cell>
          <cell r="BP74">
            <v>81157</v>
          </cell>
          <cell r="BQ74">
            <v>258000</v>
          </cell>
          <cell r="BR74">
            <v>258000</v>
          </cell>
          <cell r="BS74">
            <v>12752</v>
          </cell>
          <cell r="BT74">
            <v>12752</v>
          </cell>
          <cell r="BU74">
            <v>31436.904819719493</v>
          </cell>
          <cell r="BV74">
            <v>0</v>
          </cell>
          <cell r="BW74">
            <v>54016</v>
          </cell>
          <cell r="BX74">
            <v>54016</v>
          </cell>
          <cell r="BY74">
            <v>9563</v>
          </cell>
          <cell r="BZ74">
            <v>9659</v>
          </cell>
          <cell r="CA74">
            <v>569367</v>
          </cell>
          <cell r="CB74">
            <v>526997</v>
          </cell>
          <cell r="CC74">
            <v>75479</v>
          </cell>
          <cell r="CD74">
            <v>78030</v>
          </cell>
          <cell r="CE74">
            <v>325171.35000000003</v>
          </cell>
          <cell r="CF74">
            <v>325171.35000000003</v>
          </cell>
          <cell r="CG74">
            <v>36138</v>
          </cell>
          <cell r="CH74">
            <v>36138</v>
          </cell>
          <cell r="CI74">
            <v>85948</v>
          </cell>
          <cell r="CJ74">
            <v>95137</v>
          </cell>
          <cell r="CK74">
            <v>0</v>
          </cell>
          <cell r="CL74">
            <v>0</v>
          </cell>
          <cell r="CM74">
            <v>4134.8999999999996</v>
          </cell>
          <cell r="CN74">
            <v>1913.34</v>
          </cell>
          <cell r="CO74">
            <v>56900</v>
          </cell>
          <cell r="CP74">
            <v>39414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28329</v>
          </cell>
          <cell r="CV74">
            <v>28329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45926298.180155933</v>
          </cell>
          <cell r="DB74">
            <v>47716869.798000373</v>
          </cell>
          <cell r="DC74">
            <v>5916.85</v>
          </cell>
          <cell r="DD74">
            <v>5897.8</v>
          </cell>
          <cell r="DE74">
            <v>5916.85</v>
          </cell>
          <cell r="DF74">
            <v>5897.8</v>
          </cell>
          <cell r="DG74">
            <v>0.2467</v>
          </cell>
          <cell r="DH74">
            <v>0.2467</v>
          </cell>
          <cell r="DI74">
            <v>6346</v>
          </cell>
          <cell r="DJ74">
            <v>6440</v>
          </cell>
          <cell r="DK74">
            <v>0</v>
          </cell>
          <cell r="DL74">
            <v>321.25657015705178</v>
          </cell>
          <cell r="DM74">
            <v>107.47</v>
          </cell>
          <cell r="DN74">
            <v>107.47</v>
          </cell>
          <cell r="DO74">
            <v>79</v>
          </cell>
          <cell r="DP74">
            <v>79</v>
          </cell>
          <cell r="DQ74">
            <v>52</v>
          </cell>
          <cell r="DR74">
            <v>52</v>
          </cell>
          <cell r="DS74">
            <v>546</v>
          </cell>
          <cell r="DT74">
            <v>546</v>
          </cell>
          <cell r="DU74">
            <v>124</v>
          </cell>
          <cell r="DV74">
            <v>124</v>
          </cell>
          <cell r="DW74">
            <v>671</v>
          </cell>
          <cell r="DX74">
            <v>675</v>
          </cell>
          <cell r="DY74">
            <v>288</v>
          </cell>
          <cell r="DZ74">
            <v>290</v>
          </cell>
          <cell r="EA74">
            <v>20</v>
          </cell>
          <cell r="EB74">
            <v>20</v>
          </cell>
          <cell r="EC74">
            <v>545</v>
          </cell>
          <cell r="ED74">
            <v>545</v>
          </cell>
          <cell r="EE74">
            <v>0</v>
          </cell>
          <cell r="EF74">
            <v>0</v>
          </cell>
          <cell r="EG74">
            <v>417.91</v>
          </cell>
          <cell r="EH74">
            <v>406.19</v>
          </cell>
          <cell r="EI74">
            <v>71758</v>
          </cell>
          <cell r="EJ74">
            <v>71758</v>
          </cell>
          <cell r="EK74">
            <v>0</v>
          </cell>
          <cell r="EL74">
            <v>86</v>
          </cell>
          <cell r="EM74">
            <v>88</v>
          </cell>
          <cell r="EN74">
            <v>237</v>
          </cell>
          <cell r="EO74">
            <v>237</v>
          </cell>
          <cell r="EP74">
            <v>46400</v>
          </cell>
          <cell r="EQ74">
            <v>46400</v>
          </cell>
          <cell r="ER74">
            <v>18.5</v>
          </cell>
          <cell r="ES74">
            <v>20</v>
          </cell>
          <cell r="EU74">
            <v>5415</v>
          </cell>
          <cell r="EV74">
            <v>5754.73</v>
          </cell>
          <cell r="FD74">
            <v>0</v>
          </cell>
          <cell r="FE74">
            <v>0</v>
          </cell>
          <cell r="FF74">
            <v>52</v>
          </cell>
          <cell r="FG74">
            <v>52</v>
          </cell>
          <cell r="FH74">
            <v>164</v>
          </cell>
          <cell r="FI74">
            <v>164</v>
          </cell>
          <cell r="FJ74">
            <v>119</v>
          </cell>
          <cell r="FK74">
            <v>147</v>
          </cell>
          <cell r="FL74">
            <v>6326</v>
          </cell>
          <cell r="FM74">
            <v>7655</v>
          </cell>
          <cell r="FN74">
            <v>3163</v>
          </cell>
          <cell r="FO74">
            <v>3827.5</v>
          </cell>
          <cell r="FP74">
            <v>119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225.57809673248644</v>
          </cell>
          <cell r="FV74">
            <v>0</v>
          </cell>
          <cell r="FW74">
            <v>12.989557772856655</v>
          </cell>
          <cell r="FX74">
            <v>0</v>
          </cell>
          <cell r="FY74">
            <v>82.688915651708683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588232</v>
          </cell>
          <cell r="GH74">
            <v>181001.10128766761</v>
          </cell>
          <cell r="GI74">
            <v>213875.76755608656</v>
          </cell>
          <cell r="GJ74">
            <v>66653.538961900966</v>
          </cell>
        </row>
        <row r="75">
          <cell r="A75">
            <v>75</v>
          </cell>
          <cell r="B75" t="str">
            <v>PRINCE WILLIAM</v>
          </cell>
          <cell r="C75">
            <v>294709236</v>
          </cell>
          <cell r="D75">
            <v>307880924</v>
          </cell>
          <cell r="E75">
            <v>100738266.03812258</v>
          </cell>
          <cell r="F75">
            <v>105264218.93014914</v>
          </cell>
          <cell r="G75">
            <v>0</v>
          </cell>
          <cell r="H75">
            <v>19457519</v>
          </cell>
          <cell r="I75">
            <v>5839035</v>
          </cell>
          <cell r="J75">
            <v>5933274</v>
          </cell>
          <cell r="K75">
            <v>1738617</v>
          </cell>
          <cell r="L75">
            <v>1766677</v>
          </cell>
          <cell r="M75">
            <v>3096911</v>
          </cell>
          <cell r="N75">
            <v>3146893</v>
          </cell>
          <cell r="O75">
            <v>25427267</v>
          </cell>
          <cell r="P75">
            <v>25837648</v>
          </cell>
          <cell r="Q75">
            <v>9019073</v>
          </cell>
          <cell r="R75">
            <v>9164636</v>
          </cell>
          <cell r="S75">
            <v>38358227</v>
          </cell>
          <cell r="T75">
            <v>39253350</v>
          </cell>
          <cell r="U75">
            <v>1140967</v>
          </cell>
          <cell r="V75">
            <v>1214590</v>
          </cell>
          <cell r="W75">
            <v>16462525</v>
          </cell>
          <cell r="X75">
            <v>16838638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1961488</v>
          </cell>
          <cell r="AD75">
            <v>1961488</v>
          </cell>
          <cell r="AE75">
            <v>0</v>
          </cell>
          <cell r="AF75">
            <v>0</v>
          </cell>
          <cell r="AG75">
            <v>22609047</v>
          </cell>
          <cell r="AH75">
            <v>22320152</v>
          </cell>
          <cell r="AI75">
            <v>0</v>
          </cell>
          <cell r="AJ75">
            <v>0</v>
          </cell>
          <cell r="AK75">
            <v>6505635</v>
          </cell>
          <cell r="AL75">
            <v>9111677</v>
          </cell>
          <cell r="AM75">
            <v>4178396</v>
          </cell>
          <cell r="AN75">
            <v>5236746</v>
          </cell>
          <cell r="AO75">
            <v>8678151</v>
          </cell>
          <cell r="AP75">
            <v>8819193</v>
          </cell>
          <cell r="AQ75">
            <v>0</v>
          </cell>
          <cell r="AR75">
            <v>0</v>
          </cell>
          <cell r="AS75">
            <v>2108686</v>
          </cell>
          <cell r="AT75">
            <v>2142580</v>
          </cell>
          <cell r="AU75">
            <v>47051</v>
          </cell>
          <cell r="AV75">
            <v>47051</v>
          </cell>
          <cell r="AW75">
            <v>1931956</v>
          </cell>
          <cell r="AX75">
            <v>8957335</v>
          </cell>
          <cell r="AY75">
            <v>0</v>
          </cell>
          <cell r="AZ75">
            <v>0</v>
          </cell>
          <cell r="BA75">
            <v>0</v>
          </cell>
          <cell r="BB75">
            <v>705896</v>
          </cell>
          <cell r="BC75">
            <v>2937255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566646.64596947096</v>
          </cell>
          <cell r="BI75">
            <v>0</v>
          </cell>
          <cell r="BJ75">
            <v>675000</v>
          </cell>
          <cell r="BK75">
            <v>25525031</v>
          </cell>
          <cell r="BL75">
            <v>16737536</v>
          </cell>
          <cell r="BM75">
            <v>50318</v>
          </cell>
          <cell r="BN75">
            <v>50318</v>
          </cell>
          <cell r="BO75">
            <v>1184202</v>
          </cell>
          <cell r="BP75">
            <v>1203803</v>
          </cell>
          <cell r="BQ75">
            <v>2520000</v>
          </cell>
          <cell r="BR75">
            <v>2520000</v>
          </cell>
          <cell r="BS75">
            <v>37500</v>
          </cell>
          <cell r="BT75">
            <v>37500</v>
          </cell>
          <cell r="BU75">
            <v>738841.31789302826</v>
          </cell>
          <cell r="BV75">
            <v>0</v>
          </cell>
          <cell r="BW75">
            <v>527252</v>
          </cell>
          <cell r="BX75">
            <v>527252</v>
          </cell>
          <cell r="BY75">
            <v>86101</v>
          </cell>
          <cell r="BZ75">
            <v>86962</v>
          </cell>
          <cell r="CA75">
            <v>1664557</v>
          </cell>
          <cell r="CB75">
            <v>1540687</v>
          </cell>
          <cell r="CC75">
            <v>333247</v>
          </cell>
          <cell r="CD75">
            <v>358580</v>
          </cell>
          <cell r="CE75">
            <v>9000000</v>
          </cell>
          <cell r="CF75">
            <v>6236980</v>
          </cell>
          <cell r="CG75">
            <v>0</v>
          </cell>
          <cell r="CH75">
            <v>0</v>
          </cell>
          <cell r="CI75">
            <v>13778180</v>
          </cell>
          <cell r="CJ75">
            <v>15185702</v>
          </cell>
          <cell r="CK75">
            <v>0</v>
          </cell>
          <cell r="CL75">
            <v>0</v>
          </cell>
          <cell r="CM75">
            <v>13902.9</v>
          </cell>
          <cell r="CN75">
            <v>0</v>
          </cell>
          <cell r="CO75">
            <v>528284</v>
          </cell>
          <cell r="CP75">
            <v>359798</v>
          </cell>
          <cell r="CQ75">
            <v>364199</v>
          </cell>
          <cell r="CR75">
            <v>390552</v>
          </cell>
          <cell r="CS75">
            <v>0</v>
          </cell>
          <cell r="CT75">
            <v>0</v>
          </cell>
          <cell r="CU75">
            <v>489055</v>
          </cell>
          <cell r="CV75">
            <v>489055</v>
          </cell>
          <cell r="CW75">
            <v>325252</v>
          </cell>
          <cell r="CX75">
            <v>429855</v>
          </cell>
          <cell r="CY75">
            <v>0</v>
          </cell>
          <cell r="CZ75">
            <v>0</v>
          </cell>
          <cell r="DA75">
            <v>604653711.25601566</v>
          </cell>
          <cell r="DB75">
            <v>641750816.57611859</v>
          </cell>
          <cell r="DC75">
            <v>87617.75</v>
          </cell>
          <cell r="DD75">
            <v>89031.85</v>
          </cell>
          <cell r="DE75">
            <v>87617.75</v>
          </cell>
          <cell r="DF75">
            <v>89031.85</v>
          </cell>
          <cell r="DG75">
            <v>0.37990000000000002</v>
          </cell>
          <cell r="DH75">
            <v>0.37990000000000002</v>
          </cell>
          <cell r="DI75">
            <v>6574</v>
          </cell>
          <cell r="DJ75">
            <v>6759</v>
          </cell>
          <cell r="DK75">
            <v>0</v>
          </cell>
          <cell r="DL75">
            <v>339.65009222988584</v>
          </cell>
          <cell r="DM75">
            <v>107.47</v>
          </cell>
          <cell r="DN75">
            <v>107.47</v>
          </cell>
          <cell r="DO75">
            <v>32</v>
          </cell>
          <cell r="DP75">
            <v>32</v>
          </cell>
          <cell r="DQ75">
            <v>57</v>
          </cell>
          <cell r="DR75">
            <v>57</v>
          </cell>
          <cell r="DS75">
            <v>468</v>
          </cell>
          <cell r="DT75">
            <v>468</v>
          </cell>
          <cell r="DU75">
            <v>166</v>
          </cell>
          <cell r="DV75">
            <v>166</v>
          </cell>
          <cell r="DW75">
            <v>706</v>
          </cell>
          <cell r="DX75">
            <v>711</v>
          </cell>
          <cell r="DY75">
            <v>303</v>
          </cell>
          <cell r="DZ75">
            <v>305</v>
          </cell>
          <cell r="EA75">
            <v>21</v>
          </cell>
          <cell r="EB75">
            <v>22</v>
          </cell>
          <cell r="EC75">
            <v>545</v>
          </cell>
          <cell r="ED75">
            <v>545</v>
          </cell>
          <cell r="EE75">
            <v>0</v>
          </cell>
          <cell r="EF75">
            <v>0</v>
          </cell>
          <cell r="EG75">
            <v>417.91</v>
          </cell>
          <cell r="EH75">
            <v>406.19</v>
          </cell>
          <cell r="EI75">
            <v>78270</v>
          </cell>
          <cell r="EJ75">
            <v>78270</v>
          </cell>
          <cell r="EK75">
            <v>0</v>
          </cell>
          <cell r="EL75">
            <v>15345</v>
          </cell>
          <cell r="EM75">
            <v>15644</v>
          </cell>
          <cell r="EN75">
            <v>5804</v>
          </cell>
          <cell r="EO75">
            <v>5804</v>
          </cell>
          <cell r="EP75">
            <v>488400</v>
          </cell>
          <cell r="EQ75">
            <v>488400</v>
          </cell>
          <cell r="ER75">
            <v>18.5</v>
          </cell>
          <cell r="ES75">
            <v>20</v>
          </cell>
          <cell r="EU75">
            <v>5415</v>
          </cell>
          <cell r="EV75">
            <v>5754.73</v>
          </cell>
          <cell r="FD75">
            <v>0</v>
          </cell>
          <cell r="FE75">
            <v>0</v>
          </cell>
          <cell r="FF75">
            <v>57</v>
          </cell>
          <cell r="FG75">
            <v>57</v>
          </cell>
          <cell r="FH75">
            <v>171</v>
          </cell>
          <cell r="FI75">
            <v>171</v>
          </cell>
          <cell r="FJ75">
            <v>492.5</v>
          </cell>
          <cell r="FK75">
            <v>1887</v>
          </cell>
          <cell r="FL75">
            <v>6326</v>
          </cell>
          <cell r="FM75">
            <v>7655</v>
          </cell>
          <cell r="FN75">
            <v>3163</v>
          </cell>
          <cell r="FO75">
            <v>3827.5</v>
          </cell>
          <cell r="FP75">
            <v>492.5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237.67081166720413</v>
          </cell>
          <cell r="FV75">
            <v>0</v>
          </cell>
          <cell r="FW75">
            <v>13.706680255949317</v>
          </cell>
          <cell r="FX75">
            <v>0</v>
          </cell>
          <cell r="FY75">
            <v>88.272600306732372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13674287</v>
          </cell>
          <cell r="GH75">
            <v>5525473.0409611352</v>
          </cell>
          <cell r="GI75">
            <v>6545498.1082083546</v>
          </cell>
          <cell r="GJ75">
            <v>1291871.9745202386</v>
          </cell>
        </row>
        <row r="76">
          <cell r="A76">
            <v>77</v>
          </cell>
          <cell r="B76" t="str">
            <v>PULASKI</v>
          </cell>
          <cell r="C76">
            <v>13176392</v>
          </cell>
          <cell r="D76">
            <v>13241260</v>
          </cell>
          <cell r="E76">
            <v>5005817.7117000651</v>
          </cell>
          <cell r="F76">
            <v>5038494.6754698223</v>
          </cell>
          <cell r="G76">
            <v>0</v>
          </cell>
          <cell r="H76">
            <v>891390</v>
          </cell>
          <cell r="I76">
            <v>279392</v>
          </cell>
          <cell r="J76">
            <v>276818</v>
          </cell>
          <cell r="K76">
            <v>353562</v>
          </cell>
          <cell r="L76">
            <v>350305</v>
          </cell>
          <cell r="M76">
            <v>135186</v>
          </cell>
          <cell r="N76">
            <v>133940</v>
          </cell>
          <cell r="O76">
            <v>1788609</v>
          </cell>
          <cell r="P76">
            <v>1772132</v>
          </cell>
          <cell r="Q76">
            <v>540742</v>
          </cell>
          <cell r="R76">
            <v>535761</v>
          </cell>
          <cell r="S76">
            <v>1915995</v>
          </cell>
          <cell r="T76">
            <v>1908648</v>
          </cell>
          <cell r="U76">
            <v>57194</v>
          </cell>
          <cell r="V76">
            <v>56667</v>
          </cell>
          <cell r="W76">
            <v>821512</v>
          </cell>
          <cell r="X76">
            <v>819096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21753</v>
          </cell>
          <cell r="AD76">
            <v>21753</v>
          </cell>
          <cell r="AE76">
            <v>0</v>
          </cell>
          <cell r="AF76">
            <v>0</v>
          </cell>
          <cell r="AG76">
            <v>1081821</v>
          </cell>
          <cell r="AH76">
            <v>1041352</v>
          </cell>
          <cell r="AI76">
            <v>0</v>
          </cell>
          <cell r="AJ76">
            <v>0</v>
          </cell>
          <cell r="AK76">
            <v>563680</v>
          </cell>
          <cell r="AL76">
            <v>765903</v>
          </cell>
          <cell r="AM76">
            <v>362036</v>
          </cell>
          <cell r="AN76">
            <v>440186</v>
          </cell>
          <cell r="AO76">
            <v>706509</v>
          </cell>
          <cell r="AP76">
            <v>699657</v>
          </cell>
          <cell r="AQ76">
            <v>0</v>
          </cell>
          <cell r="AR76">
            <v>0</v>
          </cell>
          <cell r="AS76">
            <v>168347</v>
          </cell>
          <cell r="AT76">
            <v>165942</v>
          </cell>
          <cell r="AU76">
            <v>5178</v>
          </cell>
          <cell r="AV76">
            <v>5178</v>
          </cell>
          <cell r="AW76">
            <v>427954</v>
          </cell>
          <cell r="AX76">
            <v>507504</v>
          </cell>
          <cell r="AY76">
            <v>0</v>
          </cell>
          <cell r="AZ76">
            <v>0</v>
          </cell>
          <cell r="BA76">
            <v>0</v>
          </cell>
          <cell r="BB76">
            <v>3048</v>
          </cell>
          <cell r="BC76">
            <v>191360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35000</v>
          </cell>
          <cell r="BK76">
            <v>184575</v>
          </cell>
          <cell r="BL76">
            <v>66193</v>
          </cell>
          <cell r="BM76">
            <v>16772</v>
          </cell>
          <cell r="BN76">
            <v>16772</v>
          </cell>
          <cell r="BO76">
            <v>70396</v>
          </cell>
          <cell r="BP76">
            <v>70398</v>
          </cell>
          <cell r="BQ76">
            <v>310000</v>
          </cell>
          <cell r="BR76">
            <v>310000</v>
          </cell>
          <cell r="BS76">
            <v>6858</v>
          </cell>
          <cell r="BT76">
            <v>6858</v>
          </cell>
          <cell r="BU76">
            <v>31264.241111826152</v>
          </cell>
          <cell r="BV76">
            <v>0</v>
          </cell>
          <cell r="BW76">
            <v>44704</v>
          </cell>
          <cell r="BX76">
            <v>44704</v>
          </cell>
          <cell r="BY76">
            <v>11501</v>
          </cell>
          <cell r="BZ76">
            <v>11616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257342.40000000002</v>
          </cell>
          <cell r="CF76">
            <v>257342.40000000002</v>
          </cell>
          <cell r="CG76">
            <v>0</v>
          </cell>
          <cell r="CH76">
            <v>0</v>
          </cell>
          <cell r="CI76">
            <v>56797</v>
          </cell>
          <cell r="CJ76">
            <v>66020</v>
          </cell>
          <cell r="CK76">
            <v>0</v>
          </cell>
          <cell r="CL76">
            <v>0</v>
          </cell>
          <cell r="CM76">
            <v>9874.7000000000007</v>
          </cell>
          <cell r="CN76">
            <v>8380.9</v>
          </cell>
          <cell r="CO76">
            <v>32944</v>
          </cell>
          <cell r="CP76">
            <v>22952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24421</v>
          </cell>
          <cell r="CV76">
            <v>24421</v>
          </cell>
          <cell r="CW76">
            <v>402830</v>
          </cell>
          <cell r="CX76">
            <v>387689</v>
          </cell>
          <cell r="CY76">
            <v>0</v>
          </cell>
          <cell r="CZ76">
            <v>0</v>
          </cell>
          <cell r="DA76">
            <v>29063319.052811891</v>
          </cell>
          <cell r="DB76">
            <v>30000332.97546982</v>
          </cell>
          <cell r="DC76">
            <v>3842.8999999999996</v>
          </cell>
          <cell r="DD76">
            <v>3807.5</v>
          </cell>
          <cell r="DE76">
            <v>3842.8999999999996</v>
          </cell>
          <cell r="DF76">
            <v>3807.5</v>
          </cell>
          <cell r="DG76">
            <v>0.32350000000000001</v>
          </cell>
          <cell r="DH76">
            <v>0.32350000000000001</v>
          </cell>
          <cell r="DI76">
            <v>6371</v>
          </cell>
          <cell r="DJ76">
            <v>6464</v>
          </cell>
          <cell r="DK76">
            <v>0</v>
          </cell>
          <cell r="DL76">
            <v>344.88341160546145</v>
          </cell>
          <cell r="DM76">
            <v>107.47</v>
          </cell>
          <cell r="DN76">
            <v>107.47</v>
          </cell>
          <cell r="DO76">
            <v>136</v>
          </cell>
          <cell r="DP76">
            <v>136</v>
          </cell>
          <cell r="DQ76">
            <v>52</v>
          </cell>
          <cell r="DR76">
            <v>52</v>
          </cell>
          <cell r="DS76">
            <v>688</v>
          </cell>
          <cell r="DT76">
            <v>688</v>
          </cell>
          <cell r="DU76">
            <v>208</v>
          </cell>
          <cell r="DV76">
            <v>208</v>
          </cell>
          <cell r="DW76">
            <v>737</v>
          </cell>
          <cell r="DX76">
            <v>741</v>
          </cell>
          <cell r="DY76">
            <v>316</v>
          </cell>
          <cell r="DZ76">
            <v>318</v>
          </cell>
          <cell r="EA76">
            <v>22</v>
          </cell>
          <cell r="EB76">
            <v>22</v>
          </cell>
          <cell r="EC76">
            <v>545</v>
          </cell>
          <cell r="ED76">
            <v>545</v>
          </cell>
          <cell r="EE76">
            <v>0</v>
          </cell>
          <cell r="EF76">
            <v>0</v>
          </cell>
          <cell r="EG76">
            <v>417.91</v>
          </cell>
          <cell r="EH76">
            <v>406.19</v>
          </cell>
          <cell r="EI76">
            <v>71758</v>
          </cell>
          <cell r="EJ76">
            <v>71758</v>
          </cell>
          <cell r="EK76">
            <v>0</v>
          </cell>
          <cell r="EL76">
            <v>63</v>
          </cell>
          <cell r="EM76">
            <v>68</v>
          </cell>
          <cell r="EN76">
            <v>59</v>
          </cell>
          <cell r="EO76">
            <v>59</v>
          </cell>
          <cell r="EP76">
            <v>56800</v>
          </cell>
          <cell r="EQ76">
            <v>56800</v>
          </cell>
          <cell r="ER76">
            <v>18.5</v>
          </cell>
          <cell r="ES76">
            <v>20</v>
          </cell>
          <cell r="EU76">
            <v>5415</v>
          </cell>
          <cell r="EV76">
            <v>5754.73</v>
          </cell>
          <cell r="FD76">
            <v>0</v>
          </cell>
          <cell r="FE76">
            <v>0</v>
          </cell>
          <cell r="FF76">
            <v>52</v>
          </cell>
          <cell r="FG76">
            <v>52</v>
          </cell>
          <cell r="FH76">
            <v>157</v>
          </cell>
          <cell r="FI76">
            <v>157</v>
          </cell>
          <cell r="FJ76">
            <v>100</v>
          </cell>
          <cell r="FK76">
            <v>98</v>
          </cell>
          <cell r="FL76">
            <v>6326</v>
          </cell>
          <cell r="FM76">
            <v>7655</v>
          </cell>
          <cell r="FN76">
            <v>3163</v>
          </cell>
          <cell r="FO76">
            <v>3827.5</v>
          </cell>
          <cell r="FP76">
            <v>100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245.08424958116149</v>
          </cell>
          <cell r="FV76">
            <v>0</v>
          </cell>
          <cell r="FW76">
            <v>16.84577679238523</v>
          </cell>
          <cell r="FX76">
            <v>0</v>
          </cell>
          <cell r="FY76">
            <v>82.953385231914766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497970</v>
          </cell>
          <cell r="GH76">
            <v>258580.9859571323</v>
          </cell>
          <cell r="GI76">
            <v>442674.24390243902</v>
          </cell>
          <cell r="GJ76">
            <v>80502.963045084995</v>
          </cell>
        </row>
        <row r="77">
          <cell r="A77">
            <v>78</v>
          </cell>
          <cell r="B77" t="str">
            <v>RAPPAHANNOCK</v>
          </cell>
          <cell r="C77">
            <v>798336</v>
          </cell>
          <cell r="D77">
            <v>788239</v>
          </cell>
          <cell r="E77">
            <v>1076899.4276885239</v>
          </cell>
          <cell r="F77">
            <v>1071579.673691195</v>
          </cell>
          <cell r="G77">
            <v>0</v>
          </cell>
          <cell r="H77">
            <v>52237</v>
          </cell>
          <cell r="I77">
            <v>15647</v>
          </cell>
          <cell r="J77">
            <v>15232</v>
          </cell>
          <cell r="K77">
            <v>32904</v>
          </cell>
          <cell r="L77">
            <v>32032</v>
          </cell>
          <cell r="M77">
            <v>7717</v>
          </cell>
          <cell r="N77">
            <v>7512</v>
          </cell>
          <cell r="O77">
            <v>87065</v>
          </cell>
          <cell r="P77">
            <v>84899</v>
          </cell>
          <cell r="Q77">
            <v>17326</v>
          </cell>
          <cell r="R77">
            <v>16866</v>
          </cell>
          <cell r="S77">
            <v>106575</v>
          </cell>
          <cell r="T77">
            <v>104601</v>
          </cell>
          <cell r="U77">
            <v>3203</v>
          </cell>
          <cell r="V77">
            <v>3118</v>
          </cell>
          <cell r="W77">
            <v>45717</v>
          </cell>
          <cell r="X77">
            <v>44788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7011</v>
          </cell>
          <cell r="AD77">
            <v>7668</v>
          </cell>
          <cell r="AE77">
            <v>0</v>
          </cell>
          <cell r="AF77">
            <v>0</v>
          </cell>
          <cell r="AG77">
            <v>200000</v>
          </cell>
          <cell r="AH77">
            <v>200000</v>
          </cell>
          <cell r="AI77">
            <v>330944</v>
          </cell>
          <cell r="AJ77">
            <v>341041</v>
          </cell>
          <cell r="AK77">
            <v>14244</v>
          </cell>
          <cell r="AL77">
            <v>18793</v>
          </cell>
          <cell r="AM77">
            <v>9148</v>
          </cell>
          <cell r="AN77">
            <v>10801</v>
          </cell>
          <cell r="AO77">
            <v>27000.000000000004</v>
          </cell>
          <cell r="AP77">
            <v>26420</v>
          </cell>
          <cell r="AQ77">
            <v>0</v>
          </cell>
          <cell r="AR77">
            <v>0</v>
          </cell>
          <cell r="AS77">
            <v>5716</v>
          </cell>
          <cell r="AT77">
            <v>5716</v>
          </cell>
          <cell r="AU77">
            <v>225</v>
          </cell>
          <cell r="AV77">
            <v>225</v>
          </cell>
          <cell r="AW77">
            <v>76703</v>
          </cell>
          <cell r="AX77">
            <v>57413</v>
          </cell>
          <cell r="AY77">
            <v>0</v>
          </cell>
          <cell r="AZ77">
            <v>0</v>
          </cell>
          <cell r="BA77">
            <v>0</v>
          </cell>
          <cell r="BB77">
            <v>533</v>
          </cell>
          <cell r="BC77">
            <v>6922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4345.7914686435861</v>
          </cell>
          <cell r="BI77">
            <v>9000</v>
          </cell>
          <cell r="BJ77">
            <v>5000</v>
          </cell>
          <cell r="BK77">
            <v>0</v>
          </cell>
          <cell r="BL77">
            <v>0</v>
          </cell>
          <cell r="BM77">
            <v>8386</v>
          </cell>
          <cell r="BN77">
            <v>8386</v>
          </cell>
          <cell r="BO77">
            <v>2887</v>
          </cell>
          <cell r="BP77">
            <v>2887</v>
          </cell>
          <cell r="BQ77">
            <v>102000</v>
          </cell>
          <cell r="BR77">
            <v>102000</v>
          </cell>
          <cell r="BS77">
            <v>3096</v>
          </cell>
          <cell r="BT77">
            <v>3096</v>
          </cell>
          <cell r="BU77">
            <v>7094.388951077126</v>
          </cell>
          <cell r="BV77">
            <v>0</v>
          </cell>
          <cell r="BW77">
            <v>1277</v>
          </cell>
          <cell r="BX77">
            <v>1277</v>
          </cell>
          <cell r="BY77">
            <v>218</v>
          </cell>
          <cell r="BZ77">
            <v>221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53776.800000000003</v>
          </cell>
          <cell r="CF77">
            <v>53776.800000000003</v>
          </cell>
          <cell r="CG77">
            <v>0</v>
          </cell>
          <cell r="CH77">
            <v>0</v>
          </cell>
          <cell r="CI77">
            <v>10096</v>
          </cell>
          <cell r="CJ77">
            <v>11539</v>
          </cell>
          <cell r="CK77">
            <v>0</v>
          </cell>
          <cell r="CL77">
            <v>0</v>
          </cell>
          <cell r="CM77">
            <v>466.84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3305</v>
          </cell>
          <cell r="CV77">
            <v>3305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3070905.4566396009</v>
          </cell>
          <cell r="DB77">
            <v>3085014.2651598384</v>
          </cell>
          <cell r="DC77">
            <v>724.35</v>
          </cell>
          <cell r="DD77">
            <v>705.15000000000009</v>
          </cell>
          <cell r="DE77">
            <v>724.35</v>
          </cell>
          <cell r="DF77">
            <v>705.15000000000009</v>
          </cell>
          <cell r="DG77">
            <v>0.79900000000000004</v>
          </cell>
          <cell r="DH77">
            <v>0.79900000000000004</v>
          </cell>
          <cell r="DI77">
            <v>6970</v>
          </cell>
          <cell r="DJ77">
            <v>7081</v>
          </cell>
          <cell r="DK77">
            <v>0</v>
          </cell>
          <cell r="DL77">
            <v>364.7962673308495</v>
          </cell>
          <cell r="DM77">
            <v>107.47</v>
          </cell>
          <cell r="DN77">
            <v>107.47</v>
          </cell>
          <cell r="DO77">
            <v>226</v>
          </cell>
          <cell r="DP77">
            <v>226</v>
          </cell>
          <cell r="DQ77">
            <v>53</v>
          </cell>
          <cell r="DR77">
            <v>53</v>
          </cell>
          <cell r="DS77">
            <v>598</v>
          </cell>
          <cell r="DT77">
            <v>599</v>
          </cell>
          <cell r="DU77">
            <v>119</v>
          </cell>
          <cell r="DV77">
            <v>119</v>
          </cell>
          <cell r="DW77">
            <v>732</v>
          </cell>
          <cell r="DX77">
            <v>738</v>
          </cell>
          <cell r="DY77">
            <v>314</v>
          </cell>
          <cell r="DZ77">
            <v>316</v>
          </cell>
          <cell r="EA77">
            <v>22</v>
          </cell>
          <cell r="EB77">
            <v>22</v>
          </cell>
          <cell r="EC77">
            <v>545</v>
          </cell>
          <cell r="ED77">
            <v>545</v>
          </cell>
          <cell r="EE77">
            <v>0</v>
          </cell>
          <cell r="EF77">
            <v>0</v>
          </cell>
          <cell r="EG77">
            <v>417.91</v>
          </cell>
          <cell r="EH77">
            <v>406.19</v>
          </cell>
          <cell r="EI77">
            <v>71758</v>
          </cell>
          <cell r="EJ77">
            <v>71758</v>
          </cell>
          <cell r="EK77">
            <v>0</v>
          </cell>
          <cell r="EL77">
            <v>38</v>
          </cell>
          <cell r="EM77">
            <v>40</v>
          </cell>
          <cell r="EN77">
            <v>64</v>
          </cell>
          <cell r="EO77">
            <v>70</v>
          </cell>
          <cell r="EP77">
            <v>20400</v>
          </cell>
          <cell r="EQ77">
            <v>20400</v>
          </cell>
          <cell r="ER77">
            <v>18.5</v>
          </cell>
          <cell r="ES77">
            <v>20</v>
          </cell>
          <cell r="EU77">
            <v>5415</v>
          </cell>
          <cell r="EV77">
            <v>5754.73</v>
          </cell>
          <cell r="FD77">
            <v>0</v>
          </cell>
          <cell r="FE77">
            <v>0</v>
          </cell>
          <cell r="FF77">
            <v>53</v>
          </cell>
          <cell r="FG77">
            <v>53</v>
          </cell>
          <cell r="FH77">
            <v>153</v>
          </cell>
          <cell r="FI77">
            <v>153</v>
          </cell>
          <cell r="FJ77">
            <v>24.25</v>
          </cell>
          <cell r="FK77">
            <v>15</v>
          </cell>
          <cell r="FL77">
            <v>6326</v>
          </cell>
          <cell r="FM77">
            <v>7655</v>
          </cell>
          <cell r="FN77">
            <v>3163</v>
          </cell>
          <cell r="FO77">
            <v>3827.5</v>
          </cell>
          <cell r="FP77">
            <v>24.25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243.75083135401812</v>
          </cell>
          <cell r="FV77">
            <v>0</v>
          </cell>
          <cell r="FW77">
            <v>16.925969405779021</v>
          </cell>
          <cell r="FX77">
            <v>0</v>
          </cell>
          <cell r="FY77">
            <v>104.11946657105234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228853</v>
          </cell>
          <cell r="GH77">
            <v>68873.004975124393</v>
          </cell>
          <cell r="GI77">
            <v>92986.109452736346</v>
          </cell>
          <cell r="GJ77">
            <v>22721.810945273639</v>
          </cell>
        </row>
        <row r="78">
          <cell r="A78">
            <v>79</v>
          </cell>
          <cell r="B78" t="str">
            <v>RICHMOND</v>
          </cell>
          <cell r="C78">
            <v>4643667</v>
          </cell>
          <cell r="D78">
            <v>4573187</v>
          </cell>
          <cell r="E78">
            <v>1305824.0181626121</v>
          </cell>
          <cell r="F78">
            <v>1331834.5346428743</v>
          </cell>
          <cell r="G78">
            <v>0</v>
          </cell>
          <cell r="H78">
            <v>290322</v>
          </cell>
          <cell r="I78">
            <v>91929</v>
          </cell>
          <cell r="J78">
            <v>89659</v>
          </cell>
          <cell r="K78">
            <v>174500</v>
          </cell>
          <cell r="L78">
            <v>170191</v>
          </cell>
          <cell r="M78">
            <v>45336</v>
          </cell>
          <cell r="N78">
            <v>44216</v>
          </cell>
          <cell r="O78">
            <v>468754</v>
          </cell>
          <cell r="P78">
            <v>458014</v>
          </cell>
          <cell r="Q78">
            <v>182198</v>
          </cell>
          <cell r="R78">
            <v>178534</v>
          </cell>
          <cell r="S78">
            <v>613315</v>
          </cell>
          <cell r="T78">
            <v>603176</v>
          </cell>
          <cell r="U78">
            <v>18819</v>
          </cell>
          <cell r="V78">
            <v>18354</v>
          </cell>
          <cell r="W78">
            <v>263460</v>
          </cell>
          <cell r="X78">
            <v>258623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23997</v>
          </cell>
          <cell r="AD78">
            <v>23997</v>
          </cell>
          <cell r="AE78">
            <v>0</v>
          </cell>
          <cell r="AF78">
            <v>0</v>
          </cell>
          <cell r="AG78">
            <v>355952</v>
          </cell>
          <cell r="AH78">
            <v>337284</v>
          </cell>
          <cell r="AI78">
            <v>0</v>
          </cell>
          <cell r="AJ78">
            <v>0</v>
          </cell>
          <cell r="AK78">
            <v>228660</v>
          </cell>
          <cell r="AL78">
            <v>306563</v>
          </cell>
          <cell r="AM78">
            <v>146863</v>
          </cell>
          <cell r="AN78">
            <v>176190</v>
          </cell>
          <cell r="AO78">
            <v>213115.00000000003</v>
          </cell>
          <cell r="AP78">
            <v>207851</v>
          </cell>
          <cell r="AQ78">
            <v>0</v>
          </cell>
          <cell r="AR78">
            <v>0</v>
          </cell>
          <cell r="AS78">
            <v>31796</v>
          </cell>
          <cell r="AT78">
            <v>31796</v>
          </cell>
          <cell r="AU78">
            <v>1126</v>
          </cell>
          <cell r="AV78">
            <v>1126</v>
          </cell>
          <cell r="AW78">
            <v>152330</v>
          </cell>
          <cell r="AX78">
            <v>179066</v>
          </cell>
          <cell r="AY78">
            <v>0</v>
          </cell>
          <cell r="AZ78">
            <v>0</v>
          </cell>
          <cell r="BA78">
            <v>0</v>
          </cell>
          <cell r="BB78">
            <v>2006</v>
          </cell>
          <cell r="BC78">
            <v>69251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12500</v>
          </cell>
          <cell r="BK78">
            <v>0</v>
          </cell>
          <cell r="BL78">
            <v>0</v>
          </cell>
          <cell r="BM78">
            <v>8386</v>
          </cell>
          <cell r="BN78">
            <v>8386</v>
          </cell>
          <cell r="BO78">
            <v>29647</v>
          </cell>
          <cell r="BP78">
            <v>29648</v>
          </cell>
          <cell r="BQ78">
            <v>128000</v>
          </cell>
          <cell r="BR78">
            <v>128000</v>
          </cell>
          <cell r="BS78">
            <v>3733</v>
          </cell>
          <cell r="BT78">
            <v>3733</v>
          </cell>
          <cell r="BU78">
            <v>7866.9579043649137</v>
          </cell>
          <cell r="BV78">
            <v>0</v>
          </cell>
          <cell r="BW78">
            <v>78567</v>
          </cell>
          <cell r="BX78">
            <v>78567</v>
          </cell>
          <cell r="BY78">
            <v>2249</v>
          </cell>
          <cell r="BZ78">
            <v>2272</v>
          </cell>
          <cell r="CA78">
            <v>0</v>
          </cell>
          <cell r="CB78">
            <v>0</v>
          </cell>
          <cell r="CC78">
            <v>5000</v>
          </cell>
          <cell r="CD78">
            <v>5592</v>
          </cell>
          <cell r="CE78">
            <v>233289</v>
          </cell>
          <cell r="CF78">
            <v>233289</v>
          </cell>
          <cell r="CG78">
            <v>0</v>
          </cell>
          <cell r="CH78">
            <v>0</v>
          </cell>
          <cell r="CI78">
            <v>36533</v>
          </cell>
          <cell r="CJ78">
            <v>43445</v>
          </cell>
          <cell r="CK78">
            <v>0</v>
          </cell>
          <cell r="CL78">
            <v>0</v>
          </cell>
          <cell r="CM78">
            <v>4195.62</v>
          </cell>
          <cell r="CN78">
            <v>3881.02</v>
          </cell>
          <cell r="CO78">
            <v>8116</v>
          </cell>
          <cell r="CP78">
            <v>5594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6908</v>
          </cell>
          <cell r="CV78">
            <v>6908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9583382.596066976</v>
          </cell>
          <cell r="DB78">
            <v>9841798.5546428747</v>
          </cell>
          <cell r="DC78">
            <v>1243.3</v>
          </cell>
          <cell r="DD78">
            <v>1212.5999999999999</v>
          </cell>
          <cell r="DE78">
            <v>1243.3</v>
          </cell>
          <cell r="DF78">
            <v>1212.5999999999999</v>
          </cell>
          <cell r="DG78">
            <v>0.312</v>
          </cell>
          <cell r="DH78">
            <v>0.312</v>
          </cell>
          <cell r="DI78">
            <v>6479</v>
          </cell>
          <cell r="DJ78">
            <v>6580</v>
          </cell>
          <cell r="DK78">
            <v>0</v>
          </cell>
          <cell r="DL78">
            <v>345.59115556499148</v>
          </cell>
          <cell r="DM78">
            <v>107.47</v>
          </cell>
          <cell r="DN78">
            <v>107.47</v>
          </cell>
          <cell r="DO78">
            <v>204</v>
          </cell>
          <cell r="DP78">
            <v>204</v>
          </cell>
          <cell r="DQ78">
            <v>53</v>
          </cell>
          <cell r="DR78">
            <v>53</v>
          </cell>
          <cell r="DS78">
            <v>548</v>
          </cell>
          <cell r="DT78">
            <v>549</v>
          </cell>
          <cell r="DU78">
            <v>213</v>
          </cell>
          <cell r="DV78">
            <v>214</v>
          </cell>
          <cell r="DW78">
            <v>717</v>
          </cell>
          <cell r="DX78">
            <v>723</v>
          </cell>
          <cell r="DY78">
            <v>308</v>
          </cell>
          <cell r="DZ78">
            <v>310</v>
          </cell>
          <cell r="EA78">
            <v>22</v>
          </cell>
          <cell r="EB78">
            <v>22</v>
          </cell>
          <cell r="EC78">
            <v>545</v>
          </cell>
          <cell r="ED78">
            <v>545</v>
          </cell>
          <cell r="EE78">
            <v>0</v>
          </cell>
          <cell r="EF78">
            <v>0</v>
          </cell>
          <cell r="EG78">
            <v>417.91</v>
          </cell>
          <cell r="EH78">
            <v>406.19</v>
          </cell>
          <cell r="EI78">
            <v>71758</v>
          </cell>
          <cell r="EJ78">
            <v>71758</v>
          </cell>
          <cell r="EK78">
            <v>0</v>
          </cell>
          <cell r="EL78">
            <v>40</v>
          </cell>
          <cell r="EM78">
            <v>44</v>
          </cell>
          <cell r="EN78">
            <v>64</v>
          </cell>
          <cell r="EO78">
            <v>64</v>
          </cell>
          <cell r="EP78">
            <v>20400</v>
          </cell>
          <cell r="EQ78">
            <v>20400</v>
          </cell>
          <cell r="ER78">
            <v>18.5</v>
          </cell>
          <cell r="ES78">
            <v>20</v>
          </cell>
          <cell r="EU78">
            <v>5415</v>
          </cell>
          <cell r="EV78">
            <v>5754.73</v>
          </cell>
          <cell r="FD78">
            <v>0</v>
          </cell>
          <cell r="FE78">
            <v>0</v>
          </cell>
          <cell r="FF78">
            <v>53</v>
          </cell>
          <cell r="FG78">
            <v>53</v>
          </cell>
          <cell r="FH78">
            <v>159</v>
          </cell>
          <cell r="FI78">
            <v>159</v>
          </cell>
          <cell r="FJ78">
            <v>35</v>
          </cell>
          <cell r="FK78">
            <v>34</v>
          </cell>
          <cell r="FL78">
            <v>6326</v>
          </cell>
          <cell r="FM78">
            <v>7655</v>
          </cell>
          <cell r="FN78">
            <v>3163</v>
          </cell>
          <cell r="FO78">
            <v>3827.5</v>
          </cell>
          <cell r="FP78">
            <v>35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242.25831504643506</v>
          </cell>
          <cell r="FV78">
            <v>0</v>
          </cell>
          <cell r="FW78">
            <v>13.216137697309577</v>
          </cell>
          <cell r="FX78">
            <v>0</v>
          </cell>
          <cell r="FY78">
            <v>90.116702821246818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152954</v>
          </cell>
          <cell r="GH78">
            <v>82624.674418604671</v>
          </cell>
          <cell r="GI78">
            <v>170295.31395348837</v>
          </cell>
          <cell r="GJ78">
            <v>14419.116279069769</v>
          </cell>
        </row>
        <row r="79">
          <cell r="A79">
            <v>80</v>
          </cell>
          <cell r="B79" t="str">
            <v>ROANOKE</v>
          </cell>
          <cell r="C79">
            <v>41212208</v>
          </cell>
          <cell r="D79">
            <v>41361739</v>
          </cell>
          <cell r="E79">
            <v>16267953.710564902</v>
          </cell>
          <cell r="F79">
            <v>16596176.455005765</v>
          </cell>
          <cell r="G79">
            <v>0</v>
          </cell>
          <cell r="H79">
            <v>2753350</v>
          </cell>
          <cell r="I79">
            <v>899238</v>
          </cell>
          <cell r="J79">
            <v>891723</v>
          </cell>
          <cell r="K79">
            <v>677755</v>
          </cell>
          <cell r="L79">
            <v>672090</v>
          </cell>
          <cell r="M79">
            <v>435102</v>
          </cell>
          <cell r="N79">
            <v>431465</v>
          </cell>
          <cell r="O79">
            <v>6401016</v>
          </cell>
          <cell r="P79">
            <v>6347520</v>
          </cell>
          <cell r="Q79">
            <v>761428</v>
          </cell>
          <cell r="R79">
            <v>755064</v>
          </cell>
          <cell r="S79">
            <v>6007751</v>
          </cell>
          <cell r="T79">
            <v>5999029</v>
          </cell>
          <cell r="U79">
            <v>184082</v>
          </cell>
          <cell r="V79">
            <v>182543</v>
          </cell>
          <cell r="W79">
            <v>2577141</v>
          </cell>
          <cell r="X79">
            <v>2572198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97439</v>
          </cell>
          <cell r="AD79">
            <v>106423</v>
          </cell>
          <cell r="AE79">
            <v>0</v>
          </cell>
          <cell r="AF79">
            <v>0</v>
          </cell>
          <cell r="AG79">
            <v>3481897</v>
          </cell>
          <cell r="AH79">
            <v>3354537</v>
          </cell>
          <cell r="AI79">
            <v>0</v>
          </cell>
          <cell r="AJ79">
            <v>0</v>
          </cell>
          <cell r="AK79">
            <v>459342</v>
          </cell>
          <cell r="AL79">
            <v>612364</v>
          </cell>
          <cell r="AM79">
            <v>295024</v>
          </cell>
          <cell r="AN79">
            <v>351943</v>
          </cell>
          <cell r="AO79">
            <v>513297</v>
          </cell>
          <cell r="AP79">
            <v>509191.00000000006</v>
          </cell>
          <cell r="AQ79">
            <v>0</v>
          </cell>
          <cell r="AR79">
            <v>0</v>
          </cell>
          <cell r="AS79">
            <v>279480</v>
          </cell>
          <cell r="AT79">
            <v>277226</v>
          </cell>
          <cell r="AU79">
            <v>5853</v>
          </cell>
          <cell r="AV79">
            <v>5853</v>
          </cell>
          <cell r="AW79">
            <v>846254</v>
          </cell>
          <cell r="AX79">
            <v>897855</v>
          </cell>
          <cell r="AY79">
            <v>0</v>
          </cell>
          <cell r="AZ79">
            <v>0</v>
          </cell>
          <cell r="BA79">
            <v>0</v>
          </cell>
          <cell r="BB79">
            <v>14450</v>
          </cell>
          <cell r="BC79">
            <v>318382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49922.669930111413</v>
          </cell>
          <cell r="BI79">
            <v>7500</v>
          </cell>
          <cell r="BJ79">
            <v>65000</v>
          </cell>
          <cell r="BK79">
            <v>1002364</v>
          </cell>
          <cell r="BL79">
            <v>586808</v>
          </cell>
          <cell r="BM79">
            <v>16772</v>
          </cell>
          <cell r="BN79">
            <v>16772</v>
          </cell>
          <cell r="BO79">
            <v>122943</v>
          </cell>
          <cell r="BP79">
            <v>120723</v>
          </cell>
          <cell r="BQ79">
            <v>726000</v>
          </cell>
          <cell r="BR79">
            <v>726000</v>
          </cell>
          <cell r="BS79">
            <v>16672</v>
          </cell>
          <cell r="BT79">
            <v>16672</v>
          </cell>
          <cell r="BU79">
            <v>114947.6187427938</v>
          </cell>
          <cell r="BV79">
            <v>0</v>
          </cell>
          <cell r="BW79">
            <v>87696</v>
          </cell>
          <cell r="BX79">
            <v>87696</v>
          </cell>
          <cell r="BY79">
            <v>13578</v>
          </cell>
          <cell r="BZ79">
            <v>13713</v>
          </cell>
          <cell r="CA79">
            <v>0</v>
          </cell>
          <cell r="CB79">
            <v>0</v>
          </cell>
          <cell r="CC79">
            <v>127841</v>
          </cell>
          <cell r="CD79">
            <v>132161</v>
          </cell>
          <cell r="CE79">
            <v>544631.85</v>
          </cell>
          <cell r="CF79">
            <v>544631.85</v>
          </cell>
          <cell r="CG79">
            <v>0</v>
          </cell>
          <cell r="CH79">
            <v>0</v>
          </cell>
          <cell r="CI79">
            <v>283431</v>
          </cell>
          <cell r="CJ79">
            <v>313003</v>
          </cell>
          <cell r="CK79">
            <v>46456</v>
          </cell>
          <cell r="CL79">
            <v>48604</v>
          </cell>
          <cell r="CM79">
            <v>22355.96</v>
          </cell>
          <cell r="CN79">
            <v>17113.580000000002</v>
          </cell>
          <cell r="CO79">
            <v>444536</v>
          </cell>
          <cell r="CP79">
            <v>335325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52489</v>
          </cell>
          <cell r="CV79">
            <v>52489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85350856.139307693</v>
          </cell>
          <cell r="DB79">
            <v>87804923.554935873</v>
          </cell>
          <cell r="DC79">
            <v>13197.7</v>
          </cell>
          <cell r="DD79">
            <v>13087.400000000001</v>
          </cell>
          <cell r="DE79">
            <v>13197.7</v>
          </cell>
          <cell r="DF79">
            <v>13087.400000000001</v>
          </cell>
          <cell r="DG79">
            <v>0.36599999999999999</v>
          </cell>
          <cell r="DH79">
            <v>0.36599999999999999</v>
          </cell>
          <cell r="DI79">
            <v>6158</v>
          </cell>
          <cell r="DJ79">
            <v>6253</v>
          </cell>
          <cell r="DK79">
            <v>0</v>
          </cell>
          <cell r="DL79">
            <v>330.09086024692294</v>
          </cell>
          <cell r="DM79">
            <v>107.47</v>
          </cell>
          <cell r="DN79">
            <v>107.47</v>
          </cell>
          <cell r="DO79">
            <v>81</v>
          </cell>
          <cell r="DP79">
            <v>81</v>
          </cell>
          <cell r="DQ79">
            <v>52</v>
          </cell>
          <cell r="DR79">
            <v>52</v>
          </cell>
          <cell r="DS79">
            <v>765</v>
          </cell>
          <cell r="DT79">
            <v>765</v>
          </cell>
          <cell r="DU79">
            <v>91</v>
          </cell>
          <cell r="DV79">
            <v>91</v>
          </cell>
          <cell r="DW79">
            <v>718</v>
          </cell>
          <cell r="DX79">
            <v>723</v>
          </cell>
          <cell r="DY79">
            <v>308</v>
          </cell>
          <cell r="DZ79">
            <v>310</v>
          </cell>
          <cell r="EA79">
            <v>22</v>
          </cell>
          <cell r="EB79">
            <v>22</v>
          </cell>
          <cell r="EC79">
            <v>545</v>
          </cell>
          <cell r="ED79">
            <v>545</v>
          </cell>
          <cell r="EE79">
            <v>0</v>
          </cell>
          <cell r="EF79">
            <v>0</v>
          </cell>
          <cell r="EG79">
            <v>417.91</v>
          </cell>
          <cell r="EH79">
            <v>406.19</v>
          </cell>
          <cell r="EI79">
            <v>71758</v>
          </cell>
          <cell r="EJ79">
            <v>71758</v>
          </cell>
          <cell r="EK79">
            <v>0</v>
          </cell>
          <cell r="EL79">
            <v>337</v>
          </cell>
          <cell r="EM79">
            <v>344</v>
          </cell>
          <cell r="EN79">
            <v>282</v>
          </cell>
          <cell r="EO79">
            <v>308</v>
          </cell>
          <cell r="EP79">
            <v>145200</v>
          </cell>
          <cell r="EQ79">
            <v>145200</v>
          </cell>
          <cell r="ER79">
            <v>18.5</v>
          </cell>
          <cell r="ES79">
            <v>20</v>
          </cell>
          <cell r="EU79">
            <v>5415</v>
          </cell>
          <cell r="EV79">
            <v>5754.73</v>
          </cell>
          <cell r="FD79">
            <v>0</v>
          </cell>
          <cell r="FE79">
            <v>0</v>
          </cell>
          <cell r="FF79">
            <v>52</v>
          </cell>
          <cell r="FG79">
            <v>52</v>
          </cell>
          <cell r="FH79">
            <v>154</v>
          </cell>
          <cell r="FI79">
            <v>154</v>
          </cell>
          <cell r="FJ79">
            <v>211</v>
          </cell>
          <cell r="FK79">
            <v>185</v>
          </cell>
          <cell r="FL79">
            <v>6326</v>
          </cell>
          <cell r="FM79">
            <v>7655</v>
          </cell>
          <cell r="FN79">
            <v>3163</v>
          </cell>
          <cell r="FO79">
            <v>3827.5</v>
          </cell>
          <cell r="FP79">
            <v>211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239.35918992580369</v>
          </cell>
          <cell r="FV79">
            <v>0</v>
          </cell>
          <cell r="FW79">
            <v>16.086090775743237</v>
          </cell>
          <cell r="FX79">
            <v>0</v>
          </cell>
          <cell r="FY79">
            <v>74.645579545376023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1936530</v>
          </cell>
          <cell r="GH79">
            <v>439562.53627760248</v>
          </cell>
          <cell r="GI79">
            <v>435485.73501577281</v>
          </cell>
          <cell r="GJ79">
            <v>161340.18927444794</v>
          </cell>
        </row>
        <row r="80">
          <cell r="A80">
            <v>81</v>
          </cell>
          <cell r="B80" t="str">
            <v>ROCKBRIDGE</v>
          </cell>
          <cell r="C80">
            <v>6737475</v>
          </cell>
          <cell r="D80">
            <v>6736006</v>
          </cell>
          <cell r="E80">
            <v>3351837.5455247769</v>
          </cell>
          <cell r="F80">
            <v>3391199.7033097614</v>
          </cell>
          <cell r="G80">
            <v>0</v>
          </cell>
          <cell r="H80">
            <v>454350</v>
          </cell>
          <cell r="I80">
            <v>143276</v>
          </cell>
          <cell r="J80">
            <v>141567</v>
          </cell>
          <cell r="K80">
            <v>194643</v>
          </cell>
          <cell r="L80">
            <v>192321</v>
          </cell>
          <cell r="M80">
            <v>70658</v>
          </cell>
          <cell r="N80">
            <v>69815</v>
          </cell>
          <cell r="O80">
            <v>882561</v>
          </cell>
          <cell r="P80">
            <v>872032</v>
          </cell>
          <cell r="Q80">
            <v>209308</v>
          </cell>
          <cell r="R80">
            <v>206811</v>
          </cell>
          <cell r="S80">
            <v>973217</v>
          </cell>
          <cell r="T80">
            <v>968193</v>
          </cell>
          <cell r="U80">
            <v>29330</v>
          </cell>
          <cell r="V80">
            <v>28980</v>
          </cell>
          <cell r="W80">
            <v>417283</v>
          </cell>
          <cell r="X80">
            <v>414940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21858</v>
          </cell>
          <cell r="AD80">
            <v>23954</v>
          </cell>
          <cell r="AE80">
            <v>0</v>
          </cell>
          <cell r="AF80">
            <v>0</v>
          </cell>
          <cell r="AG80">
            <v>554773</v>
          </cell>
          <cell r="AH80">
            <v>532554</v>
          </cell>
          <cell r="AI80">
            <v>0</v>
          </cell>
          <cell r="AJ80">
            <v>0</v>
          </cell>
          <cell r="AK80">
            <v>198962</v>
          </cell>
          <cell r="AL80">
            <v>268329</v>
          </cell>
          <cell r="AM80">
            <v>127788</v>
          </cell>
          <cell r="AN80">
            <v>154217</v>
          </cell>
          <cell r="AO80">
            <v>226058</v>
          </cell>
          <cell r="AP80">
            <v>222680</v>
          </cell>
          <cell r="AQ80">
            <v>0</v>
          </cell>
          <cell r="AR80">
            <v>0</v>
          </cell>
          <cell r="AS80">
            <v>48828</v>
          </cell>
          <cell r="AT80">
            <v>48828</v>
          </cell>
          <cell r="AU80">
            <v>1576</v>
          </cell>
          <cell r="AV80">
            <v>1576</v>
          </cell>
          <cell r="AW80">
            <v>152922</v>
          </cell>
          <cell r="AX80">
            <v>277573</v>
          </cell>
          <cell r="AY80">
            <v>0</v>
          </cell>
          <cell r="AZ80">
            <v>0</v>
          </cell>
          <cell r="BA80">
            <v>0</v>
          </cell>
          <cell r="BB80">
            <v>1019</v>
          </cell>
          <cell r="BC80">
            <v>81187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12373.115911202773</v>
          </cell>
          <cell r="BI80">
            <v>0</v>
          </cell>
          <cell r="BJ80">
            <v>22500</v>
          </cell>
          <cell r="BK80">
            <v>378509</v>
          </cell>
          <cell r="BL80">
            <v>124623</v>
          </cell>
          <cell r="BM80">
            <v>25159</v>
          </cell>
          <cell r="BN80">
            <v>25159</v>
          </cell>
          <cell r="BO80">
            <v>33585</v>
          </cell>
          <cell r="BP80">
            <v>33586</v>
          </cell>
          <cell r="BQ80">
            <v>206000</v>
          </cell>
          <cell r="BR80">
            <v>206000</v>
          </cell>
          <cell r="BS80">
            <v>6386</v>
          </cell>
          <cell r="BT80">
            <v>6386</v>
          </cell>
          <cell r="BU80">
            <v>29158.855424346402</v>
          </cell>
          <cell r="BV80">
            <v>0</v>
          </cell>
          <cell r="BW80">
            <v>37496</v>
          </cell>
          <cell r="BX80">
            <v>37496</v>
          </cell>
          <cell r="BY80">
            <v>2613</v>
          </cell>
          <cell r="BZ80">
            <v>2639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145583.55000000002</v>
          </cell>
          <cell r="CF80">
            <v>145583.55000000002</v>
          </cell>
          <cell r="CG80">
            <v>0</v>
          </cell>
          <cell r="CH80">
            <v>0</v>
          </cell>
          <cell r="CI80">
            <v>19712</v>
          </cell>
          <cell r="CJ80">
            <v>22077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12197</v>
          </cell>
          <cell r="CV80">
            <v>12197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15319939.950949123</v>
          </cell>
          <cell r="DB80">
            <v>15656545.369220965</v>
          </cell>
          <cell r="DC80">
            <v>2426.6</v>
          </cell>
          <cell r="DD80">
            <v>2397.6499999999996</v>
          </cell>
          <cell r="DE80">
            <v>2426.6</v>
          </cell>
          <cell r="DF80">
            <v>2397.6499999999996</v>
          </cell>
          <cell r="DG80">
            <v>0.4506</v>
          </cell>
          <cell r="DH80">
            <v>0.4506</v>
          </cell>
          <cell r="DI80">
            <v>6435</v>
          </cell>
          <cell r="DJ80">
            <v>6528</v>
          </cell>
          <cell r="DK80">
            <v>0</v>
          </cell>
          <cell r="DL80">
            <v>344.14442371132878</v>
          </cell>
          <cell r="DM80">
            <v>107.47</v>
          </cell>
          <cell r="DN80">
            <v>107.47</v>
          </cell>
          <cell r="DO80">
            <v>146</v>
          </cell>
          <cell r="DP80">
            <v>146</v>
          </cell>
          <cell r="DQ80">
            <v>53</v>
          </cell>
          <cell r="DR80">
            <v>53</v>
          </cell>
          <cell r="DS80">
            <v>662</v>
          </cell>
          <cell r="DT80">
            <v>662</v>
          </cell>
          <cell r="DU80">
            <v>157</v>
          </cell>
          <cell r="DV80">
            <v>157</v>
          </cell>
          <cell r="DW80">
            <v>730</v>
          </cell>
          <cell r="DX80">
            <v>735</v>
          </cell>
          <cell r="DY80">
            <v>313</v>
          </cell>
          <cell r="DZ80">
            <v>315</v>
          </cell>
          <cell r="EA80">
            <v>22</v>
          </cell>
          <cell r="EB80">
            <v>22</v>
          </cell>
          <cell r="EC80">
            <v>545</v>
          </cell>
          <cell r="ED80">
            <v>545</v>
          </cell>
          <cell r="EE80">
            <v>0</v>
          </cell>
          <cell r="EF80">
            <v>0</v>
          </cell>
          <cell r="EG80">
            <v>417.91</v>
          </cell>
          <cell r="EH80">
            <v>406.19</v>
          </cell>
          <cell r="EI80">
            <v>71758</v>
          </cell>
          <cell r="EJ80">
            <v>71758</v>
          </cell>
          <cell r="EK80">
            <v>0</v>
          </cell>
          <cell r="EL80">
            <v>27</v>
          </cell>
          <cell r="EM80">
            <v>28</v>
          </cell>
          <cell r="EN80">
            <v>73</v>
          </cell>
          <cell r="EO80">
            <v>80</v>
          </cell>
          <cell r="EP80">
            <v>41200</v>
          </cell>
          <cell r="EQ80">
            <v>41200</v>
          </cell>
          <cell r="ER80">
            <v>18.5</v>
          </cell>
          <cell r="ES80">
            <v>20</v>
          </cell>
          <cell r="EU80">
            <v>5415</v>
          </cell>
          <cell r="EV80">
            <v>5754.73</v>
          </cell>
          <cell r="FD80">
            <v>0</v>
          </cell>
          <cell r="FE80">
            <v>0</v>
          </cell>
          <cell r="FF80">
            <v>53</v>
          </cell>
          <cell r="FG80">
            <v>53</v>
          </cell>
          <cell r="FH80">
            <v>155</v>
          </cell>
          <cell r="FI80">
            <v>155</v>
          </cell>
          <cell r="FJ80">
            <v>44</v>
          </cell>
          <cell r="FK80">
            <v>66</v>
          </cell>
          <cell r="FL80">
            <v>6326</v>
          </cell>
          <cell r="FM80">
            <v>7655</v>
          </cell>
          <cell r="FN80">
            <v>3163</v>
          </cell>
          <cell r="FO80">
            <v>3827.5</v>
          </cell>
          <cell r="FP80">
            <v>44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242.55949022418918</v>
          </cell>
          <cell r="FV80">
            <v>0</v>
          </cell>
          <cell r="FW80">
            <v>17.111517973774546</v>
          </cell>
          <cell r="FX80">
            <v>0</v>
          </cell>
          <cell r="FY80">
            <v>84.473415513365083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436783</v>
          </cell>
          <cell r="GH80">
            <v>171667.60975609755</v>
          </cell>
          <cell r="GI80">
            <v>267989.71605387691</v>
          </cell>
          <cell r="GJ80">
            <v>40047.136512559155</v>
          </cell>
        </row>
        <row r="81">
          <cell r="A81">
            <v>82</v>
          </cell>
          <cell r="B81" t="str">
            <v>ROCKINGHAM</v>
          </cell>
          <cell r="C81">
            <v>33136607</v>
          </cell>
          <cell r="D81">
            <v>33587968</v>
          </cell>
          <cell r="E81">
            <v>14862929.036530185</v>
          </cell>
          <cell r="F81">
            <v>15361937.49321977</v>
          </cell>
          <cell r="G81">
            <v>0</v>
          </cell>
          <cell r="H81">
            <v>2190243</v>
          </cell>
          <cell r="I81">
            <v>724907</v>
          </cell>
          <cell r="J81">
            <v>726816</v>
          </cell>
          <cell r="K81">
            <v>1025270</v>
          </cell>
          <cell r="L81">
            <v>1027971</v>
          </cell>
          <cell r="M81">
            <v>350750</v>
          </cell>
          <cell r="N81">
            <v>351674</v>
          </cell>
          <cell r="O81">
            <v>2563176</v>
          </cell>
          <cell r="P81">
            <v>2569927</v>
          </cell>
          <cell r="Q81">
            <v>910602</v>
          </cell>
          <cell r="R81">
            <v>913000</v>
          </cell>
          <cell r="S81">
            <v>4512539</v>
          </cell>
          <cell r="T81">
            <v>4558239</v>
          </cell>
          <cell r="U81">
            <v>134904</v>
          </cell>
          <cell r="V81">
            <v>135259</v>
          </cell>
          <cell r="W81">
            <v>1935872</v>
          </cell>
          <cell r="X81">
            <v>1954497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147348</v>
          </cell>
          <cell r="AD81">
            <v>147348</v>
          </cell>
          <cell r="AE81">
            <v>0</v>
          </cell>
          <cell r="AF81">
            <v>0</v>
          </cell>
          <cell r="AG81">
            <v>2806875</v>
          </cell>
          <cell r="AH81">
            <v>2734180</v>
          </cell>
          <cell r="AI81">
            <v>0</v>
          </cell>
          <cell r="AJ81">
            <v>0</v>
          </cell>
          <cell r="AK81">
            <v>713144</v>
          </cell>
          <cell r="AL81">
            <v>971948</v>
          </cell>
          <cell r="AM81">
            <v>458033</v>
          </cell>
          <cell r="AN81">
            <v>558606</v>
          </cell>
          <cell r="AO81">
            <v>985780</v>
          </cell>
          <cell r="AP81">
            <v>988441</v>
          </cell>
          <cell r="AQ81">
            <v>0</v>
          </cell>
          <cell r="AR81">
            <v>0</v>
          </cell>
          <cell r="AS81">
            <v>284375</v>
          </cell>
          <cell r="AT81">
            <v>284375</v>
          </cell>
          <cell r="AU81">
            <v>8104</v>
          </cell>
          <cell r="AV81">
            <v>8104</v>
          </cell>
          <cell r="AW81">
            <v>1114062</v>
          </cell>
          <cell r="AX81">
            <v>1314882</v>
          </cell>
          <cell r="AY81">
            <v>0</v>
          </cell>
          <cell r="AZ81">
            <v>0</v>
          </cell>
          <cell r="BA81">
            <v>0</v>
          </cell>
          <cell r="BB81">
            <v>38948</v>
          </cell>
          <cell r="BC81">
            <v>350813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64036.60120680822</v>
          </cell>
          <cell r="BI81">
            <v>0</v>
          </cell>
          <cell r="BJ81">
            <v>100000</v>
          </cell>
          <cell r="BK81">
            <v>2959898</v>
          </cell>
          <cell r="BL81">
            <v>2243001</v>
          </cell>
          <cell r="BM81">
            <v>33545</v>
          </cell>
          <cell r="BN81">
            <v>33545</v>
          </cell>
          <cell r="BO81">
            <v>129257</v>
          </cell>
          <cell r="BP81">
            <v>129261</v>
          </cell>
          <cell r="BQ81">
            <v>674000</v>
          </cell>
          <cell r="BR81">
            <v>674000</v>
          </cell>
          <cell r="BS81">
            <v>14293</v>
          </cell>
          <cell r="BT81">
            <v>14293</v>
          </cell>
          <cell r="BU81">
            <v>109008.51429201663</v>
          </cell>
          <cell r="BV81">
            <v>0</v>
          </cell>
          <cell r="BW81">
            <v>416767</v>
          </cell>
          <cell r="BX81">
            <v>416767</v>
          </cell>
          <cell r="BY81">
            <v>8164</v>
          </cell>
          <cell r="BZ81">
            <v>8246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1999650.4500000002</v>
          </cell>
          <cell r="CF81">
            <v>1999650.4500000002</v>
          </cell>
          <cell r="CG81">
            <v>0</v>
          </cell>
          <cell r="CH81">
            <v>0</v>
          </cell>
          <cell r="CI81">
            <v>765796</v>
          </cell>
          <cell r="CJ81">
            <v>843666</v>
          </cell>
          <cell r="CK81">
            <v>0</v>
          </cell>
          <cell r="CL81">
            <v>0</v>
          </cell>
          <cell r="CM81">
            <v>235.18</v>
          </cell>
          <cell r="CN81">
            <v>0</v>
          </cell>
          <cell r="CO81">
            <v>61600</v>
          </cell>
          <cell r="CP81">
            <v>43136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57199</v>
          </cell>
          <cell r="CV81">
            <v>57199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74255503.180822209</v>
          </cell>
          <cell r="DB81">
            <v>77012216.544426575</v>
          </cell>
          <cell r="DC81">
            <v>10877.6</v>
          </cell>
          <cell r="DD81">
            <v>10906.25</v>
          </cell>
          <cell r="DE81">
            <v>10877.6</v>
          </cell>
          <cell r="DF81">
            <v>10906.25</v>
          </cell>
          <cell r="DG81">
            <v>0.37990000000000002</v>
          </cell>
          <cell r="DH81">
            <v>0.37990000000000002</v>
          </cell>
          <cell r="DI81">
            <v>6279</v>
          </cell>
          <cell r="DJ81">
            <v>6375</v>
          </cell>
          <cell r="DK81">
            <v>0</v>
          </cell>
          <cell r="DL81">
            <v>318.09940350479508</v>
          </cell>
          <cell r="DM81">
            <v>107.47</v>
          </cell>
          <cell r="DN81">
            <v>107.47</v>
          </cell>
          <cell r="DO81">
            <v>152</v>
          </cell>
          <cell r="DP81">
            <v>152</v>
          </cell>
          <cell r="DQ81">
            <v>52</v>
          </cell>
          <cell r="DR81">
            <v>52</v>
          </cell>
          <cell r="DS81">
            <v>380</v>
          </cell>
          <cell r="DT81">
            <v>380</v>
          </cell>
          <cell r="DU81">
            <v>135</v>
          </cell>
          <cell r="DV81">
            <v>135</v>
          </cell>
          <cell r="DW81">
            <v>669</v>
          </cell>
          <cell r="DX81">
            <v>674</v>
          </cell>
          <cell r="DY81">
            <v>287</v>
          </cell>
          <cell r="DZ81">
            <v>289</v>
          </cell>
          <cell r="EA81">
            <v>20</v>
          </cell>
          <cell r="EB81">
            <v>20</v>
          </cell>
          <cell r="EC81">
            <v>545</v>
          </cell>
          <cell r="ED81">
            <v>545</v>
          </cell>
          <cell r="EE81">
            <v>0</v>
          </cell>
          <cell r="EF81">
            <v>0</v>
          </cell>
          <cell r="EG81">
            <v>417.91</v>
          </cell>
          <cell r="EH81">
            <v>406.19</v>
          </cell>
          <cell r="EI81">
            <v>71758</v>
          </cell>
          <cell r="EJ81">
            <v>71758</v>
          </cell>
          <cell r="EK81">
            <v>0</v>
          </cell>
          <cell r="EL81">
            <v>930</v>
          </cell>
          <cell r="EM81">
            <v>948</v>
          </cell>
          <cell r="EN81">
            <v>436</v>
          </cell>
          <cell r="EO81">
            <v>436</v>
          </cell>
          <cell r="EP81">
            <v>129600</v>
          </cell>
          <cell r="EQ81">
            <v>129600</v>
          </cell>
          <cell r="ER81">
            <v>18.5</v>
          </cell>
          <cell r="ES81">
            <v>20</v>
          </cell>
          <cell r="EU81">
            <v>5415</v>
          </cell>
          <cell r="EV81">
            <v>5754.73</v>
          </cell>
          <cell r="FD81">
            <v>0</v>
          </cell>
          <cell r="FE81">
            <v>0</v>
          </cell>
          <cell r="FF81">
            <v>52</v>
          </cell>
          <cell r="FG81">
            <v>52</v>
          </cell>
          <cell r="FH81">
            <v>154</v>
          </cell>
          <cell r="FI81">
            <v>155</v>
          </cell>
          <cell r="FJ81">
            <v>284</v>
          </cell>
          <cell r="FK81">
            <v>277</v>
          </cell>
          <cell r="FL81">
            <v>6326</v>
          </cell>
          <cell r="FM81">
            <v>7655</v>
          </cell>
          <cell r="FN81">
            <v>3163</v>
          </cell>
          <cell r="FO81">
            <v>3827.5</v>
          </cell>
          <cell r="FP81">
            <v>284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222.06173550092348</v>
          </cell>
          <cell r="FV81">
            <v>0</v>
          </cell>
          <cell r="FW81">
            <v>16.039764998770192</v>
          </cell>
          <cell r="FX81">
            <v>0</v>
          </cell>
          <cell r="FY81">
            <v>79.997903005101435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1675076</v>
          </cell>
          <cell r="GH81">
            <v>557874.0522496372</v>
          </cell>
          <cell r="GI81">
            <v>717513.53378487343</v>
          </cell>
          <cell r="GJ81">
            <v>174220.38784067088</v>
          </cell>
        </row>
        <row r="82">
          <cell r="A82">
            <v>83</v>
          </cell>
          <cell r="B82" t="str">
            <v>RUSSELL</v>
          </cell>
          <cell r="C82">
            <v>13275803</v>
          </cell>
          <cell r="D82">
            <v>13489492</v>
          </cell>
          <cell r="E82">
            <v>4352428.7763886042</v>
          </cell>
          <cell r="F82">
            <v>4321807.9939854629</v>
          </cell>
          <cell r="G82">
            <v>0</v>
          </cell>
          <cell r="H82">
            <v>908475</v>
          </cell>
          <cell r="I82">
            <v>276513</v>
          </cell>
          <cell r="J82">
            <v>275582</v>
          </cell>
          <cell r="K82">
            <v>527451</v>
          </cell>
          <cell r="L82">
            <v>525676</v>
          </cell>
          <cell r="M82">
            <v>136365</v>
          </cell>
          <cell r="N82">
            <v>135907</v>
          </cell>
          <cell r="O82">
            <v>1736728</v>
          </cell>
          <cell r="P82">
            <v>1730885</v>
          </cell>
          <cell r="Q82">
            <v>517159</v>
          </cell>
          <cell r="R82">
            <v>515419</v>
          </cell>
          <cell r="S82">
            <v>1965719</v>
          </cell>
          <cell r="T82">
            <v>1971926</v>
          </cell>
          <cell r="U82">
            <v>59177</v>
          </cell>
          <cell r="V82">
            <v>58978</v>
          </cell>
          <cell r="W82">
            <v>843921</v>
          </cell>
          <cell r="X82">
            <v>846210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1070671</v>
          </cell>
          <cell r="AH82">
            <v>1036702</v>
          </cell>
          <cell r="AI82">
            <v>0</v>
          </cell>
          <cell r="AJ82">
            <v>0</v>
          </cell>
          <cell r="AK82">
            <v>708506</v>
          </cell>
          <cell r="AL82">
            <v>970467</v>
          </cell>
          <cell r="AM82">
            <v>455054</v>
          </cell>
          <cell r="AN82">
            <v>557756</v>
          </cell>
          <cell r="AO82">
            <v>728131</v>
          </cell>
          <cell r="AP82">
            <v>725021</v>
          </cell>
          <cell r="AQ82">
            <v>0</v>
          </cell>
          <cell r="AR82">
            <v>0</v>
          </cell>
          <cell r="AS82">
            <v>103033</v>
          </cell>
          <cell r="AT82">
            <v>100322</v>
          </cell>
          <cell r="AU82">
            <v>4953</v>
          </cell>
          <cell r="AV82">
            <v>4953</v>
          </cell>
          <cell r="AW82">
            <v>466803</v>
          </cell>
          <cell r="AX82">
            <v>864093</v>
          </cell>
          <cell r="AY82">
            <v>0</v>
          </cell>
          <cell r="AZ82">
            <v>0</v>
          </cell>
          <cell r="BA82">
            <v>0</v>
          </cell>
          <cell r="BB82">
            <v>910</v>
          </cell>
          <cell r="BC82">
            <v>211923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52500</v>
          </cell>
          <cell r="BK82">
            <v>1301867</v>
          </cell>
          <cell r="BL82">
            <v>943780</v>
          </cell>
          <cell r="BM82">
            <v>16772</v>
          </cell>
          <cell r="BN82">
            <v>16772</v>
          </cell>
          <cell r="BO82">
            <v>82167</v>
          </cell>
          <cell r="BP82">
            <v>82169</v>
          </cell>
          <cell r="BQ82">
            <v>362000</v>
          </cell>
          <cell r="BR82">
            <v>362000</v>
          </cell>
          <cell r="BS82">
            <v>5955</v>
          </cell>
          <cell r="BT82">
            <v>5955</v>
          </cell>
          <cell r="BU82">
            <v>19940.05472432822</v>
          </cell>
          <cell r="BV82">
            <v>0</v>
          </cell>
          <cell r="BW82">
            <v>83133</v>
          </cell>
          <cell r="BX82">
            <v>83133</v>
          </cell>
          <cell r="BY82">
            <v>17301</v>
          </cell>
          <cell r="BZ82">
            <v>17473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261206.40000000002</v>
          </cell>
          <cell r="CF82">
            <v>261206.40000000002</v>
          </cell>
          <cell r="CG82">
            <v>31489</v>
          </cell>
          <cell r="CH82">
            <v>31489</v>
          </cell>
          <cell r="CI82">
            <v>18061</v>
          </cell>
          <cell r="CJ82">
            <v>19703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14748</v>
          </cell>
          <cell r="CP82">
            <v>10005</v>
          </cell>
          <cell r="CQ82">
            <v>973684</v>
          </cell>
          <cell r="CR82">
            <v>1042140</v>
          </cell>
          <cell r="CS82">
            <v>0</v>
          </cell>
          <cell r="CT82">
            <v>0</v>
          </cell>
          <cell r="CU82">
            <v>17708</v>
          </cell>
          <cell r="CV82">
            <v>17708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30646370.231112931</v>
          </cell>
          <cell r="DB82">
            <v>31985705.393985461</v>
          </cell>
          <cell r="DC82">
            <v>3373.45</v>
          </cell>
          <cell r="DD82">
            <v>3362.1</v>
          </cell>
          <cell r="DE82">
            <v>3373.45</v>
          </cell>
          <cell r="DF82">
            <v>3362.1</v>
          </cell>
          <cell r="DG82">
            <v>0.23730000000000001</v>
          </cell>
          <cell r="DH82">
            <v>0.23730000000000001</v>
          </cell>
          <cell r="DI82">
            <v>6450</v>
          </cell>
          <cell r="DJ82">
            <v>6546</v>
          </cell>
          <cell r="DK82">
            <v>0</v>
          </cell>
          <cell r="DL82">
            <v>353.92672852526289</v>
          </cell>
          <cell r="DM82">
            <v>107.47</v>
          </cell>
          <cell r="DN82">
            <v>107.47</v>
          </cell>
          <cell r="DO82">
            <v>205</v>
          </cell>
          <cell r="DP82">
            <v>205</v>
          </cell>
          <cell r="DQ82">
            <v>53</v>
          </cell>
          <cell r="DR82">
            <v>53</v>
          </cell>
          <cell r="DS82">
            <v>675</v>
          </cell>
          <cell r="DT82">
            <v>675</v>
          </cell>
          <cell r="DU82">
            <v>201</v>
          </cell>
          <cell r="DV82">
            <v>201</v>
          </cell>
          <cell r="DW82">
            <v>764</v>
          </cell>
          <cell r="DX82">
            <v>769</v>
          </cell>
          <cell r="DY82">
            <v>328</v>
          </cell>
          <cell r="DZ82">
            <v>330</v>
          </cell>
          <cell r="EA82">
            <v>23</v>
          </cell>
          <cell r="EB82">
            <v>23</v>
          </cell>
          <cell r="EC82">
            <v>545</v>
          </cell>
          <cell r="ED82">
            <v>545</v>
          </cell>
          <cell r="EE82">
            <v>0</v>
          </cell>
          <cell r="EF82">
            <v>0</v>
          </cell>
          <cell r="EG82">
            <v>417.91</v>
          </cell>
          <cell r="EH82">
            <v>406.19</v>
          </cell>
          <cell r="EI82">
            <v>71758</v>
          </cell>
          <cell r="EJ82">
            <v>71758</v>
          </cell>
          <cell r="EK82">
            <v>0</v>
          </cell>
          <cell r="EL82">
            <v>18</v>
          </cell>
          <cell r="EM82">
            <v>18</v>
          </cell>
          <cell r="EN82">
            <v>0</v>
          </cell>
          <cell r="EO82">
            <v>0</v>
          </cell>
          <cell r="EP82">
            <v>67200</v>
          </cell>
          <cell r="EQ82">
            <v>67200</v>
          </cell>
          <cell r="ER82">
            <v>18.5</v>
          </cell>
          <cell r="ES82">
            <v>20</v>
          </cell>
          <cell r="EU82">
            <v>5415</v>
          </cell>
          <cell r="EV82">
            <v>5754.73</v>
          </cell>
          <cell r="FD82">
            <v>0</v>
          </cell>
          <cell r="FE82">
            <v>0</v>
          </cell>
          <cell r="FF82">
            <v>53</v>
          </cell>
          <cell r="FG82">
            <v>53</v>
          </cell>
          <cell r="FH82">
            <v>156</v>
          </cell>
          <cell r="FI82">
            <v>156</v>
          </cell>
          <cell r="FJ82">
            <v>96.75</v>
          </cell>
          <cell r="FK82">
            <v>148</v>
          </cell>
          <cell r="FL82">
            <v>6326</v>
          </cell>
          <cell r="FM82">
            <v>7655</v>
          </cell>
          <cell r="FN82">
            <v>3163</v>
          </cell>
          <cell r="FO82">
            <v>3827.5</v>
          </cell>
          <cell r="FP82">
            <v>96.75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253.39350804119204</v>
          </cell>
          <cell r="FV82">
            <v>0</v>
          </cell>
          <cell r="FW82">
            <v>18.433952324043755</v>
          </cell>
          <cell r="FX82">
            <v>0</v>
          </cell>
          <cell r="FY82">
            <v>82.099268160027137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322550</v>
          </cell>
          <cell r="GH82">
            <v>160904.45876491413</v>
          </cell>
          <cell r="GI82">
            <v>362020.17569162196</v>
          </cell>
          <cell r="GJ82">
            <v>32056.812508194576</v>
          </cell>
        </row>
        <row r="83">
          <cell r="A83">
            <v>84</v>
          </cell>
          <cell r="B83" t="str">
            <v>SCOTT</v>
          </cell>
          <cell r="C83">
            <v>14967717</v>
          </cell>
          <cell r="D83">
            <v>15076921</v>
          </cell>
          <cell r="E83">
            <v>3446268.9390953383</v>
          </cell>
          <cell r="F83">
            <v>3626809.2175804102</v>
          </cell>
          <cell r="G83">
            <v>0</v>
          </cell>
          <cell r="H83">
            <v>1019279</v>
          </cell>
          <cell r="I83">
            <v>291882</v>
          </cell>
          <cell r="J83">
            <v>291621</v>
          </cell>
          <cell r="K83">
            <v>795771</v>
          </cell>
          <cell r="L83">
            <v>795059</v>
          </cell>
          <cell r="M83">
            <v>141229</v>
          </cell>
          <cell r="N83">
            <v>141103</v>
          </cell>
          <cell r="O83">
            <v>2379165</v>
          </cell>
          <cell r="P83">
            <v>2377036</v>
          </cell>
          <cell r="Q83">
            <v>548620</v>
          </cell>
          <cell r="R83">
            <v>548129</v>
          </cell>
          <cell r="S83">
            <v>2240652</v>
          </cell>
          <cell r="T83">
            <v>2252214</v>
          </cell>
          <cell r="U83">
            <v>67899</v>
          </cell>
          <cell r="V83">
            <v>67838</v>
          </cell>
          <cell r="W83">
            <v>961443</v>
          </cell>
          <cell r="X83">
            <v>966010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1130183</v>
          </cell>
          <cell r="AH83">
            <v>1097037</v>
          </cell>
          <cell r="AI83">
            <v>0</v>
          </cell>
          <cell r="AJ83">
            <v>0</v>
          </cell>
          <cell r="AK83">
            <v>734941</v>
          </cell>
          <cell r="AL83">
            <v>1009038</v>
          </cell>
          <cell r="AM83">
            <v>472034</v>
          </cell>
          <cell r="AN83">
            <v>579923</v>
          </cell>
          <cell r="AO83">
            <v>772228</v>
          </cell>
          <cell r="AP83">
            <v>772079</v>
          </cell>
          <cell r="AQ83">
            <v>0</v>
          </cell>
          <cell r="AR83">
            <v>0</v>
          </cell>
          <cell r="AS83">
            <v>118076</v>
          </cell>
          <cell r="AT83">
            <v>118076</v>
          </cell>
          <cell r="AU83">
            <v>4277</v>
          </cell>
          <cell r="AV83">
            <v>4277</v>
          </cell>
          <cell r="AW83">
            <v>281858</v>
          </cell>
          <cell r="AX83">
            <v>254254</v>
          </cell>
          <cell r="AY83">
            <v>0</v>
          </cell>
          <cell r="AZ83">
            <v>0</v>
          </cell>
          <cell r="BA83">
            <v>0</v>
          </cell>
          <cell r="BB83">
            <v>215</v>
          </cell>
          <cell r="BC83">
            <v>220274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15000</v>
          </cell>
          <cell r="BK83">
            <v>0</v>
          </cell>
          <cell r="BL83">
            <v>116059</v>
          </cell>
          <cell r="BM83">
            <v>8386</v>
          </cell>
          <cell r="BN83">
            <v>8386</v>
          </cell>
          <cell r="BO83">
            <v>78613</v>
          </cell>
          <cell r="BP83">
            <v>78615</v>
          </cell>
          <cell r="BQ83">
            <v>414000</v>
          </cell>
          <cell r="BR83">
            <v>414000</v>
          </cell>
          <cell r="BS83">
            <v>4022</v>
          </cell>
          <cell r="BT83">
            <v>4022</v>
          </cell>
          <cell r="BU83">
            <v>12635.927617575973</v>
          </cell>
          <cell r="BV83">
            <v>0</v>
          </cell>
          <cell r="BW83">
            <v>59498</v>
          </cell>
          <cell r="BX83">
            <v>59498</v>
          </cell>
          <cell r="BY83">
            <v>33814</v>
          </cell>
          <cell r="BZ83">
            <v>34152</v>
          </cell>
          <cell r="CA83">
            <v>0</v>
          </cell>
          <cell r="CB83">
            <v>0</v>
          </cell>
          <cell r="CC83">
            <v>3020</v>
          </cell>
          <cell r="CD83">
            <v>10110</v>
          </cell>
          <cell r="CE83">
            <v>274984.5</v>
          </cell>
          <cell r="CF83">
            <v>274984.5</v>
          </cell>
          <cell r="CG83">
            <v>0</v>
          </cell>
          <cell r="CH83">
            <v>0</v>
          </cell>
          <cell r="CI83">
            <v>4069</v>
          </cell>
          <cell r="CJ83">
            <v>4650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20537</v>
          </cell>
          <cell r="CP83">
            <v>15607</v>
          </cell>
          <cell r="CQ83">
            <v>649693</v>
          </cell>
          <cell r="CR83">
            <v>435874</v>
          </cell>
          <cell r="CS83">
            <v>0</v>
          </cell>
          <cell r="CT83">
            <v>0</v>
          </cell>
          <cell r="CU83">
            <v>20902</v>
          </cell>
          <cell r="CV83">
            <v>20902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31158692.366712913</v>
          </cell>
          <cell r="DB83">
            <v>32488562.717580412</v>
          </cell>
          <cell r="DC83">
            <v>3352.6</v>
          </cell>
          <cell r="DD83">
            <v>3349.6</v>
          </cell>
          <cell r="DE83">
            <v>3352.6</v>
          </cell>
          <cell r="DF83">
            <v>3349.6</v>
          </cell>
          <cell r="DG83">
            <v>0.18990000000000001</v>
          </cell>
          <cell r="DH83">
            <v>0.18990000000000001</v>
          </cell>
          <cell r="DI83">
            <v>6539</v>
          </cell>
          <cell r="DJ83">
            <v>6639</v>
          </cell>
          <cell r="DK83">
            <v>0</v>
          </cell>
          <cell r="DL83">
            <v>375.55170725017615</v>
          </cell>
          <cell r="DM83">
            <v>107.47</v>
          </cell>
          <cell r="DN83">
            <v>107.47</v>
          </cell>
          <cell r="DO83">
            <v>293</v>
          </cell>
          <cell r="DP83">
            <v>293</v>
          </cell>
          <cell r="DQ83">
            <v>52</v>
          </cell>
          <cell r="DR83">
            <v>52</v>
          </cell>
          <cell r="DS83">
            <v>876</v>
          </cell>
          <cell r="DT83">
            <v>876</v>
          </cell>
          <cell r="DU83">
            <v>202</v>
          </cell>
          <cell r="DV83">
            <v>202</v>
          </cell>
          <cell r="DW83">
            <v>825</v>
          </cell>
          <cell r="DX83">
            <v>830</v>
          </cell>
          <cell r="DY83">
            <v>354</v>
          </cell>
          <cell r="DZ83">
            <v>356</v>
          </cell>
          <cell r="EA83">
            <v>25</v>
          </cell>
          <cell r="EB83">
            <v>25</v>
          </cell>
          <cell r="EC83">
            <v>545</v>
          </cell>
          <cell r="ED83">
            <v>545</v>
          </cell>
          <cell r="EE83">
            <v>0</v>
          </cell>
          <cell r="EF83">
            <v>0</v>
          </cell>
          <cell r="EG83">
            <v>417.91</v>
          </cell>
          <cell r="EH83">
            <v>406.19</v>
          </cell>
          <cell r="EI83">
            <v>71758</v>
          </cell>
          <cell r="EJ83">
            <v>71758</v>
          </cell>
          <cell r="EK83">
            <v>0</v>
          </cell>
          <cell r="EL83">
            <v>4</v>
          </cell>
          <cell r="EM83">
            <v>4</v>
          </cell>
          <cell r="EN83">
            <v>0</v>
          </cell>
          <cell r="EO83">
            <v>0</v>
          </cell>
          <cell r="EP83">
            <v>77600</v>
          </cell>
          <cell r="EQ83">
            <v>77600</v>
          </cell>
          <cell r="ER83">
            <v>18.5</v>
          </cell>
          <cell r="ES83">
            <v>20</v>
          </cell>
          <cell r="EU83">
            <v>5415</v>
          </cell>
          <cell r="EV83">
            <v>5754.73</v>
          </cell>
          <cell r="FD83">
            <v>0</v>
          </cell>
          <cell r="FE83">
            <v>0</v>
          </cell>
          <cell r="FF83">
            <v>52</v>
          </cell>
          <cell r="FG83">
            <v>52</v>
          </cell>
          <cell r="FH83">
            <v>161</v>
          </cell>
          <cell r="FI83">
            <v>161</v>
          </cell>
          <cell r="FJ83">
            <v>55</v>
          </cell>
          <cell r="FK83">
            <v>41</v>
          </cell>
          <cell r="FL83">
            <v>6326</v>
          </cell>
          <cell r="FM83">
            <v>7655</v>
          </cell>
          <cell r="FN83">
            <v>3163</v>
          </cell>
          <cell r="FO83">
            <v>3827.5</v>
          </cell>
          <cell r="FP83">
            <v>55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270.27759787465521</v>
          </cell>
          <cell r="FV83">
            <v>0</v>
          </cell>
          <cell r="FW83">
            <v>23.167324384203795</v>
          </cell>
          <cell r="FX83">
            <v>0</v>
          </cell>
          <cell r="FY83">
            <v>82.106784991317198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257162</v>
          </cell>
          <cell r="GH83">
            <v>128605.03394642637</v>
          </cell>
          <cell r="GI83">
            <v>282933.65325268486</v>
          </cell>
          <cell r="GJ83">
            <v>27678.845080854215</v>
          </cell>
        </row>
        <row r="84">
          <cell r="A84">
            <v>85</v>
          </cell>
          <cell r="B84" t="str">
            <v>SHENANDOAH</v>
          </cell>
          <cell r="C84">
            <v>17605119</v>
          </cell>
          <cell r="D84">
            <v>17636051</v>
          </cell>
          <cell r="E84">
            <v>7471526.3215980576</v>
          </cell>
          <cell r="F84">
            <v>7706107.0002245363</v>
          </cell>
          <cell r="G84">
            <v>0</v>
          </cell>
          <cell r="H84">
            <v>1179776</v>
          </cell>
          <cell r="I84">
            <v>365085</v>
          </cell>
          <cell r="J84">
            <v>362702</v>
          </cell>
          <cell r="K84">
            <v>709991</v>
          </cell>
          <cell r="L84">
            <v>705357</v>
          </cell>
          <cell r="M84">
            <v>180046</v>
          </cell>
          <cell r="N84">
            <v>178870</v>
          </cell>
          <cell r="O84">
            <v>1932943</v>
          </cell>
          <cell r="P84">
            <v>1920326</v>
          </cell>
          <cell r="Q84">
            <v>682815</v>
          </cell>
          <cell r="R84">
            <v>678358</v>
          </cell>
          <cell r="S84">
            <v>2445903</v>
          </cell>
          <cell r="T84">
            <v>2446812</v>
          </cell>
          <cell r="U84">
            <v>74736</v>
          </cell>
          <cell r="V84">
            <v>74248</v>
          </cell>
          <cell r="W84">
            <v>1049700</v>
          </cell>
          <cell r="X84">
            <v>1049598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1413628</v>
          </cell>
          <cell r="AH84">
            <v>1364434</v>
          </cell>
          <cell r="AI84">
            <v>0</v>
          </cell>
          <cell r="AJ84">
            <v>0</v>
          </cell>
          <cell r="AK84">
            <v>539349</v>
          </cell>
          <cell r="AL84">
            <v>731412</v>
          </cell>
          <cell r="AM84">
            <v>346410</v>
          </cell>
          <cell r="AN84">
            <v>420364</v>
          </cell>
          <cell r="AO84">
            <v>779295</v>
          </cell>
          <cell r="AP84">
            <v>774541</v>
          </cell>
          <cell r="AQ84">
            <v>0</v>
          </cell>
          <cell r="AR84">
            <v>0</v>
          </cell>
          <cell r="AS84">
            <v>146913</v>
          </cell>
          <cell r="AT84">
            <v>146913</v>
          </cell>
          <cell r="AU84">
            <v>5628</v>
          </cell>
          <cell r="AV84">
            <v>5628</v>
          </cell>
          <cell r="AW84">
            <v>554067</v>
          </cell>
          <cell r="AX84">
            <v>642138</v>
          </cell>
          <cell r="AY84">
            <v>0</v>
          </cell>
          <cell r="AZ84">
            <v>0</v>
          </cell>
          <cell r="BA84">
            <v>0</v>
          </cell>
          <cell r="BB84">
            <v>17654</v>
          </cell>
          <cell r="BC84">
            <v>211646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19940.248732022508</v>
          </cell>
          <cell r="BI84">
            <v>9000</v>
          </cell>
          <cell r="BJ84">
            <v>47500</v>
          </cell>
          <cell r="BK84">
            <v>1181598</v>
          </cell>
          <cell r="BL84">
            <v>861928</v>
          </cell>
          <cell r="BM84">
            <v>16772</v>
          </cell>
          <cell r="BN84">
            <v>16772</v>
          </cell>
          <cell r="BO84">
            <v>84067</v>
          </cell>
          <cell r="BP84">
            <v>81905</v>
          </cell>
          <cell r="BQ84">
            <v>310000</v>
          </cell>
          <cell r="BR84">
            <v>310000</v>
          </cell>
          <cell r="BS84">
            <v>9035</v>
          </cell>
          <cell r="BT84">
            <v>9035</v>
          </cell>
          <cell r="BU84">
            <v>55274.681712836027</v>
          </cell>
          <cell r="BV84">
            <v>0</v>
          </cell>
          <cell r="BW84">
            <v>117231</v>
          </cell>
          <cell r="BX84">
            <v>117231</v>
          </cell>
          <cell r="BY84">
            <v>9804</v>
          </cell>
          <cell r="BZ84">
            <v>9902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976555.65</v>
          </cell>
          <cell r="CF84">
            <v>976555.65</v>
          </cell>
          <cell r="CG84">
            <v>0</v>
          </cell>
          <cell r="CH84">
            <v>0</v>
          </cell>
          <cell r="CI84">
            <v>339919</v>
          </cell>
          <cell r="CJ84">
            <v>382409</v>
          </cell>
          <cell r="CK84">
            <v>0</v>
          </cell>
          <cell r="CL84">
            <v>0</v>
          </cell>
          <cell r="CM84">
            <v>10860.96</v>
          </cell>
          <cell r="CN84">
            <v>8973.58</v>
          </cell>
          <cell r="CO84">
            <v>54175</v>
          </cell>
          <cell r="CP84">
            <v>40383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21782</v>
          </cell>
          <cell r="CV84">
            <v>21782</v>
          </cell>
          <cell r="CW84">
            <v>215879</v>
          </cell>
          <cell r="CX84">
            <v>226450</v>
          </cell>
          <cell r="CY84">
            <v>0</v>
          </cell>
          <cell r="CZ84">
            <v>0</v>
          </cell>
          <cell r="DA84">
            <v>39926753.613310888</v>
          </cell>
          <cell r="DB84">
            <v>41154401.478956558</v>
          </cell>
          <cell r="DC84">
            <v>5507.6</v>
          </cell>
          <cell r="DD84">
            <v>5471.6500000000005</v>
          </cell>
          <cell r="DE84">
            <v>5507.6</v>
          </cell>
          <cell r="DF84">
            <v>5471.6500000000005</v>
          </cell>
          <cell r="DG84">
            <v>0.38319999999999999</v>
          </cell>
          <cell r="DH84">
            <v>0.38319999999999999</v>
          </cell>
          <cell r="DI84">
            <v>6539</v>
          </cell>
          <cell r="DJ84">
            <v>6634</v>
          </cell>
          <cell r="DK84">
            <v>0</v>
          </cell>
          <cell r="DL84">
            <v>344.34138768688018</v>
          </cell>
          <cell r="DM84">
            <v>107.47</v>
          </cell>
          <cell r="DN84">
            <v>107.47</v>
          </cell>
          <cell r="DO84">
            <v>209</v>
          </cell>
          <cell r="DP84">
            <v>209</v>
          </cell>
          <cell r="DQ84">
            <v>53</v>
          </cell>
          <cell r="DR84">
            <v>53</v>
          </cell>
          <cell r="DS84">
            <v>569</v>
          </cell>
          <cell r="DT84">
            <v>569</v>
          </cell>
          <cell r="DU84">
            <v>201</v>
          </cell>
          <cell r="DV84">
            <v>201</v>
          </cell>
          <cell r="DW84">
            <v>720</v>
          </cell>
          <cell r="DX84">
            <v>725</v>
          </cell>
          <cell r="DY84">
            <v>309</v>
          </cell>
          <cell r="DZ84">
            <v>311</v>
          </cell>
          <cell r="EA84">
            <v>22</v>
          </cell>
          <cell r="EB84">
            <v>22</v>
          </cell>
          <cell r="EC84">
            <v>545</v>
          </cell>
          <cell r="ED84">
            <v>545</v>
          </cell>
          <cell r="EE84">
            <v>0</v>
          </cell>
          <cell r="EF84">
            <v>0</v>
          </cell>
          <cell r="EG84">
            <v>417.91</v>
          </cell>
          <cell r="EH84">
            <v>406.19</v>
          </cell>
          <cell r="EI84">
            <v>71758</v>
          </cell>
          <cell r="EJ84">
            <v>71758</v>
          </cell>
          <cell r="EK84">
            <v>0</v>
          </cell>
          <cell r="EL84">
            <v>415</v>
          </cell>
          <cell r="EM84">
            <v>432</v>
          </cell>
          <cell r="EN84">
            <v>0</v>
          </cell>
          <cell r="EO84">
            <v>0</v>
          </cell>
          <cell r="EP84">
            <v>56800</v>
          </cell>
          <cell r="EQ84">
            <v>56800</v>
          </cell>
          <cell r="ER84">
            <v>18.5</v>
          </cell>
          <cell r="ES84">
            <v>20</v>
          </cell>
          <cell r="EU84">
            <v>5415</v>
          </cell>
          <cell r="EV84">
            <v>5754.73</v>
          </cell>
          <cell r="FD84">
            <v>0</v>
          </cell>
          <cell r="FE84">
            <v>0</v>
          </cell>
          <cell r="FF84">
            <v>53</v>
          </cell>
          <cell r="FG84">
            <v>53</v>
          </cell>
          <cell r="FH84">
            <v>157</v>
          </cell>
          <cell r="FI84">
            <v>157</v>
          </cell>
          <cell r="FJ84">
            <v>142</v>
          </cell>
          <cell r="FK84">
            <v>136</v>
          </cell>
          <cell r="FL84">
            <v>6326</v>
          </cell>
          <cell r="FM84">
            <v>7655</v>
          </cell>
          <cell r="FN84">
            <v>3163</v>
          </cell>
          <cell r="FO84">
            <v>3827.5</v>
          </cell>
          <cell r="FP84">
            <v>142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241.30997050504394</v>
          </cell>
          <cell r="FV84">
            <v>0</v>
          </cell>
          <cell r="FW84">
            <v>14.784606459826058</v>
          </cell>
          <cell r="FX84">
            <v>0</v>
          </cell>
          <cell r="FY84">
            <v>88.246810722010153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847683</v>
          </cell>
          <cell r="GH84">
            <v>424213.21011673147</v>
          </cell>
          <cell r="GI84">
            <v>550296.44747081702</v>
          </cell>
          <cell r="GJ84">
            <v>91272.797665369639</v>
          </cell>
        </row>
        <row r="85">
          <cell r="A85">
            <v>86</v>
          </cell>
          <cell r="B85" t="str">
            <v>SMYTH</v>
          </cell>
          <cell r="C85">
            <v>15605808</v>
          </cell>
          <cell r="D85">
            <v>15613416</v>
          </cell>
          <cell r="E85">
            <v>5027756.3182871649</v>
          </cell>
          <cell r="F85">
            <v>5019764.2119922396</v>
          </cell>
          <cell r="G85">
            <v>0</v>
          </cell>
          <cell r="H85">
            <v>1046609</v>
          </cell>
          <cell r="I85">
            <v>327621</v>
          </cell>
          <cell r="J85">
            <v>323002</v>
          </cell>
          <cell r="K85">
            <v>722492</v>
          </cell>
          <cell r="L85">
            <v>712306</v>
          </cell>
          <cell r="M85">
            <v>161570</v>
          </cell>
          <cell r="N85">
            <v>159292</v>
          </cell>
          <cell r="O85">
            <v>1676669</v>
          </cell>
          <cell r="P85">
            <v>1650025</v>
          </cell>
          <cell r="Q85">
            <v>701153</v>
          </cell>
          <cell r="R85">
            <v>691267</v>
          </cell>
          <cell r="S85">
            <v>2289415</v>
          </cell>
          <cell r="T85">
            <v>2269160</v>
          </cell>
          <cell r="U85">
            <v>70115</v>
          </cell>
          <cell r="V85">
            <v>69127</v>
          </cell>
          <cell r="W85">
            <v>981614</v>
          </cell>
          <cell r="X85">
            <v>973785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90221</v>
          </cell>
          <cell r="AD85">
            <v>90221</v>
          </cell>
          <cell r="AE85">
            <v>0</v>
          </cell>
          <cell r="AF85">
            <v>0</v>
          </cell>
          <cell r="AG85">
            <v>1268565</v>
          </cell>
          <cell r="AH85">
            <v>1215089</v>
          </cell>
          <cell r="AI85">
            <v>0</v>
          </cell>
          <cell r="AJ85">
            <v>0</v>
          </cell>
          <cell r="AK85">
            <v>836661</v>
          </cell>
          <cell r="AL85">
            <v>1133246</v>
          </cell>
          <cell r="AM85">
            <v>537365</v>
          </cell>
          <cell r="AN85">
            <v>651309</v>
          </cell>
          <cell r="AO85">
            <v>764379</v>
          </cell>
          <cell r="AP85">
            <v>753719</v>
          </cell>
          <cell r="AQ85">
            <v>0</v>
          </cell>
          <cell r="AR85">
            <v>0</v>
          </cell>
          <cell r="AS85">
            <v>132621</v>
          </cell>
          <cell r="AT85">
            <v>129858</v>
          </cell>
          <cell r="AU85">
            <v>3602</v>
          </cell>
          <cell r="AV85">
            <v>3602</v>
          </cell>
          <cell r="AW85">
            <v>545739</v>
          </cell>
          <cell r="AX85">
            <v>737734</v>
          </cell>
          <cell r="AY85">
            <v>0</v>
          </cell>
          <cell r="AZ85">
            <v>0</v>
          </cell>
          <cell r="BA85">
            <v>0</v>
          </cell>
          <cell r="BB85">
            <v>1287</v>
          </cell>
          <cell r="BC85">
            <v>251599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45000</v>
          </cell>
          <cell r="BK85">
            <v>908045</v>
          </cell>
          <cell r="BL85">
            <v>716328</v>
          </cell>
          <cell r="BM85">
            <v>25159</v>
          </cell>
          <cell r="BN85">
            <v>25159</v>
          </cell>
          <cell r="BO85">
            <v>100602</v>
          </cell>
          <cell r="BP85">
            <v>97750</v>
          </cell>
          <cell r="BQ85">
            <v>388000</v>
          </cell>
          <cell r="BR85">
            <v>388000</v>
          </cell>
          <cell r="BS85">
            <v>5432</v>
          </cell>
          <cell r="BT85">
            <v>5432</v>
          </cell>
          <cell r="BU85">
            <v>21625.783136516809</v>
          </cell>
          <cell r="BV85">
            <v>0</v>
          </cell>
          <cell r="BW85">
            <v>72117</v>
          </cell>
          <cell r="BX85">
            <v>72117</v>
          </cell>
          <cell r="BY85">
            <v>3377</v>
          </cell>
          <cell r="BZ85">
            <v>3411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342946.8</v>
          </cell>
          <cell r="CF85">
            <v>342946.8</v>
          </cell>
          <cell r="CG85">
            <v>0</v>
          </cell>
          <cell r="CH85">
            <v>0</v>
          </cell>
          <cell r="CI85">
            <v>25654</v>
          </cell>
          <cell r="CJ85">
            <v>27885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118323</v>
          </cell>
          <cell r="CP85">
            <v>88309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26615</v>
          </cell>
          <cell r="CV85">
            <v>26615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34032861.901423678</v>
          </cell>
          <cell r="DB85">
            <v>35081484.011992238</v>
          </cell>
          <cell r="DC85">
            <v>3922.3999999999996</v>
          </cell>
          <cell r="DD85">
            <v>3867.1</v>
          </cell>
          <cell r="DE85">
            <v>3922.3999999999996</v>
          </cell>
          <cell r="DF85">
            <v>3867.1</v>
          </cell>
          <cell r="DG85">
            <v>0.2228</v>
          </cell>
          <cell r="DH85">
            <v>0.2228</v>
          </cell>
          <cell r="DI85">
            <v>6401</v>
          </cell>
          <cell r="DJ85">
            <v>6493</v>
          </cell>
          <cell r="DK85">
            <v>0</v>
          </cell>
          <cell r="DL85">
            <v>347.80190292793719</v>
          </cell>
          <cell r="DM85">
            <v>107.47</v>
          </cell>
          <cell r="DN85">
            <v>107.47</v>
          </cell>
          <cell r="DO85">
            <v>237</v>
          </cell>
          <cell r="DP85">
            <v>237</v>
          </cell>
          <cell r="DQ85">
            <v>53</v>
          </cell>
          <cell r="DR85">
            <v>53</v>
          </cell>
          <cell r="DS85">
            <v>550</v>
          </cell>
          <cell r="DT85">
            <v>549</v>
          </cell>
          <cell r="DU85">
            <v>230</v>
          </cell>
          <cell r="DV85">
            <v>230</v>
          </cell>
          <cell r="DW85">
            <v>751</v>
          </cell>
          <cell r="DX85">
            <v>755</v>
          </cell>
          <cell r="DY85">
            <v>322</v>
          </cell>
          <cell r="DZ85">
            <v>324</v>
          </cell>
          <cell r="EA85">
            <v>23</v>
          </cell>
          <cell r="EB85">
            <v>23</v>
          </cell>
          <cell r="EC85">
            <v>545</v>
          </cell>
          <cell r="ED85">
            <v>545</v>
          </cell>
          <cell r="EE85">
            <v>0</v>
          </cell>
          <cell r="EF85">
            <v>0</v>
          </cell>
          <cell r="EG85">
            <v>417.91</v>
          </cell>
          <cell r="EH85">
            <v>406.19</v>
          </cell>
          <cell r="EI85">
            <v>71758</v>
          </cell>
          <cell r="EJ85">
            <v>71758</v>
          </cell>
          <cell r="EK85">
            <v>0</v>
          </cell>
          <cell r="EL85">
            <v>25</v>
          </cell>
          <cell r="EM85">
            <v>25</v>
          </cell>
          <cell r="EN85">
            <v>213</v>
          </cell>
          <cell r="EO85">
            <v>213</v>
          </cell>
          <cell r="EP85">
            <v>77600</v>
          </cell>
          <cell r="EQ85">
            <v>77600</v>
          </cell>
          <cell r="ER85">
            <v>18.5</v>
          </cell>
          <cell r="ES85">
            <v>20</v>
          </cell>
          <cell r="EU85">
            <v>5415</v>
          </cell>
          <cell r="EV85">
            <v>5754.73</v>
          </cell>
          <cell r="FD85">
            <v>0</v>
          </cell>
          <cell r="FE85">
            <v>0</v>
          </cell>
          <cell r="FF85">
            <v>53</v>
          </cell>
          <cell r="FG85">
            <v>53</v>
          </cell>
          <cell r="FH85">
            <v>154</v>
          </cell>
          <cell r="FI85">
            <v>154</v>
          </cell>
          <cell r="FJ85">
            <v>111</v>
          </cell>
          <cell r="FK85">
            <v>124</v>
          </cell>
          <cell r="FL85">
            <v>6326</v>
          </cell>
          <cell r="FM85">
            <v>7655</v>
          </cell>
          <cell r="FN85">
            <v>3163</v>
          </cell>
          <cell r="FO85">
            <v>3827.5</v>
          </cell>
          <cell r="FP85">
            <v>111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248.39726607994479</v>
          </cell>
          <cell r="FV85">
            <v>0</v>
          </cell>
          <cell r="FW85">
            <v>18.353745553164263</v>
          </cell>
          <cell r="FX85">
            <v>0</v>
          </cell>
          <cell r="FY85">
            <v>81.050891294828133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348329</v>
          </cell>
          <cell r="GH85">
            <v>200999.59907359755</v>
          </cell>
          <cell r="GI85">
            <v>393892.16778178076</v>
          </cell>
          <cell r="GJ85">
            <v>38018.475038600103</v>
          </cell>
        </row>
        <row r="86">
          <cell r="A86">
            <v>87</v>
          </cell>
          <cell r="B86" t="str">
            <v>SOUTHAMPTON</v>
          </cell>
          <cell r="C86">
            <v>9889380</v>
          </cell>
          <cell r="D86">
            <v>9889576</v>
          </cell>
          <cell r="E86">
            <v>2900665.3317987607</v>
          </cell>
          <cell r="F86">
            <v>2948569.2769184583</v>
          </cell>
          <cell r="G86">
            <v>0</v>
          </cell>
          <cell r="H86">
            <v>606963</v>
          </cell>
          <cell r="I86">
            <v>183830</v>
          </cell>
          <cell r="J86">
            <v>181972</v>
          </cell>
          <cell r="K86">
            <v>143684</v>
          </cell>
          <cell r="L86">
            <v>142232</v>
          </cell>
          <cell r="M86">
            <v>88947</v>
          </cell>
          <cell r="N86">
            <v>88048</v>
          </cell>
          <cell r="O86">
            <v>1205918</v>
          </cell>
          <cell r="P86">
            <v>1195423</v>
          </cell>
          <cell r="Q86">
            <v>313025</v>
          </cell>
          <cell r="R86">
            <v>309862</v>
          </cell>
          <cell r="S86">
            <v>1241839</v>
          </cell>
          <cell r="T86">
            <v>1237754</v>
          </cell>
          <cell r="U86">
            <v>37631</v>
          </cell>
          <cell r="V86">
            <v>37251</v>
          </cell>
          <cell r="W86">
            <v>533683</v>
          </cell>
          <cell r="X86">
            <v>531675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63193</v>
          </cell>
          <cell r="AD86">
            <v>66619</v>
          </cell>
          <cell r="AE86">
            <v>0</v>
          </cell>
          <cell r="AF86">
            <v>0</v>
          </cell>
          <cell r="AG86">
            <v>711798</v>
          </cell>
          <cell r="AH86">
            <v>684553</v>
          </cell>
          <cell r="AI86">
            <v>0</v>
          </cell>
          <cell r="AJ86">
            <v>0</v>
          </cell>
          <cell r="AK86">
            <v>385453</v>
          </cell>
          <cell r="AL86">
            <v>522163</v>
          </cell>
          <cell r="AM86">
            <v>247566</v>
          </cell>
          <cell r="AN86">
            <v>300102</v>
          </cell>
          <cell r="AO86">
            <v>374424</v>
          </cell>
          <cell r="AP86">
            <v>370988.00000000006</v>
          </cell>
          <cell r="AQ86">
            <v>0</v>
          </cell>
          <cell r="AR86">
            <v>0</v>
          </cell>
          <cell r="AS86">
            <v>76978</v>
          </cell>
          <cell r="AT86">
            <v>74495</v>
          </cell>
          <cell r="AU86">
            <v>2701</v>
          </cell>
          <cell r="AV86">
            <v>2701</v>
          </cell>
          <cell r="AW86">
            <v>366753</v>
          </cell>
          <cell r="AX86">
            <v>438455</v>
          </cell>
          <cell r="AY86">
            <v>0</v>
          </cell>
          <cell r="AZ86">
            <v>0</v>
          </cell>
          <cell r="BA86">
            <v>0</v>
          </cell>
          <cell r="BB86">
            <v>694</v>
          </cell>
          <cell r="BC86">
            <v>122792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30000</v>
          </cell>
          <cell r="BK86">
            <v>915670</v>
          </cell>
          <cell r="BL86">
            <v>856071</v>
          </cell>
          <cell r="BM86">
            <v>16772</v>
          </cell>
          <cell r="BN86">
            <v>16772</v>
          </cell>
          <cell r="BO86">
            <v>52618</v>
          </cell>
          <cell r="BP86">
            <v>52620</v>
          </cell>
          <cell r="BQ86">
            <v>206000</v>
          </cell>
          <cell r="BR86">
            <v>206000</v>
          </cell>
          <cell r="BS86">
            <v>4347</v>
          </cell>
          <cell r="BT86">
            <v>4347</v>
          </cell>
          <cell r="BU86">
            <v>16883.62161224708</v>
          </cell>
          <cell r="BV86">
            <v>0</v>
          </cell>
          <cell r="BW86">
            <v>6021</v>
          </cell>
          <cell r="BX86">
            <v>6021</v>
          </cell>
          <cell r="BY86">
            <v>1795</v>
          </cell>
          <cell r="BZ86">
            <v>1812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1064813.4000000001</v>
          </cell>
          <cell r="CF86">
            <v>1064813.4000000001</v>
          </cell>
          <cell r="CG86">
            <v>0</v>
          </cell>
          <cell r="CH86">
            <v>0</v>
          </cell>
          <cell r="CI86">
            <v>14034</v>
          </cell>
          <cell r="CJ86">
            <v>15037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41208</v>
          </cell>
          <cell r="CP86">
            <v>28968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12018</v>
          </cell>
          <cell r="CV86">
            <v>12018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21242440.353411008</v>
          </cell>
          <cell r="DB86">
            <v>21923880.676918454</v>
          </cell>
          <cell r="DC86">
            <v>2448.85</v>
          </cell>
          <cell r="DD86">
            <v>2424.1</v>
          </cell>
          <cell r="DE86">
            <v>2448.85</v>
          </cell>
          <cell r="DF86">
            <v>2424.1</v>
          </cell>
          <cell r="DG86">
            <v>0.30149999999999999</v>
          </cell>
          <cell r="DH86">
            <v>0.30149999999999999</v>
          </cell>
          <cell r="DI86">
            <v>6966</v>
          </cell>
          <cell r="DJ86">
            <v>7057</v>
          </cell>
          <cell r="DK86">
            <v>0</v>
          </cell>
          <cell r="DL86">
            <v>358.05415457558763</v>
          </cell>
          <cell r="DM86">
            <v>107.47</v>
          </cell>
          <cell r="DN86">
            <v>107.47</v>
          </cell>
          <cell r="DO86">
            <v>84</v>
          </cell>
          <cell r="DP86">
            <v>84</v>
          </cell>
          <cell r="DQ86">
            <v>52</v>
          </cell>
          <cell r="DR86">
            <v>52</v>
          </cell>
          <cell r="DS86">
            <v>705</v>
          </cell>
          <cell r="DT86">
            <v>706</v>
          </cell>
          <cell r="DU86">
            <v>183</v>
          </cell>
          <cell r="DV86">
            <v>183</v>
          </cell>
          <cell r="DW86">
            <v>726</v>
          </cell>
          <cell r="DX86">
            <v>731</v>
          </cell>
          <cell r="DY86">
            <v>312</v>
          </cell>
          <cell r="DZ86">
            <v>314</v>
          </cell>
          <cell r="EA86">
            <v>22</v>
          </cell>
          <cell r="EB86">
            <v>22</v>
          </cell>
          <cell r="EC86">
            <v>545</v>
          </cell>
          <cell r="ED86">
            <v>545</v>
          </cell>
          <cell r="EE86">
            <v>0</v>
          </cell>
          <cell r="EF86">
            <v>0</v>
          </cell>
          <cell r="EG86">
            <v>417.91</v>
          </cell>
          <cell r="EH86">
            <v>406.19</v>
          </cell>
          <cell r="EI86">
            <v>71758</v>
          </cell>
          <cell r="EJ86">
            <v>71758</v>
          </cell>
          <cell r="EK86">
            <v>0</v>
          </cell>
          <cell r="EL86">
            <v>15</v>
          </cell>
          <cell r="EM86">
            <v>15</v>
          </cell>
          <cell r="EN86">
            <v>166</v>
          </cell>
          <cell r="EO86">
            <v>175</v>
          </cell>
          <cell r="EP86">
            <v>41200</v>
          </cell>
          <cell r="EQ86">
            <v>41200</v>
          </cell>
          <cell r="ER86">
            <v>18.5</v>
          </cell>
          <cell r="ES86">
            <v>20</v>
          </cell>
          <cell r="EU86">
            <v>5415</v>
          </cell>
          <cell r="EV86">
            <v>5754.73</v>
          </cell>
          <cell r="FD86">
            <v>0</v>
          </cell>
          <cell r="FE86">
            <v>0</v>
          </cell>
          <cell r="FF86">
            <v>52</v>
          </cell>
          <cell r="FG86">
            <v>52</v>
          </cell>
          <cell r="FH86">
            <v>160</v>
          </cell>
          <cell r="FI86">
            <v>160</v>
          </cell>
          <cell r="FJ86">
            <v>83</v>
          </cell>
          <cell r="FK86">
            <v>82</v>
          </cell>
          <cell r="FL86">
            <v>6326</v>
          </cell>
          <cell r="FM86">
            <v>7655</v>
          </cell>
          <cell r="FN86">
            <v>3163</v>
          </cell>
          <cell r="FO86">
            <v>3827.5</v>
          </cell>
          <cell r="FP86">
            <v>83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241.63491785419399</v>
          </cell>
          <cell r="FV86">
            <v>0</v>
          </cell>
          <cell r="FW86">
            <v>16.673993253214732</v>
          </cell>
          <cell r="FX86">
            <v>0</v>
          </cell>
          <cell r="FY86">
            <v>99.745243468178899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295479</v>
          </cell>
          <cell r="GH86">
            <v>135113.86900501073</v>
          </cell>
          <cell r="GI86">
            <v>273235.83178239083</v>
          </cell>
          <cell r="GJ86">
            <v>33226.724409448812</v>
          </cell>
        </row>
        <row r="87">
          <cell r="A87">
            <v>88</v>
          </cell>
          <cell r="B87" t="str">
            <v>SPOTSYLVANIA</v>
          </cell>
          <cell r="C87">
            <v>73903940</v>
          </cell>
          <cell r="D87">
            <v>75347331</v>
          </cell>
          <cell r="E87">
            <v>27769506.676967222</v>
          </cell>
          <cell r="F87">
            <v>29066721.875607066</v>
          </cell>
          <cell r="G87">
            <v>0</v>
          </cell>
          <cell r="H87">
            <v>4805140</v>
          </cell>
          <cell r="I87">
            <v>1515291</v>
          </cell>
          <cell r="J87">
            <v>1524970</v>
          </cell>
          <cell r="K87">
            <v>845980</v>
          </cell>
          <cell r="L87">
            <v>851383</v>
          </cell>
          <cell r="M87">
            <v>761382</v>
          </cell>
          <cell r="N87">
            <v>766245</v>
          </cell>
          <cell r="O87">
            <v>8431600</v>
          </cell>
          <cell r="P87">
            <v>8485455</v>
          </cell>
          <cell r="Q87">
            <v>2185448</v>
          </cell>
          <cell r="R87">
            <v>2199407</v>
          </cell>
          <cell r="S87">
            <v>9841567</v>
          </cell>
          <cell r="T87">
            <v>9975376</v>
          </cell>
          <cell r="U87">
            <v>296093</v>
          </cell>
          <cell r="V87">
            <v>297984</v>
          </cell>
          <cell r="W87">
            <v>4229900</v>
          </cell>
          <cell r="X87">
            <v>4285297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631611</v>
          </cell>
          <cell r="AD87">
            <v>688408</v>
          </cell>
          <cell r="AE87">
            <v>0</v>
          </cell>
          <cell r="AF87">
            <v>0</v>
          </cell>
          <cell r="AG87">
            <v>5867285</v>
          </cell>
          <cell r="AH87">
            <v>5736724</v>
          </cell>
          <cell r="AI87">
            <v>0</v>
          </cell>
          <cell r="AJ87">
            <v>0</v>
          </cell>
          <cell r="AK87">
            <v>1535643</v>
          </cell>
          <cell r="AL87">
            <v>2107186</v>
          </cell>
          <cell r="AM87">
            <v>986302</v>
          </cell>
          <cell r="AN87">
            <v>1211061</v>
          </cell>
          <cell r="AO87">
            <v>2280976</v>
          </cell>
          <cell r="AP87">
            <v>2296030</v>
          </cell>
          <cell r="AQ87">
            <v>0</v>
          </cell>
          <cell r="AR87">
            <v>0</v>
          </cell>
          <cell r="AS87">
            <v>555653</v>
          </cell>
          <cell r="AT87">
            <v>560226</v>
          </cell>
          <cell r="AU87">
            <v>19361</v>
          </cell>
          <cell r="AV87">
            <v>19361</v>
          </cell>
          <cell r="AW87">
            <v>691035</v>
          </cell>
          <cell r="AX87">
            <v>1979993</v>
          </cell>
          <cell r="AY87">
            <v>0</v>
          </cell>
          <cell r="AZ87">
            <v>0</v>
          </cell>
          <cell r="BA87">
            <v>0</v>
          </cell>
          <cell r="BB87">
            <v>65077</v>
          </cell>
          <cell r="BC87">
            <v>732744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92491.019635519711</v>
          </cell>
          <cell r="BI87">
            <v>0</v>
          </cell>
          <cell r="BJ87">
            <v>147500</v>
          </cell>
          <cell r="BK87">
            <v>5594126</v>
          </cell>
          <cell r="BL87">
            <v>3284272</v>
          </cell>
          <cell r="BM87">
            <v>33545</v>
          </cell>
          <cell r="BN87">
            <v>33545</v>
          </cell>
          <cell r="BO87">
            <v>291054</v>
          </cell>
          <cell r="BP87">
            <v>293424</v>
          </cell>
          <cell r="BQ87">
            <v>830000</v>
          </cell>
          <cell r="BR87">
            <v>830000</v>
          </cell>
          <cell r="BS87">
            <v>37500</v>
          </cell>
          <cell r="BT87">
            <v>37500</v>
          </cell>
          <cell r="BU87">
            <v>199542.12890410423</v>
          </cell>
          <cell r="BV87">
            <v>0</v>
          </cell>
          <cell r="BW87">
            <v>256173</v>
          </cell>
          <cell r="BX87">
            <v>256173</v>
          </cell>
          <cell r="BY87">
            <v>67312</v>
          </cell>
          <cell r="BZ87">
            <v>67986</v>
          </cell>
          <cell r="CA87">
            <v>1115637</v>
          </cell>
          <cell r="CB87">
            <v>1032615</v>
          </cell>
          <cell r="CC87">
            <v>0</v>
          </cell>
          <cell r="CD87">
            <v>0</v>
          </cell>
          <cell r="CE87">
            <v>1496114.55</v>
          </cell>
          <cell r="CF87">
            <v>1496114.55</v>
          </cell>
          <cell r="CG87">
            <v>37837</v>
          </cell>
          <cell r="CH87">
            <v>37837</v>
          </cell>
          <cell r="CI87">
            <v>1259635</v>
          </cell>
          <cell r="CJ87">
            <v>1407069</v>
          </cell>
          <cell r="CK87">
            <v>0</v>
          </cell>
          <cell r="CL87">
            <v>0</v>
          </cell>
          <cell r="CM87">
            <v>57840.2</v>
          </cell>
          <cell r="CN87">
            <v>46620.639999999999</v>
          </cell>
          <cell r="CO87">
            <v>286654</v>
          </cell>
          <cell r="CP87">
            <v>217142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108126</v>
          </cell>
          <cell r="CV87">
            <v>108126</v>
          </cell>
          <cell r="CW87">
            <v>1081989</v>
          </cell>
          <cell r="CX87">
            <v>1188325</v>
          </cell>
          <cell r="CY87">
            <v>0</v>
          </cell>
          <cell r="CZ87">
            <v>0</v>
          </cell>
          <cell r="DA87">
            <v>155834402.55587131</v>
          </cell>
          <cell r="DB87">
            <v>162781039.0852426</v>
          </cell>
          <cell r="DC87">
            <v>22458.85</v>
          </cell>
          <cell r="DD87">
            <v>22602.3</v>
          </cell>
          <cell r="DE87">
            <v>22458.85</v>
          </cell>
          <cell r="DF87">
            <v>22602.3</v>
          </cell>
          <cell r="DG87">
            <v>0.37219999999999998</v>
          </cell>
          <cell r="DH87">
            <v>0.37219999999999998</v>
          </cell>
          <cell r="DI87">
            <v>6478</v>
          </cell>
          <cell r="DJ87">
            <v>6596</v>
          </cell>
          <cell r="DK87">
            <v>0</v>
          </cell>
          <cell r="DL87">
            <v>334.04895942807542</v>
          </cell>
          <cell r="DM87">
            <v>107.47</v>
          </cell>
          <cell r="DN87">
            <v>107.47</v>
          </cell>
          <cell r="DO87">
            <v>60</v>
          </cell>
          <cell r="DP87">
            <v>60</v>
          </cell>
          <cell r="DQ87">
            <v>54</v>
          </cell>
          <cell r="DR87">
            <v>54</v>
          </cell>
          <cell r="DS87">
            <v>598</v>
          </cell>
          <cell r="DT87">
            <v>598</v>
          </cell>
          <cell r="DU87">
            <v>155</v>
          </cell>
          <cell r="DV87">
            <v>155</v>
          </cell>
          <cell r="DW87">
            <v>698</v>
          </cell>
          <cell r="DX87">
            <v>703</v>
          </cell>
          <cell r="DY87">
            <v>300</v>
          </cell>
          <cell r="DZ87">
            <v>302</v>
          </cell>
          <cell r="EA87">
            <v>21</v>
          </cell>
          <cell r="EB87">
            <v>21</v>
          </cell>
          <cell r="EC87">
            <v>545</v>
          </cell>
          <cell r="ED87">
            <v>545</v>
          </cell>
          <cell r="EE87">
            <v>0</v>
          </cell>
          <cell r="EF87">
            <v>0</v>
          </cell>
          <cell r="EG87">
            <v>417.91</v>
          </cell>
          <cell r="EH87">
            <v>406.19</v>
          </cell>
          <cell r="EI87">
            <v>73388</v>
          </cell>
          <cell r="EJ87">
            <v>73388</v>
          </cell>
          <cell r="EK87">
            <v>0</v>
          </cell>
          <cell r="EL87">
            <v>1478</v>
          </cell>
          <cell r="EM87">
            <v>1527</v>
          </cell>
          <cell r="EN87">
            <v>1846</v>
          </cell>
          <cell r="EO87">
            <v>2012</v>
          </cell>
          <cell r="EP87">
            <v>160800</v>
          </cell>
          <cell r="EQ87">
            <v>160800</v>
          </cell>
          <cell r="ER87">
            <v>18.5</v>
          </cell>
          <cell r="ES87">
            <v>20</v>
          </cell>
          <cell r="EU87">
            <v>5415</v>
          </cell>
          <cell r="EV87">
            <v>5754.73</v>
          </cell>
          <cell r="FD87">
            <v>0</v>
          </cell>
          <cell r="FE87">
            <v>0</v>
          </cell>
          <cell r="FF87">
            <v>54</v>
          </cell>
          <cell r="FG87">
            <v>54</v>
          </cell>
          <cell r="FH87">
            <v>156</v>
          </cell>
          <cell r="FI87">
            <v>156</v>
          </cell>
          <cell r="FJ87">
            <v>174</v>
          </cell>
          <cell r="FK87">
            <v>412</v>
          </cell>
          <cell r="FL87">
            <v>6326</v>
          </cell>
          <cell r="FM87">
            <v>7655</v>
          </cell>
          <cell r="FN87">
            <v>3163</v>
          </cell>
          <cell r="FO87">
            <v>3827.5</v>
          </cell>
          <cell r="FP87">
            <v>174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234.98840048898467</v>
          </cell>
          <cell r="FV87">
            <v>0</v>
          </cell>
          <cell r="FW87">
            <v>13.404747708356988</v>
          </cell>
          <cell r="FX87">
            <v>0</v>
          </cell>
          <cell r="FY87">
            <v>85.655811230733747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3401096</v>
          </cell>
          <cell r="GH87">
            <v>1295673.3762344695</v>
          </cell>
          <cell r="GI87">
            <v>1495170.3233513855</v>
          </cell>
          <cell r="GJ87">
            <v>329426.64319847082</v>
          </cell>
        </row>
        <row r="88">
          <cell r="A88">
            <v>89</v>
          </cell>
          <cell r="B88" t="str">
            <v>STAFFORD</v>
          </cell>
          <cell r="C88">
            <v>96147377</v>
          </cell>
          <cell r="D88">
            <v>99637530</v>
          </cell>
          <cell r="E88">
            <v>32805847.667397164</v>
          </cell>
          <cell r="F88">
            <v>34644456.736457832</v>
          </cell>
          <cell r="G88">
            <v>0</v>
          </cell>
          <cell r="H88">
            <v>6164421</v>
          </cell>
          <cell r="I88">
            <v>2022927</v>
          </cell>
          <cell r="J88">
            <v>2064957</v>
          </cell>
          <cell r="K88">
            <v>1581147</v>
          </cell>
          <cell r="L88">
            <v>1613998</v>
          </cell>
          <cell r="M88">
            <v>1016452</v>
          </cell>
          <cell r="N88">
            <v>1037570</v>
          </cell>
          <cell r="O88">
            <v>8846896</v>
          </cell>
          <cell r="P88">
            <v>9030704</v>
          </cell>
          <cell r="Q88">
            <v>2051727</v>
          </cell>
          <cell r="R88">
            <v>2094355</v>
          </cell>
          <cell r="S88">
            <v>12573886</v>
          </cell>
          <cell r="T88">
            <v>12911985</v>
          </cell>
          <cell r="U88">
            <v>376464</v>
          </cell>
          <cell r="V88">
            <v>384285</v>
          </cell>
          <cell r="W88">
            <v>5402253</v>
          </cell>
          <cell r="X88">
            <v>5533708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350903</v>
          </cell>
          <cell r="AD88">
            <v>350903</v>
          </cell>
          <cell r="AE88">
            <v>0</v>
          </cell>
          <cell r="AF88">
            <v>0</v>
          </cell>
          <cell r="AG88">
            <v>7832879</v>
          </cell>
          <cell r="AH88">
            <v>7768081</v>
          </cell>
          <cell r="AI88">
            <v>0</v>
          </cell>
          <cell r="AJ88">
            <v>0</v>
          </cell>
          <cell r="AK88">
            <v>1224627</v>
          </cell>
          <cell r="AL88">
            <v>1690986</v>
          </cell>
          <cell r="AM88">
            <v>786545</v>
          </cell>
          <cell r="AN88">
            <v>971858</v>
          </cell>
          <cell r="AO88">
            <v>1453130</v>
          </cell>
          <cell r="AP88">
            <v>1482773</v>
          </cell>
          <cell r="AQ88">
            <v>0</v>
          </cell>
          <cell r="AR88">
            <v>0</v>
          </cell>
          <cell r="AS88">
            <v>654066</v>
          </cell>
          <cell r="AT88">
            <v>668337</v>
          </cell>
          <cell r="AU88">
            <v>40072</v>
          </cell>
          <cell r="AV88">
            <v>40072</v>
          </cell>
          <cell r="AW88">
            <v>405859</v>
          </cell>
          <cell r="AX88">
            <v>1774544</v>
          </cell>
          <cell r="AY88">
            <v>0</v>
          </cell>
          <cell r="AZ88">
            <v>0</v>
          </cell>
          <cell r="BA88">
            <v>0</v>
          </cell>
          <cell r="BB88">
            <v>82184</v>
          </cell>
          <cell r="BC88">
            <v>773095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112990.57818473324</v>
          </cell>
          <cell r="BI88">
            <v>0</v>
          </cell>
          <cell r="BJ88">
            <v>127500</v>
          </cell>
          <cell r="BK88">
            <v>8817942</v>
          </cell>
          <cell r="BL88">
            <v>6580871</v>
          </cell>
          <cell r="BM88">
            <v>33545</v>
          </cell>
          <cell r="BN88">
            <v>33545</v>
          </cell>
          <cell r="BO88">
            <v>305194</v>
          </cell>
          <cell r="BP88">
            <v>312357</v>
          </cell>
          <cell r="BQ88">
            <v>856000</v>
          </cell>
          <cell r="BR88">
            <v>856000</v>
          </cell>
          <cell r="BS88">
            <v>37500</v>
          </cell>
          <cell r="BT88">
            <v>37500</v>
          </cell>
          <cell r="BU88">
            <v>219769.64587634802</v>
          </cell>
          <cell r="BV88">
            <v>0</v>
          </cell>
          <cell r="BW88">
            <v>118673</v>
          </cell>
          <cell r="BX88">
            <v>118673</v>
          </cell>
          <cell r="BY88">
            <v>82821</v>
          </cell>
          <cell r="BZ88">
            <v>83650</v>
          </cell>
          <cell r="CA88">
            <v>0</v>
          </cell>
          <cell r="CB88">
            <v>0</v>
          </cell>
          <cell r="CC88">
            <v>316462</v>
          </cell>
          <cell r="CD88">
            <v>327157</v>
          </cell>
          <cell r="CE88">
            <v>988545.60000000009</v>
          </cell>
          <cell r="CF88">
            <v>988545.60000000009</v>
          </cell>
          <cell r="CG88">
            <v>0</v>
          </cell>
          <cell r="CH88">
            <v>0</v>
          </cell>
          <cell r="CI88">
            <v>1612588</v>
          </cell>
          <cell r="CJ88">
            <v>1776961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255817</v>
          </cell>
          <cell r="CP88">
            <v>189090</v>
          </cell>
          <cell r="CQ88">
            <v>277237</v>
          </cell>
          <cell r="CR88">
            <v>310739</v>
          </cell>
          <cell r="CS88">
            <v>0</v>
          </cell>
          <cell r="CT88">
            <v>0</v>
          </cell>
          <cell r="CU88">
            <v>121566</v>
          </cell>
          <cell r="CV88">
            <v>121566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190389812.91327351</v>
          </cell>
          <cell r="DB88">
            <v>201842668.91464254</v>
          </cell>
          <cell r="DC88">
            <v>28825.699999999997</v>
          </cell>
          <cell r="DD88">
            <v>29424.6</v>
          </cell>
          <cell r="DE88">
            <v>28825.699999999997</v>
          </cell>
          <cell r="DF88">
            <v>29424.6</v>
          </cell>
          <cell r="DG88">
            <v>0.34699999999999998</v>
          </cell>
          <cell r="DH88">
            <v>0.34699999999999998</v>
          </cell>
          <cell r="DI88">
            <v>6246</v>
          </cell>
          <cell r="DJ88">
            <v>6363</v>
          </cell>
          <cell r="DK88">
            <v>0</v>
          </cell>
          <cell r="DL88">
            <v>316.54798616234405</v>
          </cell>
          <cell r="DM88">
            <v>107.47</v>
          </cell>
          <cell r="DN88">
            <v>107.47</v>
          </cell>
          <cell r="DO88">
            <v>84</v>
          </cell>
          <cell r="DP88">
            <v>84</v>
          </cell>
          <cell r="DQ88">
            <v>54</v>
          </cell>
          <cell r="DR88">
            <v>54</v>
          </cell>
          <cell r="DS88">
            <v>470</v>
          </cell>
          <cell r="DT88">
            <v>470</v>
          </cell>
          <cell r="DU88">
            <v>109</v>
          </cell>
          <cell r="DV88">
            <v>109</v>
          </cell>
          <cell r="DW88">
            <v>668</v>
          </cell>
          <cell r="DX88">
            <v>672</v>
          </cell>
          <cell r="DY88">
            <v>287</v>
          </cell>
          <cell r="DZ88">
            <v>288</v>
          </cell>
          <cell r="EA88">
            <v>20</v>
          </cell>
          <cell r="EB88">
            <v>20</v>
          </cell>
          <cell r="EC88">
            <v>545</v>
          </cell>
          <cell r="ED88">
            <v>545</v>
          </cell>
          <cell r="EE88">
            <v>0</v>
          </cell>
          <cell r="EF88">
            <v>0</v>
          </cell>
          <cell r="EG88">
            <v>417.91</v>
          </cell>
          <cell r="EH88">
            <v>406.19</v>
          </cell>
          <cell r="EI88">
            <v>73388</v>
          </cell>
          <cell r="EJ88">
            <v>73388</v>
          </cell>
          <cell r="EK88">
            <v>0</v>
          </cell>
          <cell r="EL88">
            <v>1819</v>
          </cell>
          <cell r="EM88">
            <v>1854</v>
          </cell>
          <cell r="EN88">
            <v>986</v>
          </cell>
          <cell r="EO88">
            <v>986</v>
          </cell>
          <cell r="EP88">
            <v>166000</v>
          </cell>
          <cell r="EQ88">
            <v>166000</v>
          </cell>
          <cell r="ER88">
            <v>18.5</v>
          </cell>
          <cell r="ES88">
            <v>20</v>
          </cell>
          <cell r="EU88">
            <v>5415</v>
          </cell>
          <cell r="EV88">
            <v>5754.73</v>
          </cell>
          <cell r="FD88">
            <v>0</v>
          </cell>
          <cell r="FE88">
            <v>0</v>
          </cell>
          <cell r="FF88">
            <v>54</v>
          </cell>
          <cell r="FG88">
            <v>54</v>
          </cell>
          <cell r="FH88">
            <v>156</v>
          </cell>
          <cell r="FI88">
            <v>156</v>
          </cell>
          <cell r="FJ88">
            <v>98.25</v>
          </cell>
          <cell r="FK88">
            <v>355</v>
          </cell>
          <cell r="FL88">
            <v>6326</v>
          </cell>
          <cell r="FM88">
            <v>7655</v>
          </cell>
          <cell r="FN88">
            <v>3163</v>
          </cell>
          <cell r="FO88">
            <v>3827.5</v>
          </cell>
          <cell r="FP88">
            <v>98.25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223.79928674103076</v>
          </cell>
          <cell r="FV88">
            <v>0</v>
          </cell>
          <cell r="FW88">
            <v>13.795372958770493</v>
          </cell>
          <cell r="FX88">
            <v>0</v>
          </cell>
          <cell r="FY88">
            <v>78.953326462542833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4127908</v>
          </cell>
          <cell r="GH88">
            <v>1090274.531393568</v>
          </cell>
          <cell r="GI88">
            <v>1068723.8652373659</v>
          </cell>
          <cell r="GJ88">
            <v>347566.46554364468</v>
          </cell>
        </row>
        <row r="89">
          <cell r="A89">
            <v>90</v>
          </cell>
          <cell r="B89" t="str">
            <v>SURRY</v>
          </cell>
          <cell r="C89">
            <v>734183</v>
          </cell>
          <cell r="D89">
            <v>732899</v>
          </cell>
          <cell r="E89">
            <v>944313.93570561439</v>
          </cell>
          <cell r="F89">
            <v>925679.22133949585</v>
          </cell>
          <cell r="G89">
            <v>0</v>
          </cell>
          <cell r="H89">
            <v>54421</v>
          </cell>
          <cell r="I89">
            <v>13506</v>
          </cell>
          <cell r="J89">
            <v>13236</v>
          </cell>
          <cell r="K89">
            <v>64217</v>
          </cell>
          <cell r="L89">
            <v>62935</v>
          </cell>
          <cell r="M89">
            <v>6661</v>
          </cell>
          <cell r="N89">
            <v>6404</v>
          </cell>
          <cell r="O89">
            <v>153820</v>
          </cell>
          <cell r="P89">
            <v>150625</v>
          </cell>
          <cell r="Q89">
            <v>29784</v>
          </cell>
          <cell r="R89">
            <v>29189</v>
          </cell>
          <cell r="S89">
            <v>117753</v>
          </cell>
          <cell r="T89">
            <v>115894</v>
          </cell>
          <cell r="U89">
            <v>3519</v>
          </cell>
          <cell r="V89">
            <v>3448</v>
          </cell>
          <cell r="W89">
            <v>50519</v>
          </cell>
          <cell r="X89">
            <v>49757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200000</v>
          </cell>
          <cell r="AH89">
            <v>200000</v>
          </cell>
          <cell r="AI89">
            <v>0</v>
          </cell>
          <cell r="AJ89">
            <v>0</v>
          </cell>
          <cell r="AK89">
            <v>42931</v>
          </cell>
          <cell r="AL89">
            <v>57849</v>
          </cell>
          <cell r="AM89">
            <v>27573</v>
          </cell>
          <cell r="AN89">
            <v>33248</v>
          </cell>
          <cell r="AO89">
            <v>35566</v>
          </cell>
          <cell r="AP89">
            <v>34858</v>
          </cell>
          <cell r="AQ89">
            <v>0</v>
          </cell>
          <cell r="AR89">
            <v>0</v>
          </cell>
          <cell r="AS89">
            <v>4266</v>
          </cell>
          <cell r="AT89">
            <v>4266</v>
          </cell>
          <cell r="AU89">
            <v>675</v>
          </cell>
          <cell r="AV89">
            <v>675</v>
          </cell>
          <cell r="AW89">
            <v>63260</v>
          </cell>
          <cell r="AX89">
            <v>88033</v>
          </cell>
          <cell r="AY89">
            <v>0</v>
          </cell>
          <cell r="AZ89">
            <v>0</v>
          </cell>
          <cell r="BA89">
            <v>0</v>
          </cell>
          <cell r="BB89">
            <v>53</v>
          </cell>
          <cell r="BC89">
            <v>10801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7500</v>
          </cell>
          <cell r="BK89">
            <v>162549</v>
          </cell>
          <cell r="BL89">
            <v>87312</v>
          </cell>
          <cell r="BM89">
            <v>0</v>
          </cell>
          <cell r="BN89">
            <v>0</v>
          </cell>
          <cell r="BO89">
            <v>3608</v>
          </cell>
          <cell r="BP89">
            <v>3608</v>
          </cell>
          <cell r="BQ89">
            <v>128000</v>
          </cell>
          <cell r="BR89">
            <v>128000</v>
          </cell>
          <cell r="BS89">
            <v>3106</v>
          </cell>
          <cell r="BT89">
            <v>3106</v>
          </cell>
          <cell r="BU89">
            <v>14584.721932300366</v>
          </cell>
          <cell r="BV89">
            <v>0</v>
          </cell>
          <cell r="BW89">
            <v>3370</v>
          </cell>
          <cell r="BX89">
            <v>3370</v>
          </cell>
          <cell r="BY89">
            <v>2021</v>
          </cell>
          <cell r="BZ89">
            <v>2042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56676.375</v>
          </cell>
          <cell r="CF89">
            <v>56676.375</v>
          </cell>
          <cell r="CG89">
            <v>0</v>
          </cell>
          <cell r="CH89">
            <v>0</v>
          </cell>
          <cell r="CI89">
            <v>1005</v>
          </cell>
          <cell r="CJ89">
            <v>1148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3648</v>
          </cell>
          <cell r="CV89">
            <v>3648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2881916.0326379146</v>
          </cell>
          <cell r="DB89">
            <v>2859826.5963394959</v>
          </cell>
          <cell r="DC89">
            <v>628.35</v>
          </cell>
          <cell r="DD89">
            <v>615.79999999999995</v>
          </cell>
          <cell r="DE89">
            <v>628.35</v>
          </cell>
          <cell r="DF89">
            <v>615.79999999999995</v>
          </cell>
          <cell r="DG89">
            <v>0.8</v>
          </cell>
          <cell r="DH89">
            <v>0.8</v>
          </cell>
          <cell r="DI89">
            <v>7345</v>
          </cell>
          <cell r="DJ89">
            <v>7454</v>
          </cell>
          <cell r="DK89">
            <v>0</v>
          </cell>
          <cell r="DL89">
            <v>441.43892862915129</v>
          </cell>
          <cell r="DM89">
            <v>107.47</v>
          </cell>
          <cell r="DN89">
            <v>107.47</v>
          </cell>
          <cell r="DO89">
            <v>511</v>
          </cell>
          <cell r="DP89">
            <v>511</v>
          </cell>
          <cell r="DQ89">
            <v>53</v>
          </cell>
          <cell r="DR89">
            <v>52</v>
          </cell>
          <cell r="DS89">
            <v>1224</v>
          </cell>
          <cell r="DT89">
            <v>1223</v>
          </cell>
          <cell r="DU89">
            <v>237</v>
          </cell>
          <cell r="DV89">
            <v>237</v>
          </cell>
          <cell r="DW89">
            <v>937</v>
          </cell>
          <cell r="DX89">
            <v>941</v>
          </cell>
          <cell r="DY89">
            <v>402</v>
          </cell>
          <cell r="DZ89">
            <v>404</v>
          </cell>
          <cell r="EA89">
            <v>28</v>
          </cell>
          <cell r="EB89">
            <v>28</v>
          </cell>
          <cell r="EC89">
            <v>545</v>
          </cell>
          <cell r="ED89">
            <v>545</v>
          </cell>
          <cell r="EE89">
            <v>0</v>
          </cell>
          <cell r="EF89">
            <v>0</v>
          </cell>
          <cell r="EG89">
            <v>417.91</v>
          </cell>
          <cell r="EH89">
            <v>406.19</v>
          </cell>
          <cell r="EI89">
            <v>71758</v>
          </cell>
          <cell r="EJ89">
            <v>71758</v>
          </cell>
          <cell r="EK89">
            <v>0</v>
          </cell>
          <cell r="EL89">
            <v>4</v>
          </cell>
          <cell r="EM89">
            <v>4</v>
          </cell>
          <cell r="EN89">
            <v>0</v>
          </cell>
          <cell r="EO89">
            <v>0</v>
          </cell>
          <cell r="EP89">
            <v>25600</v>
          </cell>
          <cell r="EQ89">
            <v>25600</v>
          </cell>
          <cell r="ER89">
            <v>18.5</v>
          </cell>
          <cell r="ES89">
            <v>20</v>
          </cell>
          <cell r="EU89">
            <v>5415</v>
          </cell>
          <cell r="EV89">
            <v>5754.73</v>
          </cell>
          <cell r="FD89">
            <v>0</v>
          </cell>
          <cell r="FE89">
            <v>0</v>
          </cell>
          <cell r="FF89">
            <v>53</v>
          </cell>
          <cell r="FG89">
            <v>52</v>
          </cell>
          <cell r="FH89">
            <v>151</v>
          </cell>
          <cell r="FI89">
            <v>151</v>
          </cell>
          <cell r="FJ89">
            <v>20</v>
          </cell>
          <cell r="FK89">
            <v>23</v>
          </cell>
          <cell r="FL89">
            <v>6326</v>
          </cell>
          <cell r="FM89">
            <v>7655</v>
          </cell>
          <cell r="FN89">
            <v>3163</v>
          </cell>
          <cell r="FO89">
            <v>3827.5</v>
          </cell>
          <cell r="FP89">
            <v>20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304.22579984695756</v>
          </cell>
          <cell r="FV89">
            <v>0</v>
          </cell>
          <cell r="FW89">
            <v>28.176055253995067</v>
          </cell>
          <cell r="FX89">
            <v>0</v>
          </cell>
          <cell r="FY89">
            <v>109.03707352819865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200105</v>
          </cell>
          <cell r="GH89">
            <v>119136.00000000003</v>
          </cell>
          <cell r="GI89">
            <v>282016.00000000006</v>
          </cell>
          <cell r="GJ89">
            <v>17064.000000000004</v>
          </cell>
        </row>
        <row r="90">
          <cell r="A90">
            <v>91</v>
          </cell>
          <cell r="B90" t="str">
            <v>SUSSEX</v>
          </cell>
          <cell r="C90">
            <v>3968868</v>
          </cell>
          <cell r="D90">
            <v>3973846</v>
          </cell>
          <cell r="E90">
            <v>1431732.5429233606</v>
          </cell>
          <cell r="F90">
            <v>1463933.5928531962</v>
          </cell>
          <cell r="G90">
            <v>0</v>
          </cell>
          <cell r="H90">
            <v>261730</v>
          </cell>
          <cell r="I90">
            <v>69823</v>
          </cell>
          <cell r="J90">
            <v>69410</v>
          </cell>
          <cell r="K90">
            <v>172169</v>
          </cell>
          <cell r="L90">
            <v>171797</v>
          </cell>
          <cell r="M90">
            <v>34434</v>
          </cell>
          <cell r="N90">
            <v>34230</v>
          </cell>
          <cell r="O90">
            <v>486621</v>
          </cell>
          <cell r="P90">
            <v>483745</v>
          </cell>
          <cell r="Q90">
            <v>221546</v>
          </cell>
          <cell r="R90">
            <v>220236</v>
          </cell>
          <cell r="S90">
            <v>527551</v>
          </cell>
          <cell r="T90">
            <v>527663</v>
          </cell>
          <cell r="U90">
            <v>16242</v>
          </cell>
          <cell r="V90">
            <v>16146</v>
          </cell>
          <cell r="W90">
            <v>226093</v>
          </cell>
          <cell r="X90">
            <v>226695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107825</v>
          </cell>
          <cell r="AD90">
            <v>117756</v>
          </cell>
          <cell r="AE90">
            <v>0</v>
          </cell>
          <cell r="AF90">
            <v>0</v>
          </cell>
          <cell r="AG90">
            <v>270356</v>
          </cell>
          <cell r="AH90">
            <v>261110</v>
          </cell>
          <cell r="AI90">
            <v>0</v>
          </cell>
          <cell r="AJ90">
            <v>0</v>
          </cell>
          <cell r="AK90">
            <v>437984</v>
          </cell>
          <cell r="AL90">
            <v>599310</v>
          </cell>
          <cell r="AM90">
            <v>281305</v>
          </cell>
          <cell r="AN90">
            <v>344441</v>
          </cell>
          <cell r="AO90">
            <v>398489</v>
          </cell>
          <cell r="AP90">
            <v>396216</v>
          </cell>
          <cell r="AQ90">
            <v>0</v>
          </cell>
          <cell r="AR90">
            <v>0</v>
          </cell>
          <cell r="AS90">
            <v>32390</v>
          </cell>
          <cell r="AT90">
            <v>32390</v>
          </cell>
          <cell r="AU90">
            <v>1126</v>
          </cell>
          <cell r="AV90">
            <v>1126</v>
          </cell>
          <cell r="AW90">
            <v>131743</v>
          </cell>
          <cell r="AX90">
            <v>293931</v>
          </cell>
          <cell r="AY90">
            <v>0</v>
          </cell>
          <cell r="AZ90">
            <v>0</v>
          </cell>
          <cell r="BA90">
            <v>0</v>
          </cell>
          <cell r="BB90">
            <v>474</v>
          </cell>
          <cell r="BC90">
            <v>77222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12500</v>
          </cell>
          <cell r="BK90">
            <v>271825</v>
          </cell>
          <cell r="BL90">
            <v>103124</v>
          </cell>
          <cell r="BM90">
            <v>0</v>
          </cell>
          <cell r="BN90">
            <v>0</v>
          </cell>
          <cell r="BO90">
            <v>28044</v>
          </cell>
          <cell r="BP90">
            <v>28045</v>
          </cell>
          <cell r="BQ90">
            <v>128000</v>
          </cell>
          <cell r="BR90">
            <v>128000</v>
          </cell>
          <cell r="BS90">
            <v>3874</v>
          </cell>
          <cell r="BT90">
            <v>3874</v>
          </cell>
          <cell r="BU90">
            <v>9651.7208286710083</v>
          </cell>
          <cell r="BV90">
            <v>0</v>
          </cell>
          <cell r="BW90">
            <v>3139</v>
          </cell>
          <cell r="BX90">
            <v>3139</v>
          </cell>
          <cell r="BY90">
            <v>4125</v>
          </cell>
          <cell r="BZ90">
            <v>4166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153304.20000000001</v>
          </cell>
          <cell r="CF90">
            <v>153304.20000000001</v>
          </cell>
          <cell r="CG90">
            <v>0</v>
          </cell>
          <cell r="CH90">
            <v>0</v>
          </cell>
          <cell r="CI90">
            <v>9340</v>
          </cell>
          <cell r="CJ90">
            <v>10274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8018</v>
          </cell>
          <cell r="CV90">
            <v>8018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9512840.4637520313</v>
          </cell>
          <cell r="DB90">
            <v>9950155.7928531952</v>
          </cell>
          <cell r="DC90">
            <v>998.3</v>
          </cell>
          <cell r="DD90">
            <v>992.40000000000009</v>
          </cell>
          <cell r="DE90">
            <v>998.3</v>
          </cell>
          <cell r="DF90">
            <v>992.40000000000009</v>
          </cell>
          <cell r="DG90">
            <v>0.34920000000000001</v>
          </cell>
          <cell r="DH90">
            <v>0.34920000000000001</v>
          </cell>
          <cell r="DI90">
            <v>7543</v>
          </cell>
          <cell r="DJ90">
            <v>7628</v>
          </cell>
          <cell r="DK90">
            <v>0</v>
          </cell>
          <cell r="DL90">
            <v>404.51282470679735</v>
          </cell>
          <cell r="DM90">
            <v>107.47</v>
          </cell>
          <cell r="DN90">
            <v>107.47</v>
          </cell>
          <cell r="DO90">
            <v>265</v>
          </cell>
          <cell r="DP90">
            <v>266</v>
          </cell>
          <cell r="DQ90">
            <v>53</v>
          </cell>
          <cell r="DR90">
            <v>53</v>
          </cell>
          <cell r="DS90">
            <v>749</v>
          </cell>
          <cell r="DT90">
            <v>749</v>
          </cell>
          <cell r="DU90">
            <v>341</v>
          </cell>
          <cell r="DV90">
            <v>341</v>
          </cell>
          <cell r="DW90">
            <v>812</v>
          </cell>
          <cell r="DX90">
            <v>817</v>
          </cell>
          <cell r="DY90">
            <v>348</v>
          </cell>
          <cell r="DZ90">
            <v>351</v>
          </cell>
          <cell r="EA90">
            <v>25</v>
          </cell>
          <cell r="EB90">
            <v>25</v>
          </cell>
          <cell r="EC90">
            <v>545</v>
          </cell>
          <cell r="ED90">
            <v>545</v>
          </cell>
          <cell r="EE90">
            <v>0</v>
          </cell>
          <cell r="EF90">
            <v>0</v>
          </cell>
          <cell r="EG90">
            <v>417.91</v>
          </cell>
          <cell r="EH90">
            <v>406.19</v>
          </cell>
          <cell r="EI90">
            <v>71758</v>
          </cell>
          <cell r="EJ90">
            <v>71758</v>
          </cell>
          <cell r="EK90">
            <v>0</v>
          </cell>
          <cell r="EL90">
            <v>11</v>
          </cell>
          <cell r="EM90">
            <v>11</v>
          </cell>
          <cell r="EN90">
            <v>304</v>
          </cell>
          <cell r="EO90">
            <v>332</v>
          </cell>
          <cell r="EP90">
            <v>25600</v>
          </cell>
          <cell r="EQ90">
            <v>25600</v>
          </cell>
          <cell r="ER90">
            <v>18.5</v>
          </cell>
          <cell r="ES90">
            <v>20</v>
          </cell>
          <cell r="EU90">
            <v>5415</v>
          </cell>
          <cell r="EV90">
            <v>5754.73</v>
          </cell>
          <cell r="FD90">
            <v>0</v>
          </cell>
          <cell r="FE90">
            <v>0</v>
          </cell>
          <cell r="FF90">
            <v>53</v>
          </cell>
          <cell r="FG90">
            <v>53</v>
          </cell>
          <cell r="FH90">
            <v>161</v>
          </cell>
          <cell r="FI90">
            <v>161</v>
          </cell>
          <cell r="FJ90">
            <v>32</v>
          </cell>
          <cell r="FK90">
            <v>59</v>
          </cell>
          <cell r="FL90">
            <v>6326</v>
          </cell>
          <cell r="FM90">
            <v>7655</v>
          </cell>
          <cell r="FN90">
            <v>3163</v>
          </cell>
          <cell r="FO90">
            <v>3827.5</v>
          </cell>
          <cell r="FP90">
            <v>32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268.47227510332732</v>
          </cell>
          <cell r="FV90">
            <v>0</v>
          </cell>
          <cell r="FW90">
            <v>20.238575466110547</v>
          </cell>
          <cell r="FX90">
            <v>0</v>
          </cell>
          <cell r="FY90">
            <v>115.80197413735951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140103</v>
          </cell>
          <cell r="GH90">
            <v>118875.02028272895</v>
          </cell>
          <cell r="GI90">
            <v>385949.16840811307</v>
          </cell>
          <cell r="GJ90">
            <v>17379.514443761524</v>
          </cell>
        </row>
        <row r="91">
          <cell r="A91">
            <v>92</v>
          </cell>
          <cell r="B91" t="str">
            <v>TAZEWELL</v>
          </cell>
          <cell r="C91">
            <v>19472660</v>
          </cell>
          <cell r="D91">
            <v>19616435</v>
          </cell>
          <cell r="E91">
            <v>6726567.5500969617</v>
          </cell>
          <cell r="F91">
            <v>6776484.5234160749</v>
          </cell>
          <cell r="G91">
            <v>0</v>
          </cell>
          <cell r="H91">
            <v>1362240</v>
          </cell>
          <cell r="I91">
            <v>420515</v>
          </cell>
          <cell r="J91">
            <v>417415</v>
          </cell>
          <cell r="K91">
            <v>892133</v>
          </cell>
          <cell r="L91">
            <v>885556</v>
          </cell>
          <cell r="M91">
            <v>207382</v>
          </cell>
          <cell r="N91">
            <v>205853</v>
          </cell>
          <cell r="O91">
            <v>2918996</v>
          </cell>
          <cell r="P91">
            <v>2897477</v>
          </cell>
          <cell r="Q91">
            <v>786486</v>
          </cell>
          <cell r="R91">
            <v>780688</v>
          </cell>
          <cell r="S91">
            <v>3001166</v>
          </cell>
          <cell r="T91">
            <v>2994577</v>
          </cell>
          <cell r="U91">
            <v>89996</v>
          </cell>
          <cell r="V91">
            <v>89332</v>
          </cell>
          <cell r="W91">
            <v>1287332</v>
          </cell>
          <cell r="X91">
            <v>1285610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1628257</v>
          </cell>
          <cell r="AH91">
            <v>1570258</v>
          </cell>
          <cell r="AI91">
            <v>0</v>
          </cell>
          <cell r="AJ91">
            <v>0</v>
          </cell>
          <cell r="AK91">
            <v>944625</v>
          </cell>
          <cell r="AL91">
            <v>1287170</v>
          </cell>
          <cell r="AM91">
            <v>606707</v>
          </cell>
          <cell r="AN91">
            <v>739774</v>
          </cell>
          <cell r="AO91">
            <v>1158128</v>
          </cell>
          <cell r="AP91">
            <v>1150485</v>
          </cell>
          <cell r="AQ91">
            <v>0</v>
          </cell>
          <cell r="AR91">
            <v>0</v>
          </cell>
          <cell r="AS91">
            <v>158375</v>
          </cell>
          <cell r="AT91">
            <v>155736</v>
          </cell>
          <cell r="AU91">
            <v>3602</v>
          </cell>
          <cell r="AV91">
            <v>3602</v>
          </cell>
          <cell r="AW91">
            <v>497888</v>
          </cell>
          <cell r="AX91">
            <v>687744</v>
          </cell>
          <cell r="AY91">
            <v>0</v>
          </cell>
          <cell r="AZ91">
            <v>0</v>
          </cell>
          <cell r="BA91">
            <v>0</v>
          </cell>
          <cell r="BB91">
            <v>443</v>
          </cell>
          <cell r="BC91">
            <v>306617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16024.247085673145</v>
          </cell>
          <cell r="BI91">
            <v>0</v>
          </cell>
          <cell r="BJ91">
            <v>42500</v>
          </cell>
          <cell r="BK91">
            <v>379077</v>
          </cell>
          <cell r="BL91">
            <v>125871</v>
          </cell>
          <cell r="BM91">
            <v>25159</v>
          </cell>
          <cell r="BN91">
            <v>25159</v>
          </cell>
          <cell r="BO91">
            <v>117320</v>
          </cell>
          <cell r="BP91">
            <v>117323</v>
          </cell>
          <cell r="BQ91">
            <v>388000</v>
          </cell>
          <cell r="BR91">
            <v>388000</v>
          </cell>
          <cell r="BS91">
            <v>5999</v>
          </cell>
          <cell r="BT91">
            <v>5999</v>
          </cell>
          <cell r="BU91">
            <v>33439.667744025588</v>
          </cell>
          <cell r="BV91">
            <v>0</v>
          </cell>
          <cell r="BW91">
            <v>37675</v>
          </cell>
          <cell r="BX91">
            <v>37675</v>
          </cell>
          <cell r="BY91">
            <v>50503</v>
          </cell>
          <cell r="BZ91">
            <v>51008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278812.79999999999</v>
          </cell>
          <cell r="CF91">
            <v>278812.79999999999</v>
          </cell>
          <cell r="CG91">
            <v>0</v>
          </cell>
          <cell r="CH91">
            <v>0</v>
          </cell>
          <cell r="CI91">
            <v>9058</v>
          </cell>
          <cell r="CJ91">
            <v>9590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38088</v>
          </cell>
          <cell r="CP91">
            <v>26881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26679</v>
          </cell>
          <cell r="CV91">
            <v>26679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42497243.017840981</v>
          </cell>
          <cell r="DB91">
            <v>44057958.570501745</v>
          </cell>
          <cell r="DC91">
            <v>5269.85</v>
          </cell>
          <cell r="DD91">
            <v>5231</v>
          </cell>
          <cell r="DE91">
            <v>5269.85</v>
          </cell>
          <cell r="DF91">
            <v>5231</v>
          </cell>
          <cell r="DG91">
            <v>0.25750000000000001</v>
          </cell>
          <cell r="DH91">
            <v>0.25750000000000001</v>
          </cell>
          <cell r="DI91">
            <v>6253</v>
          </cell>
          <cell r="DJ91">
            <v>6346</v>
          </cell>
          <cell r="DK91">
            <v>0</v>
          </cell>
          <cell r="DL91">
            <v>350.61558761236824</v>
          </cell>
          <cell r="DM91">
            <v>107.47</v>
          </cell>
          <cell r="DN91">
            <v>107.47</v>
          </cell>
          <cell r="DO91">
            <v>228</v>
          </cell>
          <cell r="DP91">
            <v>228</v>
          </cell>
          <cell r="DQ91">
            <v>53</v>
          </cell>
          <cell r="DR91">
            <v>53</v>
          </cell>
          <cell r="DS91">
            <v>746</v>
          </cell>
          <cell r="DT91">
            <v>746</v>
          </cell>
          <cell r="DU91">
            <v>201</v>
          </cell>
          <cell r="DV91">
            <v>201</v>
          </cell>
          <cell r="DW91">
            <v>767</v>
          </cell>
          <cell r="DX91">
            <v>771</v>
          </cell>
          <cell r="DY91">
            <v>329</v>
          </cell>
          <cell r="DZ91">
            <v>331</v>
          </cell>
          <cell r="EA91">
            <v>23</v>
          </cell>
          <cell r="EB91">
            <v>23</v>
          </cell>
          <cell r="EC91">
            <v>545</v>
          </cell>
          <cell r="ED91">
            <v>545</v>
          </cell>
          <cell r="EE91">
            <v>0</v>
          </cell>
          <cell r="EF91">
            <v>0</v>
          </cell>
          <cell r="EG91">
            <v>417.91</v>
          </cell>
          <cell r="EH91">
            <v>406.19</v>
          </cell>
          <cell r="EI91">
            <v>71758</v>
          </cell>
          <cell r="EJ91">
            <v>71758</v>
          </cell>
          <cell r="EK91">
            <v>0</v>
          </cell>
          <cell r="EL91">
            <v>9</v>
          </cell>
          <cell r="EM91">
            <v>9</v>
          </cell>
          <cell r="EN91">
            <v>0</v>
          </cell>
          <cell r="EO91">
            <v>0</v>
          </cell>
          <cell r="EP91">
            <v>77600</v>
          </cell>
          <cell r="EQ91">
            <v>77600</v>
          </cell>
          <cell r="ER91">
            <v>18.5</v>
          </cell>
          <cell r="ES91">
            <v>20</v>
          </cell>
          <cell r="EU91">
            <v>5415</v>
          </cell>
          <cell r="EV91">
            <v>5754.73</v>
          </cell>
          <cell r="FD91">
            <v>0</v>
          </cell>
          <cell r="FE91">
            <v>0</v>
          </cell>
          <cell r="FF91">
            <v>53</v>
          </cell>
          <cell r="FG91">
            <v>53</v>
          </cell>
          <cell r="FH91">
            <v>155</v>
          </cell>
          <cell r="FI91">
            <v>155</v>
          </cell>
          <cell r="FJ91">
            <v>106</v>
          </cell>
          <cell r="FK91">
            <v>121</v>
          </cell>
          <cell r="FL91">
            <v>6326</v>
          </cell>
          <cell r="FM91">
            <v>7655</v>
          </cell>
          <cell r="FN91">
            <v>3163</v>
          </cell>
          <cell r="FO91">
            <v>3827.5</v>
          </cell>
          <cell r="FP91">
            <v>106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254.80683987657176</v>
          </cell>
          <cell r="FV91">
            <v>0</v>
          </cell>
          <cell r="FW91">
            <v>17.82784844990011</v>
          </cell>
          <cell r="FX91">
            <v>0</v>
          </cell>
          <cell r="FY91">
            <v>77.980899285896356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544567</v>
          </cell>
          <cell r="GH91">
            <v>272754.40404040407</v>
          </cell>
          <cell r="GI91">
            <v>538004.02693602699</v>
          </cell>
          <cell r="GJ91">
            <v>54924.663299663305</v>
          </cell>
        </row>
        <row r="92">
          <cell r="A92">
            <v>93</v>
          </cell>
          <cell r="B92" t="str">
            <v>WARREN</v>
          </cell>
          <cell r="C92">
            <v>13388742</v>
          </cell>
          <cell r="D92">
            <v>13626555</v>
          </cell>
          <cell r="E92">
            <v>7079492.9604111807</v>
          </cell>
          <cell r="F92">
            <v>7313753.0810625348</v>
          </cell>
          <cell r="G92">
            <v>0</v>
          </cell>
          <cell r="H92">
            <v>936657</v>
          </cell>
          <cell r="I92">
            <v>296249</v>
          </cell>
          <cell r="J92">
            <v>297063</v>
          </cell>
          <cell r="K92">
            <v>465862</v>
          </cell>
          <cell r="L92">
            <v>467141</v>
          </cell>
          <cell r="M92">
            <v>148855</v>
          </cell>
          <cell r="N92">
            <v>149264</v>
          </cell>
          <cell r="O92">
            <v>1540927</v>
          </cell>
          <cell r="P92">
            <v>1545160</v>
          </cell>
          <cell r="Q92">
            <v>501697</v>
          </cell>
          <cell r="R92">
            <v>503075</v>
          </cell>
          <cell r="S92">
            <v>1990249</v>
          </cell>
          <cell r="T92">
            <v>2006773</v>
          </cell>
          <cell r="U92">
            <v>60645</v>
          </cell>
          <cell r="V92">
            <v>60811</v>
          </cell>
          <cell r="W92">
            <v>854539</v>
          </cell>
          <cell r="X92">
            <v>862415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37022</v>
          </cell>
          <cell r="AD92">
            <v>40360</v>
          </cell>
          <cell r="AE92">
            <v>0</v>
          </cell>
          <cell r="AF92">
            <v>0</v>
          </cell>
          <cell r="AG92">
            <v>1147092</v>
          </cell>
          <cell r="AH92">
            <v>1117510</v>
          </cell>
          <cell r="AI92">
            <v>0</v>
          </cell>
          <cell r="AJ92">
            <v>0</v>
          </cell>
          <cell r="AK92">
            <v>380581</v>
          </cell>
          <cell r="AL92">
            <v>522382</v>
          </cell>
          <cell r="AM92">
            <v>244437</v>
          </cell>
          <cell r="AN92">
            <v>300228</v>
          </cell>
          <cell r="AO92">
            <v>604795</v>
          </cell>
          <cell r="AP92">
            <v>606487</v>
          </cell>
          <cell r="AQ92">
            <v>0</v>
          </cell>
          <cell r="AR92">
            <v>0</v>
          </cell>
          <cell r="AS92">
            <v>121682</v>
          </cell>
          <cell r="AT92">
            <v>121682</v>
          </cell>
          <cell r="AU92">
            <v>5178</v>
          </cell>
          <cell r="AV92">
            <v>5178</v>
          </cell>
          <cell r="AW92">
            <v>574138</v>
          </cell>
          <cell r="AX92">
            <v>554100</v>
          </cell>
          <cell r="AY92">
            <v>0</v>
          </cell>
          <cell r="AZ92">
            <v>0</v>
          </cell>
          <cell r="BA92">
            <v>0</v>
          </cell>
          <cell r="BB92">
            <v>5707</v>
          </cell>
          <cell r="BC92">
            <v>163428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22068.791156194755</v>
          </cell>
          <cell r="BI92">
            <v>0</v>
          </cell>
          <cell r="BJ92">
            <v>47500</v>
          </cell>
          <cell r="BK92">
            <v>1253283</v>
          </cell>
          <cell r="BL92">
            <v>885434</v>
          </cell>
          <cell r="BM92">
            <v>16772</v>
          </cell>
          <cell r="BN92">
            <v>16772</v>
          </cell>
          <cell r="BO92">
            <v>63557</v>
          </cell>
          <cell r="BP92">
            <v>63559</v>
          </cell>
          <cell r="BQ92">
            <v>284000</v>
          </cell>
          <cell r="BR92">
            <v>284000</v>
          </cell>
          <cell r="BS92">
            <v>6693</v>
          </cell>
          <cell r="BT92">
            <v>6693</v>
          </cell>
          <cell r="BU92">
            <v>60573.169880334288</v>
          </cell>
          <cell r="BV92">
            <v>0</v>
          </cell>
          <cell r="BW92">
            <v>42760</v>
          </cell>
          <cell r="BX92">
            <v>42760</v>
          </cell>
          <cell r="BY92">
            <v>3971</v>
          </cell>
          <cell r="BZ92">
            <v>4011</v>
          </cell>
          <cell r="CA92">
            <v>0</v>
          </cell>
          <cell r="CB92">
            <v>0</v>
          </cell>
          <cell r="CC92">
            <v>147932</v>
          </cell>
          <cell r="CD92">
            <v>178450</v>
          </cell>
          <cell r="CE92">
            <v>111481.125</v>
          </cell>
          <cell r="CF92">
            <v>111481.125</v>
          </cell>
          <cell r="CG92">
            <v>0</v>
          </cell>
          <cell r="CH92">
            <v>0</v>
          </cell>
          <cell r="CI92">
            <v>111963</v>
          </cell>
          <cell r="CJ92">
            <v>123405</v>
          </cell>
          <cell r="CK92">
            <v>0</v>
          </cell>
          <cell r="CL92">
            <v>0</v>
          </cell>
          <cell r="CM92">
            <v>10853.48</v>
          </cell>
          <cell r="CN92">
            <v>10117.58</v>
          </cell>
          <cell r="CO92">
            <v>37786</v>
          </cell>
          <cell r="CP92">
            <v>28870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26971</v>
          </cell>
          <cell r="CV92">
            <v>26971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31784206.735291515</v>
          </cell>
          <cell r="DB92">
            <v>32888686.577218726</v>
          </cell>
          <cell r="DC92">
            <v>4950.75</v>
          </cell>
          <cell r="DD92">
            <v>4964.3500000000004</v>
          </cell>
          <cell r="DE92">
            <v>4950.75</v>
          </cell>
          <cell r="DF92">
            <v>4964.3500000000004</v>
          </cell>
          <cell r="DG92">
            <v>0.44319999999999998</v>
          </cell>
          <cell r="DH92">
            <v>0.44319999999999998</v>
          </cell>
          <cell r="DI92">
            <v>6287</v>
          </cell>
          <cell r="DJ92">
            <v>6403</v>
          </cell>
          <cell r="DK92">
            <v>0</v>
          </cell>
          <cell r="DL92">
            <v>336.79448218160752</v>
          </cell>
          <cell r="DM92">
            <v>107.47</v>
          </cell>
          <cell r="DN92">
            <v>107.47</v>
          </cell>
          <cell r="DO92">
            <v>169</v>
          </cell>
          <cell r="DP92">
            <v>169</v>
          </cell>
          <cell r="DQ92">
            <v>54</v>
          </cell>
          <cell r="DR92">
            <v>54</v>
          </cell>
          <cell r="DS92">
            <v>559</v>
          </cell>
          <cell r="DT92">
            <v>559</v>
          </cell>
          <cell r="DU92">
            <v>182</v>
          </cell>
          <cell r="DV92">
            <v>182</v>
          </cell>
          <cell r="DW92">
            <v>722</v>
          </cell>
          <cell r="DX92">
            <v>726</v>
          </cell>
          <cell r="DY92">
            <v>310</v>
          </cell>
          <cell r="DZ92">
            <v>312</v>
          </cell>
          <cell r="EA92">
            <v>22</v>
          </cell>
          <cell r="EB92">
            <v>22</v>
          </cell>
          <cell r="EC92">
            <v>545</v>
          </cell>
          <cell r="ED92">
            <v>545</v>
          </cell>
          <cell r="EE92">
            <v>0</v>
          </cell>
          <cell r="EF92">
            <v>0</v>
          </cell>
          <cell r="EG92">
            <v>417.91</v>
          </cell>
          <cell r="EH92">
            <v>406.19</v>
          </cell>
          <cell r="EI92">
            <v>73388</v>
          </cell>
          <cell r="EJ92">
            <v>73388</v>
          </cell>
          <cell r="EK92">
            <v>0</v>
          </cell>
          <cell r="EL92">
            <v>148</v>
          </cell>
          <cell r="EM92">
            <v>151</v>
          </cell>
          <cell r="EN92">
            <v>122</v>
          </cell>
          <cell r="EO92">
            <v>133</v>
          </cell>
          <cell r="EP92">
            <v>56800</v>
          </cell>
          <cell r="EQ92">
            <v>56800</v>
          </cell>
          <cell r="ER92">
            <v>18.5</v>
          </cell>
          <cell r="ES92">
            <v>20</v>
          </cell>
          <cell r="EU92">
            <v>5415</v>
          </cell>
          <cell r="EV92">
            <v>5754.73</v>
          </cell>
          <cell r="FD92">
            <v>0</v>
          </cell>
          <cell r="FE92">
            <v>0</v>
          </cell>
          <cell r="FF92">
            <v>54</v>
          </cell>
          <cell r="FG92">
            <v>54</v>
          </cell>
          <cell r="FH92">
            <v>158</v>
          </cell>
          <cell r="FI92">
            <v>158</v>
          </cell>
          <cell r="FJ92">
            <v>163</v>
          </cell>
          <cell r="FK92">
            <v>130</v>
          </cell>
          <cell r="FL92">
            <v>6326</v>
          </cell>
          <cell r="FM92">
            <v>7655</v>
          </cell>
          <cell r="FN92">
            <v>3163</v>
          </cell>
          <cell r="FO92">
            <v>3827.5</v>
          </cell>
          <cell r="FP92">
            <v>163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242.75424383578905</v>
          </cell>
          <cell r="FV92">
            <v>0</v>
          </cell>
          <cell r="FW92">
            <v>13.830877202615792</v>
          </cell>
          <cell r="FX92">
            <v>0</v>
          </cell>
          <cell r="FY92">
            <v>80.209361143202671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889512</v>
          </cell>
          <cell r="GH92">
            <v>399339.27873563219</v>
          </cell>
          <cell r="GI92">
            <v>497499.95977011498</v>
          </cell>
          <cell r="GJ92">
            <v>96856.074712643676</v>
          </cell>
        </row>
        <row r="93">
          <cell r="A93">
            <v>94</v>
          </cell>
          <cell r="B93" t="str">
            <v>WASHINGTON</v>
          </cell>
          <cell r="C93">
            <v>21148697</v>
          </cell>
          <cell r="D93">
            <v>21254358</v>
          </cell>
          <cell r="E93">
            <v>8341439.7653995939</v>
          </cell>
          <cell r="F93">
            <v>8508559.4881588817</v>
          </cell>
          <cell r="G93">
            <v>0</v>
          </cell>
          <cell r="H93">
            <v>1445815</v>
          </cell>
          <cell r="I93">
            <v>461563</v>
          </cell>
          <cell r="J93">
            <v>458354</v>
          </cell>
          <cell r="K93">
            <v>1077997</v>
          </cell>
          <cell r="L93">
            <v>1070503</v>
          </cell>
          <cell r="M93">
            <v>223330</v>
          </cell>
          <cell r="N93">
            <v>221777</v>
          </cell>
          <cell r="O93">
            <v>2568296</v>
          </cell>
          <cell r="P93">
            <v>2550440</v>
          </cell>
          <cell r="Q93">
            <v>738707</v>
          </cell>
          <cell r="R93">
            <v>733572</v>
          </cell>
          <cell r="S93">
            <v>3156685</v>
          </cell>
          <cell r="T93">
            <v>3151798</v>
          </cell>
          <cell r="U93">
            <v>94486</v>
          </cell>
          <cell r="V93">
            <v>93829</v>
          </cell>
          <cell r="W93">
            <v>1352865</v>
          </cell>
          <cell r="X93">
            <v>1351989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1787196</v>
          </cell>
          <cell r="AH93">
            <v>1724264</v>
          </cell>
          <cell r="AI93">
            <v>0</v>
          </cell>
          <cell r="AJ93">
            <v>0</v>
          </cell>
          <cell r="AK93">
            <v>799136</v>
          </cell>
          <cell r="AL93">
            <v>1087019</v>
          </cell>
          <cell r="AM93">
            <v>513264</v>
          </cell>
          <cell r="AN93">
            <v>624741</v>
          </cell>
          <cell r="AO93">
            <v>1007283</v>
          </cell>
          <cell r="AP93">
            <v>1000333.9999999999</v>
          </cell>
          <cell r="AQ93">
            <v>0</v>
          </cell>
          <cell r="AR93">
            <v>0</v>
          </cell>
          <cell r="AS93">
            <v>72559</v>
          </cell>
          <cell r="AT93">
            <v>70218</v>
          </cell>
          <cell r="AU93">
            <v>3827</v>
          </cell>
          <cell r="AV93">
            <v>3827</v>
          </cell>
          <cell r="AW93">
            <v>541455</v>
          </cell>
          <cell r="AX93">
            <v>821528</v>
          </cell>
          <cell r="AY93">
            <v>0</v>
          </cell>
          <cell r="AZ93">
            <v>0</v>
          </cell>
          <cell r="BA93">
            <v>0</v>
          </cell>
          <cell r="BB93">
            <v>2443</v>
          </cell>
          <cell r="BC93">
            <v>297036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57500</v>
          </cell>
          <cell r="BK93">
            <v>1401833</v>
          </cell>
          <cell r="BL93">
            <v>1111922</v>
          </cell>
          <cell r="BM93">
            <v>25159</v>
          </cell>
          <cell r="BN93">
            <v>25159</v>
          </cell>
          <cell r="BO93">
            <v>113597</v>
          </cell>
          <cell r="BP93">
            <v>113600</v>
          </cell>
          <cell r="BQ93">
            <v>466000</v>
          </cell>
          <cell r="BR93">
            <v>466000</v>
          </cell>
          <cell r="BS93">
            <v>6642</v>
          </cell>
          <cell r="BT93">
            <v>6642</v>
          </cell>
          <cell r="BU93">
            <v>55010.043735325336</v>
          </cell>
          <cell r="BV93">
            <v>0</v>
          </cell>
          <cell r="BW93">
            <v>131185</v>
          </cell>
          <cell r="BX93">
            <v>131185</v>
          </cell>
          <cell r="BY93">
            <v>23635</v>
          </cell>
          <cell r="BZ93">
            <v>23871</v>
          </cell>
          <cell r="CA93">
            <v>0</v>
          </cell>
          <cell r="CB93">
            <v>0</v>
          </cell>
          <cell r="CC93">
            <v>1378</v>
          </cell>
          <cell r="CD93">
            <v>1687</v>
          </cell>
          <cell r="CE93">
            <v>328072.5</v>
          </cell>
          <cell r="CF93">
            <v>328072.5</v>
          </cell>
          <cell r="CG93">
            <v>38909</v>
          </cell>
          <cell r="CH93">
            <v>38909</v>
          </cell>
          <cell r="CI93">
            <v>47245</v>
          </cell>
          <cell r="CJ93">
            <v>52915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298363</v>
          </cell>
          <cell r="CP93">
            <v>220385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34414</v>
          </cell>
          <cell r="CV93">
            <v>34414</v>
          </cell>
          <cell r="CW93">
            <v>994993</v>
          </cell>
          <cell r="CX93">
            <v>909733</v>
          </cell>
          <cell r="CY93">
            <v>0</v>
          </cell>
          <cell r="CZ93">
            <v>0</v>
          </cell>
          <cell r="DA93">
            <v>48152257.309134915</v>
          </cell>
          <cell r="DB93">
            <v>49694919.988158882</v>
          </cell>
          <cell r="DC93">
            <v>6523.1</v>
          </cell>
          <cell r="DD93">
            <v>6477.75</v>
          </cell>
          <cell r="DE93">
            <v>6523.1</v>
          </cell>
          <cell r="DF93">
            <v>6477.75</v>
          </cell>
          <cell r="DG93">
            <v>0.34160000000000001</v>
          </cell>
          <cell r="DH93">
            <v>0.34160000000000001</v>
          </cell>
          <cell r="DI93">
            <v>6203</v>
          </cell>
          <cell r="DJ93">
            <v>6297</v>
          </cell>
          <cell r="DK93">
            <v>0</v>
          </cell>
          <cell r="DL93">
            <v>338.42640014120042</v>
          </cell>
          <cell r="DM93">
            <v>107.47</v>
          </cell>
          <cell r="DN93">
            <v>107.47</v>
          </cell>
          <cell r="DO93">
            <v>251</v>
          </cell>
          <cell r="DP93">
            <v>251</v>
          </cell>
          <cell r="DQ93">
            <v>52</v>
          </cell>
          <cell r="DR93">
            <v>52</v>
          </cell>
          <cell r="DS93">
            <v>598</v>
          </cell>
          <cell r="DT93">
            <v>598</v>
          </cell>
          <cell r="DU93">
            <v>172</v>
          </cell>
          <cell r="DV93">
            <v>172</v>
          </cell>
          <cell r="DW93">
            <v>735</v>
          </cell>
          <cell r="DX93">
            <v>739</v>
          </cell>
          <cell r="DY93">
            <v>315</v>
          </cell>
          <cell r="DZ93">
            <v>317</v>
          </cell>
          <cell r="EA93">
            <v>22</v>
          </cell>
          <cell r="EB93">
            <v>22</v>
          </cell>
          <cell r="EC93">
            <v>545</v>
          </cell>
          <cell r="ED93">
            <v>545</v>
          </cell>
          <cell r="EE93">
            <v>0</v>
          </cell>
          <cell r="EF93">
            <v>0</v>
          </cell>
          <cell r="EG93">
            <v>417.91</v>
          </cell>
          <cell r="EH93">
            <v>406.19</v>
          </cell>
          <cell r="EI93">
            <v>71758</v>
          </cell>
          <cell r="EJ93">
            <v>71758</v>
          </cell>
          <cell r="EK93">
            <v>0</v>
          </cell>
          <cell r="EL93">
            <v>54</v>
          </cell>
          <cell r="EM93">
            <v>56</v>
          </cell>
          <cell r="EN93">
            <v>0</v>
          </cell>
          <cell r="EO93">
            <v>0</v>
          </cell>
          <cell r="EP93">
            <v>88000</v>
          </cell>
          <cell r="EQ93">
            <v>88000</v>
          </cell>
          <cell r="ER93">
            <v>18.5</v>
          </cell>
          <cell r="ES93">
            <v>20</v>
          </cell>
          <cell r="EU93">
            <v>5415</v>
          </cell>
          <cell r="EV93">
            <v>5754.73</v>
          </cell>
          <cell r="FD93">
            <v>0</v>
          </cell>
          <cell r="FE93">
            <v>0</v>
          </cell>
          <cell r="FF93">
            <v>52</v>
          </cell>
          <cell r="FG93">
            <v>52</v>
          </cell>
          <cell r="FH93">
            <v>153</v>
          </cell>
          <cell r="FI93">
            <v>153</v>
          </cell>
          <cell r="FJ93">
            <v>130</v>
          </cell>
          <cell r="FK93">
            <v>163</v>
          </cell>
          <cell r="FL93">
            <v>6326</v>
          </cell>
          <cell r="FM93">
            <v>7655</v>
          </cell>
          <cell r="FN93">
            <v>3163</v>
          </cell>
          <cell r="FO93">
            <v>3827.5</v>
          </cell>
          <cell r="FP93">
            <v>130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245.44699473154139</v>
          </cell>
          <cell r="FV93">
            <v>0</v>
          </cell>
          <cell r="FW93">
            <v>15.814396197714299</v>
          </cell>
          <cell r="FX93">
            <v>0</v>
          </cell>
          <cell r="FY93">
            <v>77.165009211944749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894605</v>
          </cell>
          <cell r="GH93">
            <v>383265.96476306202</v>
          </cell>
          <cell r="GI93">
            <v>680917.13244228438</v>
          </cell>
          <cell r="GJ93">
            <v>37646.042527339006</v>
          </cell>
        </row>
        <row r="94">
          <cell r="A94">
            <v>95</v>
          </cell>
          <cell r="B94" t="str">
            <v>WESTMORELAND</v>
          </cell>
          <cell r="C94">
            <v>5771195</v>
          </cell>
          <cell r="D94">
            <v>5617342</v>
          </cell>
          <cell r="E94">
            <v>2079398.3634729688</v>
          </cell>
          <cell r="F94">
            <v>2111613.303630671</v>
          </cell>
          <cell r="G94">
            <v>0</v>
          </cell>
          <cell r="H94">
            <v>335303</v>
          </cell>
          <cell r="I94">
            <v>84311</v>
          </cell>
          <cell r="J94">
            <v>81775</v>
          </cell>
          <cell r="K94">
            <v>116892</v>
          </cell>
          <cell r="L94">
            <v>113375</v>
          </cell>
          <cell r="M94">
            <v>41579</v>
          </cell>
          <cell r="N94">
            <v>40328</v>
          </cell>
          <cell r="O94">
            <v>672323</v>
          </cell>
          <cell r="P94">
            <v>652858</v>
          </cell>
          <cell r="Q94">
            <v>237706</v>
          </cell>
          <cell r="R94">
            <v>230555</v>
          </cell>
          <cell r="S94">
            <v>633097</v>
          </cell>
          <cell r="T94">
            <v>617857</v>
          </cell>
          <cell r="U94">
            <v>18828</v>
          </cell>
          <cell r="V94">
            <v>19023</v>
          </cell>
          <cell r="W94">
            <v>271440</v>
          </cell>
          <cell r="X94">
            <v>264796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1173</v>
          </cell>
          <cell r="AD94">
            <v>1173</v>
          </cell>
          <cell r="AE94">
            <v>0</v>
          </cell>
          <cell r="AF94">
            <v>0</v>
          </cell>
          <cell r="AG94">
            <v>326456</v>
          </cell>
          <cell r="AH94">
            <v>307625</v>
          </cell>
          <cell r="AI94">
            <v>0</v>
          </cell>
          <cell r="AJ94">
            <v>0</v>
          </cell>
          <cell r="AK94">
            <v>429277</v>
          </cell>
          <cell r="AL94">
            <v>571555</v>
          </cell>
          <cell r="AM94">
            <v>275713</v>
          </cell>
          <cell r="AN94">
            <v>328489</v>
          </cell>
          <cell r="AO94">
            <v>278750</v>
          </cell>
          <cell r="AP94">
            <v>270359</v>
          </cell>
          <cell r="AQ94">
            <v>0</v>
          </cell>
          <cell r="AR94">
            <v>0</v>
          </cell>
          <cell r="AS94">
            <v>42093</v>
          </cell>
          <cell r="AT94">
            <v>40179</v>
          </cell>
          <cell r="AU94">
            <v>450</v>
          </cell>
          <cell r="AV94">
            <v>450</v>
          </cell>
          <cell r="AW94">
            <v>180447</v>
          </cell>
          <cell r="AX94">
            <v>255435</v>
          </cell>
          <cell r="AY94">
            <v>0</v>
          </cell>
          <cell r="AZ94">
            <v>0</v>
          </cell>
          <cell r="BA94">
            <v>0</v>
          </cell>
          <cell r="BB94">
            <v>3031</v>
          </cell>
          <cell r="BC94">
            <v>77931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22500</v>
          </cell>
          <cell r="BK94">
            <v>0</v>
          </cell>
          <cell r="BL94">
            <v>0</v>
          </cell>
          <cell r="BM94">
            <v>8386</v>
          </cell>
          <cell r="BN94">
            <v>8386</v>
          </cell>
          <cell r="BO94">
            <v>29034</v>
          </cell>
          <cell r="BP94">
            <v>29035</v>
          </cell>
          <cell r="BQ94">
            <v>180000</v>
          </cell>
          <cell r="BR94">
            <v>180000</v>
          </cell>
          <cell r="BS94">
            <v>3736</v>
          </cell>
          <cell r="BT94">
            <v>3736</v>
          </cell>
          <cell r="BU94">
            <v>18538.417992338538</v>
          </cell>
          <cell r="BV94">
            <v>0</v>
          </cell>
          <cell r="BW94">
            <v>0</v>
          </cell>
          <cell r="BX94">
            <v>0</v>
          </cell>
          <cell r="BY94">
            <v>5325</v>
          </cell>
          <cell r="BZ94">
            <v>5378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139100.85</v>
          </cell>
          <cell r="CF94">
            <v>139100.85</v>
          </cell>
          <cell r="CG94">
            <v>0</v>
          </cell>
          <cell r="CH94">
            <v>0</v>
          </cell>
          <cell r="CI94">
            <v>59475</v>
          </cell>
          <cell r="CJ94">
            <v>65654</v>
          </cell>
          <cell r="CK94">
            <v>0</v>
          </cell>
          <cell r="CL94">
            <v>0</v>
          </cell>
          <cell r="CM94">
            <v>1312.08</v>
          </cell>
          <cell r="CN94">
            <v>0</v>
          </cell>
          <cell r="CO94">
            <v>0</v>
          </cell>
          <cell r="CP94">
            <v>0</v>
          </cell>
          <cell r="CQ94">
            <v>157956</v>
          </cell>
          <cell r="CR94">
            <v>170368</v>
          </cell>
          <cell r="CS94">
            <v>0</v>
          </cell>
          <cell r="CT94">
            <v>0</v>
          </cell>
          <cell r="CU94">
            <v>8364</v>
          </cell>
          <cell r="CV94">
            <v>8364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12150286.711465307</v>
          </cell>
          <cell r="DB94">
            <v>12492612.15363067</v>
          </cell>
          <cell r="DC94">
            <v>1457.6499999999999</v>
          </cell>
          <cell r="DD94">
            <v>1413.8</v>
          </cell>
          <cell r="DE94">
            <v>1457.6499999999999</v>
          </cell>
          <cell r="DF94">
            <v>1413.8</v>
          </cell>
          <cell r="DG94">
            <v>0.46179999999999999</v>
          </cell>
          <cell r="DH94">
            <v>0.46179999999999999</v>
          </cell>
          <cell r="DI94">
            <v>8783</v>
          </cell>
          <cell r="DJ94">
            <v>8876</v>
          </cell>
          <cell r="DK94">
            <v>0</v>
          </cell>
          <cell r="DL94">
            <v>436.67876546786721</v>
          </cell>
          <cell r="DM94">
            <v>107.47</v>
          </cell>
          <cell r="DN94">
            <v>107.47</v>
          </cell>
          <cell r="DO94">
            <v>149</v>
          </cell>
          <cell r="DP94">
            <v>149</v>
          </cell>
          <cell r="DQ94">
            <v>53</v>
          </cell>
          <cell r="DR94">
            <v>53</v>
          </cell>
          <cell r="DS94">
            <v>857</v>
          </cell>
          <cell r="DT94">
            <v>858</v>
          </cell>
          <cell r="DU94">
            <v>303</v>
          </cell>
          <cell r="DV94">
            <v>303</v>
          </cell>
          <cell r="DW94">
            <v>807</v>
          </cell>
          <cell r="DX94">
            <v>812</v>
          </cell>
          <cell r="DY94">
            <v>346</v>
          </cell>
          <cell r="DZ94">
            <v>348</v>
          </cell>
          <cell r="EA94">
            <v>24</v>
          </cell>
          <cell r="EB94">
            <v>25</v>
          </cell>
          <cell r="EC94">
            <v>545</v>
          </cell>
          <cell r="ED94">
            <v>545</v>
          </cell>
          <cell r="EE94">
            <v>0</v>
          </cell>
          <cell r="EF94">
            <v>0</v>
          </cell>
          <cell r="EG94">
            <v>417.91</v>
          </cell>
          <cell r="EH94">
            <v>406.19</v>
          </cell>
          <cell r="EI94">
            <v>71758</v>
          </cell>
          <cell r="EJ94">
            <v>71758</v>
          </cell>
          <cell r="EK94">
            <v>0</v>
          </cell>
          <cell r="EL94">
            <v>83</v>
          </cell>
          <cell r="EM94">
            <v>85</v>
          </cell>
          <cell r="EN94">
            <v>4</v>
          </cell>
          <cell r="EO94">
            <v>4</v>
          </cell>
          <cell r="EP94">
            <v>30800</v>
          </cell>
          <cell r="EQ94">
            <v>30800</v>
          </cell>
          <cell r="ER94">
            <v>18.5</v>
          </cell>
          <cell r="ES94">
            <v>20</v>
          </cell>
          <cell r="EU94">
            <v>5415</v>
          </cell>
          <cell r="EV94">
            <v>5754.73</v>
          </cell>
          <cell r="FD94">
            <v>0</v>
          </cell>
          <cell r="FE94">
            <v>0</v>
          </cell>
          <cell r="FF94">
            <v>53</v>
          </cell>
          <cell r="FG94">
            <v>53</v>
          </cell>
          <cell r="FH94">
            <v>161</v>
          </cell>
          <cell r="FI94">
            <v>161</v>
          </cell>
          <cell r="FJ94">
            <v>53</v>
          </cell>
          <cell r="FK94">
            <v>62</v>
          </cell>
          <cell r="FL94">
            <v>6326</v>
          </cell>
          <cell r="FM94">
            <v>7655</v>
          </cell>
          <cell r="FN94">
            <v>3163</v>
          </cell>
          <cell r="FO94">
            <v>3827.5</v>
          </cell>
          <cell r="FP94">
            <v>53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266.03883966292136</v>
          </cell>
          <cell r="FV94">
            <v>0</v>
          </cell>
          <cell r="FW94">
            <v>21.002755445858909</v>
          </cell>
          <cell r="FX94">
            <v>0</v>
          </cell>
          <cell r="FY94">
            <v>149.63717035908695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263956</v>
          </cell>
          <cell r="GH94">
            <v>203962.52471200295</v>
          </cell>
          <cell r="GI94">
            <v>604913.38164251205</v>
          </cell>
          <cell r="GJ94">
            <v>36117.702341137119</v>
          </cell>
        </row>
        <row r="95">
          <cell r="A95">
            <v>96</v>
          </cell>
          <cell r="B95" t="str">
            <v>WISE</v>
          </cell>
          <cell r="C95">
            <v>20205837</v>
          </cell>
          <cell r="D95">
            <v>19932301</v>
          </cell>
          <cell r="E95">
            <v>6246779.7625616845</v>
          </cell>
          <cell r="F95">
            <v>6313152.0058127064</v>
          </cell>
          <cell r="G95">
            <v>0</v>
          </cell>
          <cell r="H95">
            <v>1307050</v>
          </cell>
          <cell r="I95">
            <v>427192</v>
          </cell>
          <cell r="J95">
            <v>416941</v>
          </cell>
          <cell r="K95">
            <v>858598</v>
          </cell>
          <cell r="L95">
            <v>837994</v>
          </cell>
          <cell r="M95">
            <v>210674</v>
          </cell>
          <cell r="N95">
            <v>205619</v>
          </cell>
          <cell r="O95">
            <v>1963645</v>
          </cell>
          <cell r="P95">
            <v>1916523</v>
          </cell>
          <cell r="Q95">
            <v>822823</v>
          </cell>
          <cell r="R95">
            <v>803077</v>
          </cell>
          <cell r="S95">
            <v>2881867</v>
          </cell>
          <cell r="T95">
            <v>2832109</v>
          </cell>
          <cell r="U95">
            <v>87450</v>
          </cell>
          <cell r="V95">
            <v>85351</v>
          </cell>
          <cell r="W95">
            <v>1236222</v>
          </cell>
          <cell r="X95">
            <v>1214315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117650</v>
          </cell>
          <cell r="AD95">
            <v>128459</v>
          </cell>
          <cell r="AE95">
            <v>0</v>
          </cell>
          <cell r="AF95">
            <v>0</v>
          </cell>
          <cell r="AG95">
            <v>1654110</v>
          </cell>
          <cell r="AH95">
            <v>1568472</v>
          </cell>
          <cell r="AI95">
            <v>0</v>
          </cell>
          <cell r="AJ95">
            <v>0</v>
          </cell>
          <cell r="AK95">
            <v>1035826</v>
          </cell>
          <cell r="AL95">
            <v>1389772</v>
          </cell>
          <cell r="AM95">
            <v>665283</v>
          </cell>
          <cell r="AN95">
            <v>798742</v>
          </cell>
          <cell r="AO95">
            <v>1231221</v>
          </cell>
          <cell r="AP95">
            <v>1201138</v>
          </cell>
          <cell r="AQ95">
            <v>0</v>
          </cell>
          <cell r="AR95">
            <v>0</v>
          </cell>
          <cell r="AS95">
            <v>195246</v>
          </cell>
          <cell r="AT95">
            <v>189823</v>
          </cell>
          <cell r="AU95">
            <v>6754</v>
          </cell>
          <cell r="AV95">
            <v>6754</v>
          </cell>
          <cell r="AW95">
            <v>1119510</v>
          </cell>
          <cell r="AX95">
            <v>858367</v>
          </cell>
          <cell r="AY95">
            <v>0</v>
          </cell>
          <cell r="AZ95">
            <v>0</v>
          </cell>
          <cell r="BA95">
            <v>0</v>
          </cell>
          <cell r="BB95">
            <v>303</v>
          </cell>
          <cell r="BC95">
            <v>322762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52500</v>
          </cell>
          <cell r="BK95">
            <v>0</v>
          </cell>
          <cell r="BL95">
            <v>0</v>
          </cell>
          <cell r="BM95">
            <v>25159</v>
          </cell>
          <cell r="BN95">
            <v>25159</v>
          </cell>
          <cell r="BO95">
            <v>131610</v>
          </cell>
          <cell r="BP95">
            <v>128811</v>
          </cell>
          <cell r="BQ95">
            <v>362000</v>
          </cell>
          <cell r="BR95">
            <v>362000</v>
          </cell>
          <cell r="BS95">
            <v>4012</v>
          </cell>
          <cell r="BT95">
            <v>4012</v>
          </cell>
          <cell r="BU95">
            <v>28605.987812757492</v>
          </cell>
          <cell r="BV95">
            <v>0</v>
          </cell>
          <cell r="BW95">
            <v>69743</v>
          </cell>
          <cell r="BX95">
            <v>69743</v>
          </cell>
          <cell r="BY95">
            <v>18983</v>
          </cell>
          <cell r="BZ95">
            <v>19173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341380.2</v>
          </cell>
          <cell r="CF95">
            <v>341380.2</v>
          </cell>
          <cell r="CG95">
            <v>27555</v>
          </cell>
          <cell r="CH95">
            <v>27555</v>
          </cell>
          <cell r="CI95">
            <v>6021</v>
          </cell>
          <cell r="CJ95">
            <v>6568</v>
          </cell>
          <cell r="CK95">
            <v>0</v>
          </cell>
          <cell r="CL95">
            <v>0</v>
          </cell>
          <cell r="CM95">
            <v>7240.2</v>
          </cell>
          <cell r="CN95">
            <v>7522.9</v>
          </cell>
          <cell r="CO95">
            <v>35047</v>
          </cell>
          <cell r="CP95">
            <v>25394</v>
          </cell>
          <cell r="CQ95">
            <v>354866</v>
          </cell>
          <cell r="CR95">
            <v>379694</v>
          </cell>
          <cell r="CS95">
            <v>0</v>
          </cell>
          <cell r="CT95">
            <v>0</v>
          </cell>
          <cell r="CU95">
            <v>32613</v>
          </cell>
          <cell r="CV95">
            <v>32613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42734285.15037445</v>
          </cell>
          <cell r="DB95">
            <v>43488084.105812706</v>
          </cell>
          <cell r="DC95">
            <v>5211.0500000000011</v>
          </cell>
          <cell r="DD95">
            <v>5086</v>
          </cell>
          <cell r="DE95">
            <v>5211.0500000000011</v>
          </cell>
          <cell r="DF95">
            <v>5086</v>
          </cell>
          <cell r="DG95">
            <v>0.23719999999999999</v>
          </cell>
          <cell r="DH95">
            <v>0.23719999999999999</v>
          </cell>
          <cell r="DI95">
            <v>6282</v>
          </cell>
          <cell r="DJ95">
            <v>6379</v>
          </cell>
          <cell r="DK95">
            <v>0</v>
          </cell>
          <cell r="DL95">
            <v>336.82499382301603</v>
          </cell>
          <cell r="DM95">
            <v>107.47</v>
          </cell>
          <cell r="DN95">
            <v>107.47</v>
          </cell>
          <cell r="DO95">
            <v>216</v>
          </cell>
          <cell r="DP95">
            <v>216</v>
          </cell>
          <cell r="DQ95">
            <v>53</v>
          </cell>
          <cell r="DR95">
            <v>53</v>
          </cell>
          <cell r="DS95">
            <v>494</v>
          </cell>
          <cell r="DT95">
            <v>494</v>
          </cell>
          <cell r="DU95">
            <v>207</v>
          </cell>
          <cell r="DV95">
            <v>207</v>
          </cell>
          <cell r="DW95">
            <v>725</v>
          </cell>
          <cell r="DX95">
            <v>730</v>
          </cell>
          <cell r="DY95">
            <v>311</v>
          </cell>
          <cell r="DZ95">
            <v>313</v>
          </cell>
          <cell r="EA95">
            <v>22</v>
          </cell>
          <cell r="EB95">
            <v>22</v>
          </cell>
          <cell r="EC95">
            <v>545</v>
          </cell>
          <cell r="ED95">
            <v>545</v>
          </cell>
          <cell r="EE95">
            <v>0</v>
          </cell>
          <cell r="EF95">
            <v>0</v>
          </cell>
          <cell r="EG95">
            <v>417.91</v>
          </cell>
          <cell r="EH95">
            <v>406.19</v>
          </cell>
          <cell r="EI95">
            <v>71758</v>
          </cell>
          <cell r="EJ95">
            <v>71758</v>
          </cell>
          <cell r="EK95">
            <v>0</v>
          </cell>
          <cell r="EL95">
            <v>6</v>
          </cell>
          <cell r="EM95">
            <v>6</v>
          </cell>
          <cell r="EN95">
            <v>283</v>
          </cell>
          <cell r="EO95">
            <v>309</v>
          </cell>
          <cell r="EP95">
            <v>67200</v>
          </cell>
          <cell r="EQ95">
            <v>67200</v>
          </cell>
          <cell r="ER95">
            <v>18.5</v>
          </cell>
          <cell r="ES95">
            <v>20</v>
          </cell>
          <cell r="EU95">
            <v>5415</v>
          </cell>
          <cell r="EV95">
            <v>5754.73</v>
          </cell>
          <cell r="FD95">
            <v>0</v>
          </cell>
          <cell r="FE95">
            <v>0</v>
          </cell>
          <cell r="FF95">
            <v>53</v>
          </cell>
          <cell r="FG95">
            <v>53</v>
          </cell>
          <cell r="FH95">
            <v>160</v>
          </cell>
          <cell r="FI95">
            <v>160</v>
          </cell>
          <cell r="FJ95">
            <v>232</v>
          </cell>
          <cell r="FK95">
            <v>147</v>
          </cell>
          <cell r="FL95">
            <v>6326</v>
          </cell>
          <cell r="FM95">
            <v>7655</v>
          </cell>
          <cell r="FN95">
            <v>3163</v>
          </cell>
          <cell r="FO95">
            <v>3827.5</v>
          </cell>
          <cell r="FP95">
            <v>232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241.0506920127217</v>
          </cell>
          <cell r="FV95">
            <v>0</v>
          </cell>
          <cell r="FW95">
            <v>16.804183239963855</v>
          </cell>
          <cell r="FX95">
            <v>0</v>
          </cell>
          <cell r="FY95">
            <v>78.970118570330513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487731</v>
          </cell>
          <cell r="GH95">
            <v>255864.72941793391</v>
          </cell>
          <cell r="GI95">
            <v>528976.2123754588</v>
          </cell>
          <cell r="GJ95">
            <v>60713.62244362873</v>
          </cell>
        </row>
        <row r="96">
          <cell r="A96">
            <v>97</v>
          </cell>
          <cell r="B96" t="str">
            <v>WYTHE</v>
          </cell>
          <cell r="C96">
            <v>13051525</v>
          </cell>
          <cell r="D96">
            <v>12892059</v>
          </cell>
          <cell r="E96">
            <v>4802647.137654311</v>
          </cell>
          <cell r="F96">
            <v>4909353.058861224</v>
          </cell>
          <cell r="G96">
            <v>0</v>
          </cell>
          <cell r="H96">
            <v>840085</v>
          </cell>
          <cell r="I96">
            <v>273033</v>
          </cell>
          <cell r="J96">
            <v>267537</v>
          </cell>
          <cell r="K96">
            <v>467461</v>
          </cell>
          <cell r="L96">
            <v>458051</v>
          </cell>
          <cell r="M96">
            <v>132109</v>
          </cell>
          <cell r="N96">
            <v>129449</v>
          </cell>
          <cell r="O96">
            <v>1265193</v>
          </cell>
          <cell r="P96">
            <v>1239726</v>
          </cell>
          <cell r="Q96">
            <v>421731</v>
          </cell>
          <cell r="R96">
            <v>413242</v>
          </cell>
          <cell r="S96">
            <v>1826655</v>
          </cell>
          <cell r="T96">
            <v>1802332</v>
          </cell>
          <cell r="U96">
            <v>55892</v>
          </cell>
          <cell r="V96">
            <v>54767</v>
          </cell>
          <cell r="W96">
            <v>782489</v>
          </cell>
          <cell r="X96">
            <v>771717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1057197</v>
          </cell>
          <cell r="AH96">
            <v>1006436</v>
          </cell>
          <cell r="AI96">
            <v>0</v>
          </cell>
          <cell r="AJ96">
            <v>0</v>
          </cell>
          <cell r="AK96">
            <v>473603</v>
          </cell>
          <cell r="AL96">
            <v>635274</v>
          </cell>
          <cell r="AM96">
            <v>304183</v>
          </cell>
          <cell r="AN96">
            <v>365111</v>
          </cell>
          <cell r="AO96">
            <v>554511</v>
          </cell>
          <cell r="AP96">
            <v>544359</v>
          </cell>
          <cell r="AQ96">
            <v>0</v>
          </cell>
          <cell r="AR96">
            <v>0</v>
          </cell>
          <cell r="AS96">
            <v>79727</v>
          </cell>
          <cell r="AT96">
            <v>77311</v>
          </cell>
          <cell r="AU96">
            <v>2476</v>
          </cell>
          <cell r="AV96">
            <v>2476</v>
          </cell>
          <cell r="AW96">
            <v>369727</v>
          </cell>
          <cell r="AX96">
            <v>457806</v>
          </cell>
          <cell r="AY96">
            <v>0</v>
          </cell>
          <cell r="AZ96">
            <v>0</v>
          </cell>
          <cell r="BA96">
            <v>0</v>
          </cell>
          <cell r="BB96">
            <v>90</v>
          </cell>
          <cell r="BC96">
            <v>172875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21903.871805779534</v>
          </cell>
          <cell r="BI96">
            <v>0</v>
          </cell>
          <cell r="BJ96">
            <v>32500</v>
          </cell>
          <cell r="BK96">
            <v>130018</v>
          </cell>
          <cell r="BL96">
            <v>0</v>
          </cell>
          <cell r="BM96">
            <v>16772</v>
          </cell>
          <cell r="BN96">
            <v>16772</v>
          </cell>
          <cell r="BO96">
            <v>65949</v>
          </cell>
          <cell r="BP96">
            <v>63566</v>
          </cell>
          <cell r="BQ96">
            <v>388000</v>
          </cell>
          <cell r="BR96">
            <v>388000</v>
          </cell>
          <cell r="BS96">
            <v>3691</v>
          </cell>
          <cell r="BT96">
            <v>3691</v>
          </cell>
          <cell r="BU96">
            <v>29706.87366578728</v>
          </cell>
          <cell r="BV96">
            <v>0</v>
          </cell>
          <cell r="BW96">
            <v>58646</v>
          </cell>
          <cell r="BX96">
            <v>58646</v>
          </cell>
          <cell r="BY96">
            <v>42816</v>
          </cell>
          <cell r="BZ96">
            <v>43243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145675.95000000001</v>
          </cell>
          <cell r="CF96">
            <v>145675.95000000001</v>
          </cell>
          <cell r="CG96">
            <v>0</v>
          </cell>
          <cell r="CH96">
            <v>0</v>
          </cell>
          <cell r="CI96">
            <v>1951</v>
          </cell>
          <cell r="CJ96">
            <v>1951</v>
          </cell>
          <cell r="CK96">
            <v>0</v>
          </cell>
          <cell r="CL96">
            <v>0</v>
          </cell>
          <cell r="CM96">
            <v>3748.14</v>
          </cell>
          <cell r="CN96">
            <v>4051.96</v>
          </cell>
          <cell r="CO96">
            <v>122100</v>
          </cell>
          <cell r="CP96">
            <v>89996</v>
          </cell>
          <cell r="CQ96">
            <v>133029</v>
          </cell>
          <cell r="CR96">
            <v>142480</v>
          </cell>
          <cell r="CS96">
            <v>0</v>
          </cell>
          <cell r="CT96">
            <v>0</v>
          </cell>
          <cell r="CU96">
            <v>18321</v>
          </cell>
          <cell r="CV96">
            <v>18321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27253458.101320099</v>
          </cell>
          <cell r="DB96">
            <v>27897888.840667006</v>
          </cell>
          <cell r="DC96">
            <v>3738.2999999999997</v>
          </cell>
          <cell r="DD96">
            <v>3663.05</v>
          </cell>
          <cell r="DE96">
            <v>3738.2999999999997</v>
          </cell>
          <cell r="DF96">
            <v>3663.05</v>
          </cell>
          <cell r="DG96">
            <v>0.32040000000000002</v>
          </cell>
          <cell r="DH96">
            <v>0.32040000000000002</v>
          </cell>
          <cell r="DI96">
            <v>6422</v>
          </cell>
          <cell r="DJ96">
            <v>6519</v>
          </cell>
          <cell r="DK96">
            <v>0</v>
          </cell>
          <cell r="DL96">
            <v>337.42764957491647</v>
          </cell>
          <cell r="DM96">
            <v>107.47</v>
          </cell>
          <cell r="DN96">
            <v>107.47</v>
          </cell>
          <cell r="DO96">
            <v>184</v>
          </cell>
          <cell r="DP96">
            <v>184</v>
          </cell>
          <cell r="DQ96">
            <v>52</v>
          </cell>
          <cell r="DR96">
            <v>52</v>
          </cell>
          <cell r="DS96">
            <v>498</v>
          </cell>
          <cell r="DT96">
            <v>498</v>
          </cell>
          <cell r="DU96">
            <v>166</v>
          </cell>
          <cell r="DV96">
            <v>166</v>
          </cell>
          <cell r="DW96">
            <v>719</v>
          </cell>
          <cell r="DX96">
            <v>724</v>
          </cell>
          <cell r="DY96">
            <v>308</v>
          </cell>
          <cell r="DZ96">
            <v>310</v>
          </cell>
          <cell r="EA96">
            <v>22</v>
          </cell>
          <cell r="EB96">
            <v>22</v>
          </cell>
          <cell r="EC96">
            <v>545</v>
          </cell>
          <cell r="ED96">
            <v>545</v>
          </cell>
          <cell r="EE96">
            <v>0</v>
          </cell>
          <cell r="EF96">
            <v>0</v>
          </cell>
          <cell r="EG96">
            <v>417.91</v>
          </cell>
          <cell r="EH96">
            <v>406.19</v>
          </cell>
          <cell r="EI96">
            <v>71758</v>
          </cell>
          <cell r="EJ96">
            <v>71758</v>
          </cell>
          <cell r="EK96">
            <v>0</v>
          </cell>
          <cell r="EL96">
            <v>2</v>
          </cell>
          <cell r="EM96">
            <v>2</v>
          </cell>
          <cell r="EN96">
            <v>0</v>
          </cell>
          <cell r="EO96">
            <v>0</v>
          </cell>
          <cell r="EP96">
            <v>72400</v>
          </cell>
          <cell r="EQ96">
            <v>72400</v>
          </cell>
          <cell r="ER96">
            <v>18.5</v>
          </cell>
          <cell r="ES96">
            <v>20</v>
          </cell>
          <cell r="EU96">
            <v>5415</v>
          </cell>
          <cell r="EV96">
            <v>5754.73</v>
          </cell>
          <cell r="FD96">
            <v>0</v>
          </cell>
          <cell r="FE96">
            <v>0</v>
          </cell>
          <cell r="FF96">
            <v>52</v>
          </cell>
          <cell r="FG96">
            <v>52</v>
          </cell>
          <cell r="FH96">
            <v>155</v>
          </cell>
          <cell r="FI96">
            <v>155</v>
          </cell>
          <cell r="FJ96">
            <v>86</v>
          </cell>
          <cell r="FK96">
            <v>88</v>
          </cell>
          <cell r="FL96">
            <v>6326</v>
          </cell>
          <cell r="FM96">
            <v>7655</v>
          </cell>
          <cell r="FN96">
            <v>3163</v>
          </cell>
          <cell r="FO96">
            <v>3827.5</v>
          </cell>
          <cell r="FP96">
            <v>86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238.80982028222732</v>
          </cell>
          <cell r="FV96">
            <v>0</v>
          </cell>
          <cell r="FW96">
            <v>16.893141389705487</v>
          </cell>
          <cell r="FX96">
            <v>0</v>
          </cell>
          <cell r="FY96">
            <v>81.724687902983689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474488</v>
          </cell>
          <cell r="GH96">
            <v>198826.68098881698</v>
          </cell>
          <cell r="GI96">
            <v>366690.16244849912</v>
          </cell>
          <cell r="GJ96">
            <v>37587.596821659805</v>
          </cell>
        </row>
        <row r="97">
          <cell r="A97">
            <v>98</v>
          </cell>
          <cell r="B97" t="str">
            <v>YORK</v>
          </cell>
          <cell r="C97">
            <v>38940914</v>
          </cell>
          <cell r="D97">
            <v>39911192</v>
          </cell>
          <cell r="E97">
            <v>13976800.100903401</v>
          </cell>
          <cell r="F97">
            <v>14535825.472471636</v>
          </cell>
          <cell r="G97">
            <v>0</v>
          </cell>
          <cell r="H97">
            <v>2432786</v>
          </cell>
          <cell r="I97">
            <v>815835</v>
          </cell>
          <cell r="J97">
            <v>826013</v>
          </cell>
          <cell r="K97">
            <v>288469</v>
          </cell>
          <cell r="L97">
            <v>292068</v>
          </cell>
          <cell r="M97">
            <v>394747</v>
          </cell>
          <cell r="N97">
            <v>399672</v>
          </cell>
          <cell r="O97">
            <v>4334623</v>
          </cell>
          <cell r="P97">
            <v>4388701</v>
          </cell>
          <cell r="Q97">
            <v>432703</v>
          </cell>
          <cell r="R97">
            <v>438101</v>
          </cell>
          <cell r="S97">
            <v>5048204</v>
          </cell>
          <cell r="T97">
            <v>5141928</v>
          </cell>
          <cell r="U97">
            <v>151826</v>
          </cell>
          <cell r="V97">
            <v>153720</v>
          </cell>
          <cell r="W97">
            <v>2163516</v>
          </cell>
          <cell r="X97">
            <v>2205879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179752</v>
          </cell>
          <cell r="AD97">
            <v>179752</v>
          </cell>
          <cell r="AE97">
            <v>0</v>
          </cell>
          <cell r="AF97">
            <v>0</v>
          </cell>
          <cell r="AG97">
            <v>3158956</v>
          </cell>
          <cell r="AH97">
            <v>3107348</v>
          </cell>
          <cell r="AI97">
            <v>0</v>
          </cell>
          <cell r="AJ97">
            <v>0</v>
          </cell>
          <cell r="AK97">
            <v>170497</v>
          </cell>
          <cell r="AL97">
            <v>226088</v>
          </cell>
          <cell r="AM97">
            <v>109505</v>
          </cell>
          <cell r="AN97">
            <v>129939</v>
          </cell>
          <cell r="AO97">
            <v>161262</v>
          </cell>
          <cell r="AP97">
            <v>163213.00000000003</v>
          </cell>
          <cell r="AQ97">
            <v>0</v>
          </cell>
          <cell r="AR97">
            <v>0</v>
          </cell>
          <cell r="AS97">
            <v>112192</v>
          </cell>
          <cell r="AT97">
            <v>112192</v>
          </cell>
          <cell r="AU97">
            <v>6303</v>
          </cell>
          <cell r="AV97">
            <v>6303</v>
          </cell>
          <cell r="AW97">
            <v>210895</v>
          </cell>
          <cell r="AX97">
            <v>525797</v>
          </cell>
          <cell r="AY97">
            <v>0</v>
          </cell>
          <cell r="AZ97">
            <v>0</v>
          </cell>
          <cell r="BA97">
            <v>0</v>
          </cell>
          <cell r="BB97">
            <v>12627</v>
          </cell>
          <cell r="BC97">
            <v>185306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47048.658725021865</v>
          </cell>
          <cell r="BI97">
            <v>0</v>
          </cell>
          <cell r="BJ97">
            <v>40000</v>
          </cell>
          <cell r="BK97">
            <v>4728766</v>
          </cell>
          <cell r="BL97">
            <v>3986961</v>
          </cell>
          <cell r="BM97">
            <v>16772</v>
          </cell>
          <cell r="BN97">
            <v>16772</v>
          </cell>
          <cell r="BO97">
            <v>68836</v>
          </cell>
          <cell r="BP97">
            <v>68838</v>
          </cell>
          <cell r="BQ97">
            <v>544000</v>
          </cell>
          <cell r="BR97">
            <v>544000</v>
          </cell>
          <cell r="BS97">
            <v>17699</v>
          </cell>
          <cell r="BT97">
            <v>17699</v>
          </cell>
          <cell r="BU97">
            <v>102860.09946869314</v>
          </cell>
          <cell r="BV97">
            <v>0</v>
          </cell>
          <cell r="BW97">
            <v>17995</v>
          </cell>
          <cell r="BX97">
            <v>17995</v>
          </cell>
          <cell r="BY97">
            <v>17119</v>
          </cell>
          <cell r="BZ97">
            <v>17290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620017.65</v>
          </cell>
          <cell r="CF97">
            <v>620017.65</v>
          </cell>
          <cell r="CG97">
            <v>0</v>
          </cell>
          <cell r="CH97">
            <v>0</v>
          </cell>
          <cell r="CI97">
            <v>248218</v>
          </cell>
          <cell r="CJ97">
            <v>273528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69428</v>
          </cell>
          <cell r="CP97">
            <v>46995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37949</v>
          </cell>
          <cell r="CV97">
            <v>37949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77331964.850372091</v>
          </cell>
          <cell r="DB97">
            <v>80911610.781196669</v>
          </cell>
          <cell r="DC97">
            <v>12267.75</v>
          </cell>
          <cell r="DD97">
            <v>12420.8</v>
          </cell>
          <cell r="DE97">
            <v>12267.75</v>
          </cell>
          <cell r="DF97">
            <v>12420.8</v>
          </cell>
          <cell r="DG97">
            <v>0.38119999999999998</v>
          </cell>
          <cell r="DH97">
            <v>0.38119999999999998</v>
          </cell>
          <cell r="DI97">
            <v>6269</v>
          </cell>
          <cell r="DJ97">
            <v>6363</v>
          </cell>
          <cell r="DK97">
            <v>0</v>
          </cell>
          <cell r="DL97">
            <v>314.87917481858682</v>
          </cell>
          <cell r="DM97">
            <v>107.47</v>
          </cell>
          <cell r="DN97">
            <v>107.47</v>
          </cell>
          <cell r="DO97">
            <v>38</v>
          </cell>
          <cell r="DP97">
            <v>38</v>
          </cell>
          <cell r="DQ97">
            <v>52</v>
          </cell>
          <cell r="DR97">
            <v>52</v>
          </cell>
          <cell r="DS97">
            <v>571</v>
          </cell>
          <cell r="DT97">
            <v>571</v>
          </cell>
          <cell r="DU97">
            <v>57</v>
          </cell>
          <cell r="DV97">
            <v>57</v>
          </cell>
          <cell r="DW97">
            <v>665</v>
          </cell>
          <cell r="DX97">
            <v>669</v>
          </cell>
          <cell r="DY97">
            <v>285</v>
          </cell>
          <cell r="DZ97">
            <v>287</v>
          </cell>
          <cell r="EA97">
            <v>20</v>
          </cell>
          <cell r="EB97">
            <v>20</v>
          </cell>
          <cell r="EC97">
            <v>545</v>
          </cell>
          <cell r="ED97">
            <v>545</v>
          </cell>
          <cell r="EE97">
            <v>0</v>
          </cell>
          <cell r="EF97">
            <v>0</v>
          </cell>
          <cell r="EG97">
            <v>417.91</v>
          </cell>
          <cell r="EH97">
            <v>406.19</v>
          </cell>
          <cell r="EI97">
            <v>71758</v>
          </cell>
          <cell r="EJ97">
            <v>71758</v>
          </cell>
          <cell r="EK97">
            <v>0</v>
          </cell>
          <cell r="EL97">
            <v>302</v>
          </cell>
          <cell r="EM97">
            <v>308</v>
          </cell>
          <cell r="EN97">
            <v>533</v>
          </cell>
          <cell r="EO97">
            <v>533</v>
          </cell>
          <cell r="EP97">
            <v>108800</v>
          </cell>
          <cell r="EQ97">
            <v>108800</v>
          </cell>
          <cell r="ER97">
            <v>18.5</v>
          </cell>
          <cell r="ES97">
            <v>20</v>
          </cell>
          <cell r="EU97">
            <v>5415</v>
          </cell>
          <cell r="EV97">
            <v>5754.73</v>
          </cell>
          <cell r="FD97">
            <v>0</v>
          </cell>
          <cell r="FE97">
            <v>0</v>
          </cell>
          <cell r="FF97">
            <v>52</v>
          </cell>
          <cell r="FG97">
            <v>52</v>
          </cell>
          <cell r="FH97">
            <v>155</v>
          </cell>
          <cell r="FI97">
            <v>155</v>
          </cell>
          <cell r="FJ97">
            <v>53.875</v>
          </cell>
          <cell r="FK97">
            <v>111</v>
          </cell>
          <cell r="FL97">
            <v>6326</v>
          </cell>
          <cell r="FM97">
            <v>7655</v>
          </cell>
          <cell r="FN97">
            <v>3163</v>
          </cell>
          <cell r="FO97">
            <v>3827.5</v>
          </cell>
          <cell r="FP97">
            <v>53.875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222.27772685545688</v>
          </cell>
          <cell r="FV97">
            <v>0</v>
          </cell>
          <cell r="FW97">
            <v>14.191553445631232</v>
          </cell>
          <cell r="FX97">
            <v>0</v>
          </cell>
          <cell r="FY97">
            <v>78.409894517498671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1914222</v>
          </cell>
          <cell r="GH97">
            <v>266558.47382029734</v>
          </cell>
          <cell r="GI97">
            <v>172489.91984486103</v>
          </cell>
          <cell r="GJ97">
            <v>69113.753070458944</v>
          </cell>
        </row>
        <row r="98">
          <cell r="A98">
            <v>101</v>
          </cell>
          <cell r="B98" t="str">
            <v>ALEXANDRIA</v>
          </cell>
          <cell r="C98">
            <v>14875814</v>
          </cell>
          <cell r="D98">
            <v>15781332</v>
          </cell>
          <cell r="E98">
            <v>20026132.404181186</v>
          </cell>
          <cell r="F98">
            <v>20557176.573580943</v>
          </cell>
          <cell r="G98">
            <v>0</v>
          </cell>
          <cell r="H98">
            <v>1144744</v>
          </cell>
          <cell r="I98">
            <v>324559</v>
          </cell>
          <cell r="J98">
            <v>331865</v>
          </cell>
          <cell r="K98">
            <v>193280</v>
          </cell>
          <cell r="L98">
            <v>200719</v>
          </cell>
          <cell r="M98">
            <v>175160</v>
          </cell>
          <cell r="N98">
            <v>179103</v>
          </cell>
          <cell r="O98">
            <v>1654960</v>
          </cell>
          <cell r="P98">
            <v>1692213</v>
          </cell>
          <cell r="Q98">
            <v>869760</v>
          </cell>
          <cell r="R98">
            <v>889338</v>
          </cell>
          <cell r="S98">
            <v>2258960</v>
          </cell>
          <cell r="T98">
            <v>2328337</v>
          </cell>
          <cell r="U98">
            <v>69460</v>
          </cell>
          <cell r="V98">
            <v>71024</v>
          </cell>
          <cell r="W98">
            <v>969420</v>
          </cell>
          <cell r="X98">
            <v>1000506</v>
          </cell>
          <cell r="Y98">
            <v>15321</v>
          </cell>
          <cell r="Z98">
            <v>16032</v>
          </cell>
          <cell r="AA98">
            <v>0</v>
          </cell>
          <cell r="AB98">
            <v>0</v>
          </cell>
          <cell r="AC98">
            <v>415508</v>
          </cell>
          <cell r="AD98">
            <v>452895</v>
          </cell>
          <cell r="AE98">
            <v>0</v>
          </cell>
          <cell r="AF98">
            <v>0</v>
          </cell>
          <cell r="AG98">
            <v>1256710</v>
          </cell>
          <cell r="AH98">
            <v>1248431</v>
          </cell>
          <cell r="AI98">
            <v>0</v>
          </cell>
          <cell r="AJ98">
            <v>0</v>
          </cell>
          <cell r="AK98">
            <v>754631</v>
          </cell>
          <cell r="AL98">
            <v>1076150</v>
          </cell>
          <cell r="AM98">
            <v>484679</v>
          </cell>
          <cell r="AN98">
            <v>618495</v>
          </cell>
          <cell r="AO98">
            <v>557441</v>
          </cell>
          <cell r="AP98">
            <v>940031</v>
          </cell>
          <cell r="AQ98">
            <v>0</v>
          </cell>
          <cell r="AR98">
            <v>0</v>
          </cell>
          <cell r="AS98">
            <v>187402</v>
          </cell>
          <cell r="AT98">
            <v>191306</v>
          </cell>
          <cell r="AU98">
            <v>26339</v>
          </cell>
          <cell r="AV98">
            <v>26339</v>
          </cell>
          <cell r="AW98">
            <v>1050907</v>
          </cell>
          <cell r="AX98">
            <v>2396015</v>
          </cell>
          <cell r="AY98">
            <v>0</v>
          </cell>
          <cell r="AZ98">
            <v>0</v>
          </cell>
          <cell r="BA98">
            <v>0</v>
          </cell>
          <cell r="BB98">
            <v>71995</v>
          </cell>
          <cell r="BC98">
            <v>240727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130001.42613185503</v>
          </cell>
          <cell r="BI98">
            <v>493500</v>
          </cell>
          <cell r="BJ98">
            <v>222500</v>
          </cell>
          <cell r="BK98">
            <v>2314240</v>
          </cell>
          <cell r="BL98">
            <v>0</v>
          </cell>
          <cell r="BM98">
            <v>33545</v>
          </cell>
          <cell r="BN98">
            <v>33545</v>
          </cell>
          <cell r="BO98">
            <v>91541</v>
          </cell>
          <cell r="BP98">
            <v>94699</v>
          </cell>
          <cell r="BQ98">
            <v>492000</v>
          </cell>
          <cell r="BR98">
            <v>492000</v>
          </cell>
          <cell r="BS98">
            <v>16849</v>
          </cell>
          <cell r="BT98">
            <v>16849</v>
          </cell>
          <cell r="BU98">
            <v>309295.20905923843</v>
          </cell>
          <cell r="BV98">
            <v>0</v>
          </cell>
          <cell r="BW98">
            <v>46114</v>
          </cell>
          <cell r="BX98">
            <v>46114</v>
          </cell>
          <cell r="BY98">
            <v>10137</v>
          </cell>
          <cell r="BZ98">
            <v>10239</v>
          </cell>
          <cell r="CA98">
            <v>1680594</v>
          </cell>
          <cell r="CB98">
            <v>1555530</v>
          </cell>
          <cell r="CC98">
            <v>0</v>
          </cell>
          <cell r="CD98">
            <v>0</v>
          </cell>
          <cell r="CE98">
            <v>646800</v>
          </cell>
          <cell r="CF98">
            <v>646800</v>
          </cell>
          <cell r="CG98">
            <v>0</v>
          </cell>
          <cell r="CH98">
            <v>0</v>
          </cell>
          <cell r="CI98">
            <v>1405103</v>
          </cell>
          <cell r="CJ98">
            <v>1548807</v>
          </cell>
          <cell r="CK98">
            <v>15321</v>
          </cell>
          <cell r="CL98">
            <v>16032</v>
          </cell>
          <cell r="CM98">
            <v>9354.84</v>
          </cell>
          <cell r="CN98">
            <v>0</v>
          </cell>
          <cell r="CO98">
            <v>124982</v>
          </cell>
          <cell r="CP98">
            <v>94357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84773</v>
          </cell>
          <cell r="CV98">
            <v>84773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54181319.453240424</v>
          </cell>
          <cell r="DB98">
            <v>56134297.999712795</v>
          </cell>
          <cell r="DC98">
            <v>15100</v>
          </cell>
          <cell r="DD98">
            <v>15439.900000000001</v>
          </cell>
          <cell r="DE98">
            <v>15100</v>
          </cell>
          <cell r="DF98">
            <v>15439.900000000001</v>
          </cell>
          <cell r="DG98">
            <v>0.8</v>
          </cell>
          <cell r="DH98">
            <v>0.8</v>
          </cell>
          <cell r="DI98">
            <v>6252</v>
          </cell>
          <cell r="DJ98">
            <v>6442</v>
          </cell>
          <cell r="DK98">
            <v>0</v>
          </cell>
          <cell r="DL98">
            <v>347.39497199455013</v>
          </cell>
          <cell r="DM98">
            <v>107.47</v>
          </cell>
          <cell r="DN98">
            <v>107.47</v>
          </cell>
          <cell r="DO98">
            <v>64</v>
          </cell>
          <cell r="DP98">
            <v>65</v>
          </cell>
          <cell r="DQ98">
            <v>58</v>
          </cell>
          <cell r="DR98">
            <v>58</v>
          </cell>
          <cell r="DS98">
            <v>548</v>
          </cell>
          <cell r="DT98">
            <v>548</v>
          </cell>
          <cell r="DU98">
            <v>288</v>
          </cell>
          <cell r="DV98">
            <v>288</v>
          </cell>
          <cell r="DW98">
            <v>748</v>
          </cell>
          <cell r="DX98">
            <v>754</v>
          </cell>
          <cell r="DY98">
            <v>321</v>
          </cell>
          <cell r="DZ98">
            <v>324</v>
          </cell>
          <cell r="EA98">
            <v>23</v>
          </cell>
          <cell r="EB98">
            <v>23</v>
          </cell>
          <cell r="EC98">
            <v>545</v>
          </cell>
          <cell r="ED98">
            <v>545</v>
          </cell>
          <cell r="EE98">
            <v>0</v>
          </cell>
          <cell r="EF98">
            <v>0</v>
          </cell>
          <cell r="EG98">
            <v>417.91</v>
          </cell>
          <cell r="EH98">
            <v>406.19</v>
          </cell>
          <cell r="EI98">
            <v>78270</v>
          </cell>
          <cell r="EJ98">
            <v>78270</v>
          </cell>
          <cell r="EK98">
            <v>0</v>
          </cell>
          <cell r="EL98">
            <v>4852</v>
          </cell>
          <cell r="EM98">
            <v>4947</v>
          </cell>
          <cell r="EN98">
            <v>3812</v>
          </cell>
          <cell r="EO98">
            <v>4155</v>
          </cell>
          <cell r="EP98">
            <v>98400</v>
          </cell>
          <cell r="EQ98">
            <v>98400</v>
          </cell>
          <cell r="ER98">
            <v>18.5</v>
          </cell>
          <cell r="ES98">
            <v>20</v>
          </cell>
          <cell r="EU98">
            <v>5415</v>
          </cell>
          <cell r="EV98">
            <v>5754.73</v>
          </cell>
          <cell r="FD98">
            <v>0</v>
          </cell>
          <cell r="FE98">
            <v>0</v>
          </cell>
          <cell r="FF98">
            <v>58</v>
          </cell>
          <cell r="FG98">
            <v>58</v>
          </cell>
          <cell r="FH98">
            <v>194</v>
          </cell>
          <cell r="FI98">
            <v>194</v>
          </cell>
          <cell r="FJ98">
            <v>332.25</v>
          </cell>
          <cell r="FK98">
            <v>626</v>
          </cell>
          <cell r="FL98">
            <v>6326</v>
          </cell>
          <cell r="FM98">
            <v>7655</v>
          </cell>
          <cell r="FN98">
            <v>3163</v>
          </cell>
          <cell r="FO98">
            <v>3827.5</v>
          </cell>
          <cell r="FP98">
            <v>332.25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253.1328502699333</v>
          </cell>
          <cell r="FV98">
            <v>0</v>
          </cell>
          <cell r="FW98">
            <v>13.4075878491286</v>
          </cell>
          <cell r="FX98">
            <v>0</v>
          </cell>
          <cell r="FY98">
            <v>80.854533875488244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4993724</v>
          </cell>
          <cell r="GH98">
            <v>3479040.0000000009</v>
          </cell>
          <cell r="GI98">
            <v>4957240.0000000009</v>
          </cell>
          <cell r="GJ98">
            <v>749608.00000000023</v>
          </cell>
        </row>
        <row r="99">
          <cell r="A99">
            <v>102</v>
          </cell>
          <cell r="B99" t="str">
            <v>BRISTOL</v>
          </cell>
          <cell r="C99">
            <v>7079530</v>
          </cell>
          <cell r="D99">
            <v>7102684</v>
          </cell>
          <cell r="E99">
            <v>2840572.6267993124</v>
          </cell>
          <cell r="F99">
            <v>2945611.8353167344</v>
          </cell>
          <cell r="G99">
            <v>0</v>
          </cell>
          <cell r="H99">
            <v>531818</v>
          </cell>
          <cell r="I99">
            <v>156427</v>
          </cell>
          <cell r="J99">
            <v>155586</v>
          </cell>
          <cell r="K99">
            <v>443939</v>
          </cell>
          <cell r="L99">
            <v>441555</v>
          </cell>
          <cell r="M99">
            <v>77143</v>
          </cell>
          <cell r="N99">
            <v>76729</v>
          </cell>
          <cell r="O99">
            <v>1190630</v>
          </cell>
          <cell r="P99">
            <v>1184235</v>
          </cell>
          <cell r="Q99">
            <v>403184</v>
          </cell>
          <cell r="R99">
            <v>401018</v>
          </cell>
          <cell r="S99">
            <v>1189174</v>
          </cell>
          <cell r="T99">
            <v>1190026</v>
          </cell>
          <cell r="U99">
            <v>36388</v>
          </cell>
          <cell r="V99">
            <v>36193</v>
          </cell>
          <cell r="W99">
            <v>510894</v>
          </cell>
          <cell r="X99">
            <v>511045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17421</v>
          </cell>
          <cell r="AD99">
            <v>17421</v>
          </cell>
          <cell r="AE99">
            <v>0</v>
          </cell>
          <cell r="AF99">
            <v>0</v>
          </cell>
          <cell r="AG99">
            <v>605692</v>
          </cell>
          <cell r="AH99">
            <v>585294</v>
          </cell>
          <cell r="AI99">
            <v>0</v>
          </cell>
          <cell r="AJ99">
            <v>0</v>
          </cell>
          <cell r="AK99">
            <v>472094</v>
          </cell>
          <cell r="AL99">
            <v>647021</v>
          </cell>
          <cell r="AM99">
            <v>303214</v>
          </cell>
          <cell r="AN99">
            <v>371862</v>
          </cell>
          <cell r="AO99">
            <v>582150</v>
          </cell>
          <cell r="AP99">
            <v>579045</v>
          </cell>
          <cell r="AQ99">
            <v>0</v>
          </cell>
          <cell r="AR99">
            <v>0</v>
          </cell>
          <cell r="AS99">
            <v>61759</v>
          </cell>
          <cell r="AT99">
            <v>61759</v>
          </cell>
          <cell r="AU99">
            <v>2251</v>
          </cell>
          <cell r="AV99">
            <v>2251</v>
          </cell>
          <cell r="AW99">
            <v>347279</v>
          </cell>
          <cell r="AX99">
            <v>441515</v>
          </cell>
          <cell r="AY99">
            <v>0</v>
          </cell>
          <cell r="AZ99">
            <v>0</v>
          </cell>
          <cell r="BA99">
            <v>0</v>
          </cell>
          <cell r="BB99">
            <v>1151</v>
          </cell>
          <cell r="BC99">
            <v>132385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30000</v>
          </cell>
          <cell r="BK99">
            <v>250150</v>
          </cell>
          <cell r="BL99">
            <v>244484</v>
          </cell>
          <cell r="BM99">
            <v>8386</v>
          </cell>
          <cell r="BN99">
            <v>8386</v>
          </cell>
          <cell r="BO99">
            <v>47356</v>
          </cell>
          <cell r="BP99">
            <v>47358</v>
          </cell>
          <cell r="BQ99">
            <v>232000</v>
          </cell>
          <cell r="BR99">
            <v>232000</v>
          </cell>
          <cell r="BS99">
            <v>4012</v>
          </cell>
          <cell r="BT99">
            <v>4012</v>
          </cell>
          <cell r="BU99">
            <v>16731.484762009233</v>
          </cell>
          <cell r="BV99">
            <v>0</v>
          </cell>
          <cell r="BW99">
            <v>8342</v>
          </cell>
          <cell r="BX99">
            <v>8342</v>
          </cell>
          <cell r="BY99">
            <v>8425</v>
          </cell>
          <cell r="BZ99">
            <v>8510</v>
          </cell>
          <cell r="CA99">
            <v>1057178</v>
          </cell>
          <cell r="CB99">
            <v>978506</v>
          </cell>
          <cell r="CC99">
            <v>7925</v>
          </cell>
          <cell r="CD99">
            <v>8394</v>
          </cell>
          <cell r="CE99">
            <v>161652.75</v>
          </cell>
          <cell r="CF99">
            <v>161652.75</v>
          </cell>
          <cell r="CG99">
            <v>0</v>
          </cell>
          <cell r="CH99">
            <v>0</v>
          </cell>
          <cell r="CI99">
            <v>22938</v>
          </cell>
          <cell r="CJ99">
            <v>24932</v>
          </cell>
          <cell r="CK99">
            <v>0</v>
          </cell>
          <cell r="CL99">
            <v>0</v>
          </cell>
          <cell r="CM99">
            <v>5466.34</v>
          </cell>
          <cell r="CN99">
            <v>3613.94</v>
          </cell>
          <cell r="CO99">
            <v>16300</v>
          </cell>
          <cell r="CP99">
            <v>12317</v>
          </cell>
          <cell r="CQ99">
            <v>142983</v>
          </cell>
          <cell r="CR99">
            <v>152815</v>
          </cell>
          <cell r="CS99">
            <v>0</v>
          </cell>
          <cell r="CT99">
            <v>0</v>
          </cell>
          <cell r="CU99">
            <v>13578</v>
          </cell>
          <cell r="CV99">
            <v>13578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18455550.201561321</v>
          </cell>
          <cell r="DB99">
            <v>19221569.525316734</v>
          </cell>
          <cell r="DC99">
            <v>2094.6</v>
          </cell>
          <cell r="DD99">
            <v>2083.35</v>
          </cell>
          <cell r="DE99">
            <v>2094.6</v>
          </cell>
          <cell r="DF99">
            <v>2083.35</v>
          </cell>
          <cell r="DG99">
            <v>0.30509999999999998</v>
          </cell>
          <cell r="DH99">
            <v>0.30509999999999998</v>
          </cell>
          <cell r="DI99">
            <v>6220</v>
          </cell>
          <cell r="DJ99">
            <v>6320</v>
          </cell>
          <cell r="DK99">
            <v>0</v>
          </cell>
          <cell r="DL99">
            <v>366.55370748744298</v>
          </cell>
          <cell r="DM99">
            <v>107.47</v>
          </cell>
          <cell r="DN99">
            <v>107.47</v>
          </cell>
          <cell r="DO99">
            <v>305</v>
          </cell>
          <cell r="DP99">
            <v>305</v>
          </cell>
          <cell r="DQ99">
            <v>53</v>
          </cell>
          <cell r="DR99">
            <v>53</v>
          </cell>
          <cell r="DS99">
            <v>818</v>
          </cell>
          <cell r="DT99">
            <v>818</v>
          </cell>
          <cell r="DU99">
            <v>277</v>
          </cell>
          <cell r="DV99">
            <v>277</v>
          </cell>
          <cell r="DW99">
            <v>817</v>
          </cell>
          <cell r="DX99">
            <v>822</v>
          </cell>
          <cell r="DY99">
            <v>351</v>
          </cell>
          <cell r="DZ99">
            <v>353</v>
          </cell>
          <cell r="EA99">
            <v>25</v>
          </cell>
          <cell r="EB99">
            <v>25</v>
          </cell>
          <cell r="EC99">
            <v>545</v>
          </cell>
          <cell r="ED99">
            <v>545</v>
          </cell>
          <cell r="EE99">
            <v>0</v>
          </cell>
          <cell r="EF99">
            <v>0</v>
          </cell>
          <cell r="EG99">
            <v>417.91</v>
          </cell>
          <cell r="EH99">
            <v>406.19</v>
          </cell>
          <cell r="EI99">
            <v>71758</v>
          </cell>
          <cell r="EJ99">
            <v>71758</v>
          </cell>
          <cell r="EK99">
            <v>0</v>
          </cell>
          <cell r="EL99">
            <v>25</v>
          </cell>
          <cell r="EM99">
            <v>25</v>
          </cell>
          <cell r="EN99">
            <v>46</v>
          </cell>
          <cell r="EO99">
            <v>46</v>
          </cell>
          <cell r="EP99">
            <v>41200</v>
          </cell>
          <cell r="EQ99">
            <v>41200</v>
          </cell>
          <cell r="ER99">
            <v>18.5</v>
          </cell>
          <cell r="ES99">
            <v>20</v>
          </cell>
          <cell r="EU99">
            <v>5415</v>
          </cell>
          <cell r="EV99">
            <v>5754.73</v>
          </cell>
          <cell r="FD99">
            <v>0</v>
          </cell>
          <cell r="FE99">
            <v>0</v>
          </cell>
          <cell r="FF99">
            <v>53</v>
          </cell>
          <cell r="FG99">
            <v>53</v>
          </cell>
          <cell r="FH99">
            <v>158</v>
          </cell>
          <cell r="FI99">
            <v>158</v>
          </cell>
          <cell r="FJ99">
            <v>79</v>
          </cell>
          <cell r="FK99">
            <v>83</v>
          </cell>
          <cell r="FL99">
            <v>6326</v>
          </cell>
          <cell r="FM99">
            <v>7655</v>
          </cell>
          <cell r="FN99">
            <v>3163</v>
          </cell>
          <cell r="FO99">
            <v>3827.5</v>
          </cell>
          <cell r="FP99">
            <v>79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271.92306237315341</v>
          </cell>
          <cell r="FV99">
            <v>0</v>
          </cell>
          <cell r="FW99">
            <v>18.654000113162873</v>
          </cell>
          <cell r="FX99">
            <v>0</v>
          </cell>
          <cell r="FY99">
            <v>75.976645001126698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256976</v>
          </cell>
          <cell r="GH99">
            <v>177020.3459490574</v>
          </cell>
          <cell r="GI99">
            <v>340403.61318175268</v>
          </cell>
          <cell r="GJ99">
            <v>27115.658224204919</v>
          </cell>
        </row>
        <row r="100">
          <cell r="A100">
            <v>103</v>
          </cell>
          <cell r="B100" t="str">
            <v>BUENA VISTA</v>
          </cell>
          <cell r="C100">
            <v>3707150</v>
          </cell>
          <cell r="D100">
            <v>3577118</v>
          </cell>
          <cell r="E100">
            <v>1078807.1326091413</v>
          </cell>
          <cell r="F100">
            <v>1050877.5824791295</v>
          </cell>
          <cell r="G100">
            <v>0</v>
          </cell>
          <cell r="H100">
            <v>248863</v>
          </cell>
          <cell r="I100">
            <v>75360</v>
          </cell>
          <cell r="J100">
            <v>71739</v>
          </cell>
          <cell r="K100">
            <v>274876</v>
          </cell>
          <cell r="L100">
            <v>261672</v>
          </cell>
          <cell r="M100">
            <v>37164</v>
          </cell>
          <cell r="N100">
            <v>35379</v>
          </cell>
          <cell r="O100">
            <v>438961</v>
          </cell>
          <cell r="P100">
            <v>417206</v>
          </cell>
          <cell r="Q100">
            <v>158475</v>
          </cell>
          <cell r="R100">
            <v>150862</v>
          </cell>
          <cell r="S100">
            <v>563076</v>
          </cell>
          <cell r="T100">
            <v>538697</v>
          </cell>
          <cell r="U100">
            <v>16829</v>
          </cell>
          <cell r="V100">
            <v>16021</v>
          </cell>
          <cell r="W100">
            <v>241919</v>
          </cell>
          <cell r="X100">
            <v>230966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30045</v>
          </cell>
          <cell r="AD100">
            <v>30045</v>
          </cell>
          <cell r="AE100">
            <v>0</v>
          </cell>
          <cell r="AF100">
            <v>0</v>
          </cell>
          <cell r="AG100">
            <v>291796</v>
          </cell>
          <cell r="AH100">
            <v>269873</v>
          </cell>
          <cell r="AI100">
            <v>0</v>
          </cell>
          <cell r="AJ100">
            <v>0</v>
          </cell>
          <cell r="AK100">
            <v>171169</v>
          </cell>
          <cell r="AL100">
            <v>223491</v>
          </cell>
          <cell r="AM100">
            <v>109938</v>
          </cell>
          <cell r="AN100">
            <v>128447</v>
          </cell>
          <cell r="AO100">
            <v>232478.99999999997</v>
          </cell>
          <cell r="AP100">
            <v>221413</v>
          </cell>
          <cell r="AQ100">
            <v>0</v>
          </cell>
          <cell r="AR100">
            <v>0</v>
          </cell>
          <cell r="AS100">
            <v>31702</v>
          </cell>
          <cell r="AT100">
            <v>28820</v>
          </cell>
          <cell r="AU100">
            <v>675</v>
          </cell>
          <cell r="AV100">
            <v>675</v>
          </cell>
          <cell r="AW100">
            <v>46156</v>
          </cell>
          <cell r="AX100">
            <v>43441</v>
          </cell>
          <cell r="AY100">
            <v>0</v>
          </cell>
          <cell r="AZ100">
            <v>0</v>
          </cell>
          <cell r="BA100">
            <v>0</v>
          </cell>
          <cell r="BB100">
            <v>161</v>
          </cell>
          <cell r="BC100">
            <v>54062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2500</v>
          </cell>
          <cell r="BK100">
            <v>0</v>
          </cell>
          <cell r="BL100">
            <v>0</v>
          </cell>
          <cell r="BM100">
            <v>8386</v>
          </cell>
          <cell r="BN100">
            <v>8386</v>
          </cell>
          <cell r="BO100">
            <v>20313</v>
          </cell>
          <cell r="BP100">
            <v>17469</v>
          </cell>
          <cell r="BQ100">
            <v>180000</v>
          </cell>
          <cell r="BR100">
            <v>180000</v>
          </cell>
          <cell r="BS100">
            <v>4326</v>
          </cell>
          <cell r="BT100">
            <v>4326</v>
          </cell>
          <cell r="BU100">
            <v>3942.2186923548579</v>
          </cell>
          <cell r="BV100">
            <v>0</v>
          </cell>
          <cell r="BW100">
            <v>16931</v>
          </cell>
          <cell r="BX100">
            <v>16931</v>
          </cell>
          <cell r="BY100">
            <v>1567</v>
          </cell>
          <cell r="BZ100">
            <v>1583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154053.9</v>
          </cell>
          <cell r="CF100">
            <v>154053.9</v>
          </cell>
          <cell r="CG100">
            <v>0</v>
          </cell>
          <cell r="CH100">
            <v>0</v>
          </cell>
          <cell r="CI100">
            <v>3490</v>
          </cell>
          <cell r="CJ100">
            <v>3490</v>
          </cell>
          <cell r="CK100">
            <v>0</v>
          </cell>
          <cell r="CL100">
            <v>0</v>
          </cell>
          <cell r="CM100">
            <v>5244.36</v>
          </cell>
          <cell r="CN100">
            <v>6006.44</v>
          </cell>
          <cell r="CO100">
            <v>0</v>
          </cell>
          <cell r="CP100">
            <v>0</v>
          </cell>
          <cell r="CQ100">
            <v>64435</v>
          </cell>
          <cell r="CR100">
            <v>52696</v>
          </cell>
          <cell r="CS100">
            <v>0</v>
          </cell>
          <cell r="CT100">
            <v>0</v>
          </cell>
          <cell r="CU100">
            <v>3814</v>
          </cell>
          <cell r="CV100">
            <v>3814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8027141.6113014966</v>
          </cell>
          <cell r="DB100">
            <v>7996860.9224791303</v>
          </cell>
          <cell r="DC100">
            <v>864.95</v>
          </cell>
          <cell r="DD100">
            <v>823.40000000000009</v>
          </cell>
          <cell r="DE100">
            <v>864.95</v>
          </cell>
          <cell r="DF100">
            <v>823.40000000000009</v>
          </cell>
          <cell r="DG100">
            <v>0.1893</v>
          </cell>
          <cell r="DH100">
            <v>0.1893</v>
          </cell>
          <cell r="DI100">
            <v>6534</v>
          </cell>
          <cell r="DJ100">
            <v>6635</v>
          </cell>
          <cell r="DK100">
            <v>0</v>
          </cell>
          <cell r="DL100">
            <v>372.57024954787016</v>
          </cell>
          <cell r="DM100">
            <v>107.47</v>
          </cell>
          <cell r="DN100">
            <v>107.47</v>
          </cell>
          <cell r="DO100">
            <v>392</v>
          </cell>
          <cell r="DP100">
            <v>392</v>
          </cell>
          <cell r="DQ100">
            <v>53</v>
          </cell>
          <cell r="DR100">
            <v>53</v>
          </cell>
          <cell r="DS100">
            <v>626</v>
          </cell>
          <cell r="DT100">
            <v>625</v>
          </cell>
          <cell r="DU100">
            <v>226</v>
          </cell>
          <cell r="DV100">
            <v>226</v>
          </cell>
          <cell r="DW100">
            <v>803</v>
          </cell>
          <cell r="DX100">
            <v>807</v>
          </cell>
          <cell r="DY100">
            <v>345</v>
          </cell>
          <cell r="DZ100">
            <v>346</v>
          </cell>
          <cell r="EA100">
            <v>24</v>
          </cell>
          <cell r="EB100">
            <v>24</v>
          </cell>
          <cell r="EC100">
            <v>545</v>
          </cell>
          <cell r="ED100">
            <v>545</v>
          </cell>
          <cell r="EE100">
            <v>0</v>
          </cell>
          <cell r="EF100">
            <v>0</v>
          </cell>
          <cell r="EG100">
            <v>417.91</v>
          </cell>
          <cell r="EH100">
            <v>406.19</v>
          </cell>
          <cell r="EI100">
            <v>71758</v>
          </cell>
          <cell r="EJ100">
            <v>71758</v>
          </cell>
          <cell r="EK100">
            <v>0</v>
          </cell>
          <cell r="EL100">
            <v>3</v>
          </cell>
          <cell r="EM100">
            <v>3</v>
          </cell>
          <cell r="EN100">
            <v>68</v>
          </cell>
          <cell r="EO100">
            <v>68</v>
          </cell>
          <cell r="EP100">
            <v>30800</v>
          </cell>
          <cell r="EQ100">
            <v>30800</v>
          </cell>
          <cell r="ER100">
            <v>18.5</v>
          </cell>
          <cell r="ES100">
            <v>20</v>
          </cell>
          <cell r="EU100">
            <v>5415</v>
          </cell>
          <cell r="EV100">
            <v>5754.73</v>
          </cell>
          <cell r="FD100">
            <v>0</v>
          </cell>
          <cell r="FE100">
            <v>0</v>
          </cell>
          <cell r="FF100">
            <v>53</v>
          </cell>
          <cell r="FG100">
            <v>53</v>
          </cell>
          <cell r="FH100">
            <v>145</v>
          </cell>
          <cell r="FI100">
            <v>145</v>
          </cell>
          <cell r="FJ100">
            <v>9</v>
          </cell>
          <cell r="FK100">
            <v>7</v>
          </cell>
          <cell r="FL100">
            <v>6326</v>
          </cell>
          <cell r="FM100">
            <v>7655</v>
          </cell>
          <cell r="FN100">
            <v>3163</v>
          </cell>
          <cell r="FO100">
            <v>3827.5</v>
          </cell>
          <cell r="FP100">
            <v>9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262.59919695435633</v>
          </cell>
          <cell r="FV100">
            <v>0</v>
          </cell>
          <cell r="FW100">
            <v>22.624826172951884</v>
          </cell>
          <cell r="FX100">
            <v>0</v>
          </cell>
          <cell r="FY100">
            <v>87.346226420561933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63015</v>
          </cell>
          <cell r="GH100">
            <v>37004.215492784017</v>
          </cell>
          <cell r="GI100">
            <v>65639.021956334036</v>
          </cell>
          <cell r="GJ100">
            <v>7402.4776119402995</v>
          </cell>
        </row>
        <row r="101">
          <cell r="A101">
            <v>104</v>
          </cell>
          <cell r="B101" t="str">
            <v>CHARLOTTESVILLE</v>
          </cell>
          <cell r="C101">
            <v>5888128</v>
          </cell>
          <cell r="D101">
            <v>5874458</v>
          </cell>
          <cell r="E101">
            <v>5607698.6141548557</v>
          </cell>
          <cell r="F101">
            <v>5982904.3602869017</v>
          </cell>
          <cell r="G101">
            <v>0</v>
          </cell>
          <cell r="H101">
            <v>416222</v>
          </cell>
          <cell r="I101">
            <v>132718</v>
          </cell>
          <cell r="J101">
            <v>132434</v>
          </cell>
          <cell r="K101">
            <v>95090</v>
          </cell>
          <cell r="L101">
            <v>94886</v>
          </cell>
          <cell r="M101">
            <v>65452</v>
          </cell>
          <cell r="N101">
            <v>64079</v>
          </cell>
          <cell r="O101">
            <v>692798</v>
          </cell>
          <cell r="P101">
            <v>691313</v>
          </cell>
          <cell r="Q101">
            <v>286505</v>
          </cell>
          <cell r="R101">
            <v>285891</v>
          </cell>
          <cell r="S101">
            <v>874334</v>
          </cell>
          <cell r="T101">
            <v>878621</v>
          </cell>
          <cell r="U101">
            <v>25934</v>
          </cell>
          <cell r="V101">
            <v>27110</v>
          </cell>
          <cell r="W101">
            <v>375420</v>
          </cell>
          <cell r="X101">
            <v>377080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67885</v>
          </cell>
          <cell r="AD101">
            <v>67885</v>
          </cell>
          <cell r="AE101">
            <v>0</v>
          </cell>
          <cell r="AF101">
            <v>0</v>
          </cell>
          <cell r="AG101">
            <v>513892</v>
          </cell>
          <cell r="AH101">
            <v>498198</v>
          </cell>
          <cell r="AI101">
            <v>0</v>
          </cell>
          <cell r="AJ101">
            <v>0</v>
          </cell>
          <cell r="AK101">
            <v>265185</v>
          </cell>
          <cell r="AL101">
            <v>363237</v>
          </cell>
          <cell r="AM101">
            <v>170322</v>
          </cell>
          <cell r="AN101">
            <v>208763</v>
          </cell>
          <cell r="AO101">
            <v>411680</v>
          </cell>
          <cell r="AP101">
            <v>410914</v>
          </cell>
          <cell r="AQ101">
            <v>0</v>
          </cell>
          <cell r="AR101">
            <v>0</v>
          </cell>
          <cell r="AS101">
            <v>60886</v>
          </cell>
          <cell r="AT101">
            <v>60886</v>
          </cell>
          <cell r="AU101">
            <v>3602</v>
          </cell>
          <cell r="AV101">
            <v>3602</v>
          </cell>
          <cell r="AW101">
            <v>640508</v>
          </cell>
          <cell r="AX101">
            <v>600918</v>
          </cell>
          <cell r="AY101">
            <v>0</v>
          </cell>
          <cell r="AZ101">
            <v>0</v>
          </cell>
          <cell r="BA101">
            <v>0</v>
          </cell>
          <cell r="BB101">
            <v>9697</v>
          </cell>
          <cell r="BC101">
            <v>91839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7250.2044731783608</v>
          </cell>
          <cell r="BI101">
            <v>12000</v>
          </cell>
          <cell r="BJ101">
            <v>55000</v>
          </cell>
          <cell r="BK101">
            <v>521285</v>
          </cell>
          <cell r="BL101">
            <v>235104</v>
          </cell>
          <cell r="BM101">
            <v>16772</v>
          </cell>
          <cell r="BN101">
            <v>16772</v>
          </cell>
          <cell r="BO101">
            <v>30116</v>
          </cell>
          <cell r="BP101">
            <v>30117</v>
          </cell>
          <cell r="BQ101">
            <v>310000</v>
          </cell>
          <cell r="BR101">
            <v>310000</v>
          </cell>
          <cell r="BS101">
            <v>4442</v>
          </cell>
          <cell r="BT101">
            <v>4442</v>
          </cell>
          <cell r="BU101">
            <v>74549.02448483929</v>
          </cell>
          <cell r="BV101">
            <v>0</v>
          </cell>
          <cell r="BW101">
            <v>162399</v>
          </cell>
          <cell r="BX101">
            <v>162399</v>
          </cell>
          <cell r="BY101">
            <v>1491</v>
          </cell>
          <cell r="BZ101">
            <v>1506</v>
          </cell>
          <cell r="CA101">
            <v>1664872</v>
          </cell>
          <cell r="CB101">
            <v>1540977</v>
          </cell>
          <cell r="CC101">
            <v>0</v>
          </cell>
          <cell r="CD101">
            <v>0</v>
          </cell>
          <cell r="CE101">
            <v>497002.80000000005</v>
          </cell>
          <cell r="CF101">
            <v>497002.80000000005</v>
          </cell>
          <cell r="CG101">
            <v>0</v>
          </cell>
          <cell r="CH101">
            <v>0</v>
          </cell>
          <cell r="CI101">
            <v>190607</v>
          </cell>
          <cell r="CJ101">
            <v>210047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136517</v>
          </cell>
          <cell r="CP101">
            <v>97119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20521</v>
          </cell>
          <cell r="CV101">
            <v>20521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19912450.438639697</v>
          </cell>
          <cell r="DB101">
            <v>20227658.364760082</v>
          </cell>
          <cell r="DC101">
            <v>3965.75</v>
          </cell>
          <cell r="DD101">
            <v>3957.25</v>
          </cell>
          <cell r="DE101">
            <v>3965.75</v>
          </cell>
          <cell r="DF101">
            <v>3957.25</v>
          </cell>
          <cell r="DG101">
            <v>0.68859999999999999</v>
          </cell>
          <cell r="DH101">
            <v>0.68859999999999999</v>
          </cell>
          <cell r="DI101">
            <v>6182</v>
          </cell>
          <cell r="DJ101">
            <v>6279</v>
          </cell>
          <cell r="DK101">
            <v>0</v>
          </cell>
          <cell r="DL101">
            <v>329.89494920726992</v>
          </cell>
          <cell r="DM101">
            <v>107.47</v>
          </cell>
          <cell r="DN101">
            <v>107.47</v>
          </cell>
          <cell r="DO101">
            <v>77</v>
          </cell>
          <cell r="DP101">
            <v>77</v>
          </cell>
          <cell r="DQ101">
            <v>53</v>
          </cell>
          <cell r="DR101">
            <v>52</v>
          </cell>
          <cell r="DS101">
            <v>561</v>
          </cell>
          <cell r="DT101">
            <v>561</v>
          </cell>
          <cell r="DU101">
            <v>232</v>
          </cell>
          <cell r="DV101">
            <v>232</v>
          </cell>
          <cell r="DW101">
            <v>708</v>
          </cell>
          <cell r="DX101">
            <v>713</v>
          </cell>
          <cell r="DY101">
            <v>304</v>
          </cell>
          <cell r="DZ101">
            <v>306</v>
          </cell>
          <cell r="EA101">
            <v>21</v>
          </cell>
          <cell r="EB101">
            <v>22</v>
          </cell>
          <cell r="EC101">
            <v>545</v>
          </cell>
          <cell r="ED101">
            <v>545</v>
          </cell>
          <cell r="EE101">
            <v>0</v>
          </cell>
          <cell r="EF101">
            <v>0</v>
          </cell>
          <cell r="EG101">
            <v>417.91</v>
          </cell>
          <cell r="EH101">
            <v>406.19</v>
          </cell>
          <cell r="EI101">
            <v>71758</v>
          </cell>
          <cell r="EJ101">
            <v>71758</v>
          </cell>
          <cell r="EK101">
            <v>0</v>
          </cell>
          <cell r="EL101">
            <v>461</v>
          </cell>
          <cell r="EM101">
            <v>470</v>
          </cell>
          <cell r="EN101">
            <v>400</v>
          </cell>
          <cell r="EO101">
            <v>400</v>
          </cell>
          <cell r="EP101">
            <v>56800</v>
          </cell>
          <cell r="EQ101">
            <v>56800</v>
          </cell>
          <cell r="ER101">
            <v>18.5</v>
          </cell>
          <cell r="ES101">
            <v>20</v>
          </cell>
          <cell r="EU101">
            <v>5415</v>
          </cell>
          <cell r="EV101">
            <v>5754.73</v>
          </cell>
          <cell r="FD101">
            <v>0</v>
          </cell>
          <cell r="FE101">
            <v>0</v>
          </cell>
          <cell r="FF101">
            <v>53</v>
          </cell>
          <cell r="FG101">
            <v>52</v>
          </cell>
          <cell r="FH101">
            <v>171</v>
          </cell>
          <cell r="FI101">
            <v>171</v>
          </cell>
          <cell r="FJ101">
            <v>202.5</v>
          </cell>
          <cell r="FK101">
            <v>157</v>
          </cell>
          <cell r="FL101">
            <v>6326</v>
          </cell>
          <cell r="FM101">
            <v>7655</v>
          </cell>
          <cell r="FN101">
            <v>3163</v>
          </cell>
          <cell r="FO101">
            <v>3827.5</v>
          </cell>
          <cell r="FP101">
            <v>202.5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237.16978661767661</v>
          </cell>
          <cell r="FV101">
            <v>0</v>
          </cell>
          <cell r="FW101">
            <v>14.788664165626974</v>
          </cell>
          <cell r="FX101">
            <v>0</v>
          </cell>
          <cell r="FY101">
            <v>77.936498423966327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1101667</v>
          </cell>
          <cell r="GH101">
            <v>633549.59216441878</v>
          </cell>
          <cell r="GI101">
            <v>963038.27938342956</v>
          </cell>
          <cell r="GJ101">
            <v>134637.44251766216</v>
          </cell>
        </row>
        <row r="102">
          <cell r="A102">
            <v>106</v>
          </cell>
          <cell r="B102" t="str">
            <v>COLONIAL HEIGHTS</v>
          </cell>
          <cell r="C102">
            <v>7581990</v>
          </cell>
          <cell r="D102">
            <v>7758005</v>
          </cell>
          <cell r="E102">
            <v>3331806.6438582935</v>
          </cell>
          <cell r="F102">
            <v>3291632.5027183993</v>
          </cell>
          <cell r="G102">
            <v>0</v>
          </cell>
          <cell r="H102">
            <v>546640</v>
          </cell>
          <cell r="I102">
            <v>169104</v>
          </cell>
          <cell r="J102">
            <v>169157</v>
          </cell>
          <cell r="K102">
            <v>234451</v>
          </cell>
          <cell r="L102">
            <v>234525</v>
          </cell>
          <cell r="M102">
            <v>81822</v>
          </cell>
          <cell r="N102">
            <v>81848</v>
          </cell>
          <cell r="O102">
            <v>1285547</v>
          </cell>
          <cell r="P102">
            <v>1285953</v>
          </cell>
          <cell r="Q102">
            <v>305258</v>
          </cell>
          <cell r="R102">
            <v>305355</v>
          </cell>
          <cell r="S102">
            <v>1195858</v>
          </cell>
          <cell r="T102">
            <v>1204105</v>
          </cell>
          <cell r="U102">
            <v>36190</v>
          </cell>
          <cell r="V102">
            <v>36202</v>
          </cell>
          <cell r="W102">
            <v>512960</v>
          </cell>
          <cell r="X102">
            <v>516270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654778</v>
          </cell>
          <cell r="AH102">
            <v>636346</v>
          </cell>
          <cell r="AI102">
            <v>0</v>
          </cell>
          <cell r="AJ102">
            <v>0</v>
          </cell>
          <cell r="AK102">
            <v>302702</v>
          </cell>
          <cell r="AL102">
            <v>415106</v>
          </cell>
          <cell r="AM102">
            <v>194417</v>
          </cell>
          <cell r="AN102">
            <v>238574</v>
          </cell>
          <cell r="AO102">
            <v>376920</v>
          </cell>
          <cell r="AP102">
            <v>376962.00000000006</v>
          </cell>
          <cell r="AQ102">
            <v>0</v>
          </cell>
          <cell r="AR102">
            <v>0</v>
          </cell>
          <cell r="AS102">
            <v>51939</v>
          </cell>
          <cell r="AT102">
            <v>51939</v>
          </cell>
          <cell r="AU102">
            <v>2701</v>
          </cell>
          <cell r="AV102">
            <v>2701</v>
          </cell>
          <cell r="AW102">
            <v>144180</v>
          </cell>
          <cell r="AX102">
            <v>438411</v>
          </cell>
          <cell r="AY102">
            <v>0</v>
          </cell>
          <cell r="AZ102">
            <v>0</v>
          </cell>
          <cell r="BA102">
            <v>0</v>
          </cell>
          <cell r="BB102">
            <v>6156</v>
          </cell>
          <cell r="BC102">
            <v>111974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13592.936056066892</v>
          </cell>
          <cell r="BI102">
            <v>0</v>
          </cell>
          <cell r="BJ102">
            <v>35000</v>
          </cell>
          <cell r="BK102">
            <v>657964</v>
          </cell>
          <cell r="BL102">
            <v>339618</v>
          </cell>
          <cell r="BM102">
            <v>8386</v>
          </cell>
          <cell r="BN102">
            <v>8386</v>
          </cell>
          <cell r="BO102">
            <v>41972</v>
          </cell>
          <cell r="BP102">
            <v>41973</v>
          </cell>
          <cell r="BQ102">
            <v>180000</v>
          </cell>
          <cell r="BR102">
            <v>180000</v>
          </cell>
          <cell r="BS102">
            <v>3846</v>
          </cell>
          <cell r="BT102">
            <v>3846</v>
          </cell>
          <cell r="BU102">
            <v>26732.143140938133</v>
          </cell>
          <cell r="BV102">
            <v>0</v>
          </cell>
          <cell r="BW102">
            <v>42503</v>
          </cell>
          <cell r="BX102">
            <v>42503</v>
          </cell>
          <cell r="BY102">
            <v>26709</v>
          </cell>
          <cell r="BZ102">
            <v>26976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295799.7</v>
          </cell>
          <cell r="CF102">
            <v>295799.7</v>
          </cell>
          <cell r="CG102">
            <v>0</v>
          </cell>
          <cell r="CH102">
            <v>0</v>
          </cell>
          <cell r="CI102">
            <v>106935</v>
          </cell>
          <cell r="CJ102">
            <v>133354</v>
          </cell>
          <cell r="CK102">
            <v>0</v>
          </cell>
          <cell r="CL102">
            <v>0</v>
          </cell>
          <cell r="CM102">
            <v>6796.02</v>
          </cell>
          <cell r="CN102">
            <v>5634.64</v>
          </cell>
          <cell r="CO102">
            <v>24887</v>
          </cell>
          <cell r="CP102">
            <v>16331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12630</v>
          </cell>
          <cell r="CV102">
            <v>12630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18009757.506999228</v>
          </cell>
          <cell r="DB102">
            <v>18745375.778774466</v>
          </cell>
          <cell r="DC102">
            <v>2692.5</v>
          </cell>
          <cell r="DD102">
            <v>2693.35</v>
          </cell>
          <cell r="DE102">
            <v>2692.5</v>
          </cell>
          <cell r="DF102">
            <v>2693.35</v>
          </cell>
          <cell r="DG102">
            <v>0.41560000000000002</v>
          </cell>
          <cell r="DH102">
            <v>0.41560000000000002</v>
          </cell>
          <cell r="DI102">
            <v>6056</v>
          </cell>
          <cell r="DJ102">
            <v>6151</v>
          </cell>
          <cell r="DK102">
            <v>0</v>
          </cell>
          <cell r="DL102">
            <v>343.38414099444617</v>
          </cell>
          <cell r="DM102">
            <v>107.47</v>
          </cell>
          <cell r="DN102">
            <v>107.47</v>
          </cell>
          <cell r="DO102">
            <v>149</v>
          </cell>
          <cell r="DP102">
            <v>149</v>
          </cell>
          <cell r="DQ102">
            <v>52</v>
          </cell>
          <cell r="DR102">
            <v>52</v>
          </cell>
          <cell r="DS102">
            <v>817</v>
          </cell>
          <cell r="DT102">
            <v>817</v>
          </cell>
          <cell r="DU102">
            <v>194</v>
          </cell>
          <cell r="DV102">
            <v>194</v>
          </cell>
          <cell r="DW102">
            <v>760</v>
          </cell>
          <cell r="DX102">
            <v>765</v>
          </cell>
          <cell r="DY102">
            <v>326</v>
          </cell>
          <cell r="DZ102">
            <v>328</v>
          </cell>
          <cell r="EA102">
            <v>23</v>
          </cell>
          <cell r="EB102">
            <v>23</v>
          </cell>
          <cell r="EC102">
            <v>545</v>
          </cell>
          <cell r="ED102">
            <v>545</v>
          </cell>
          <cell r="EE102">
            <v>0</v>
          </cell>
          <cell r="EF102">
            <v>0</v>
          </cell>
          <cell r="EG102">
            <v>417.91</v>
          </cell>
          <cell r="EH102">
            <v>406.19</v>
          </cell>
          <cell r="EI102">
            <v>71758</v>
          </cell>
          <cell r="EJ102">
            <v>71758</v>
          </cell>
          <cell r="EK102">
            <v>0</v>
          </cell>
          <cell r="EL102">
            <v>138</v>
          </cell>
          <cell r="EM102">
            <v>159</v>
          </cell>
          <cell r="EN102">
            <v>0</v>
          </cell>
          <cell r="EO102">
            <v>0</v>
          </cell>
          <cell r="EP102">
            <v>36000</v>
          </cell>
          <cell r="EQ102">
            <v>36000</v>
          </cell>
          <cell r="ER102">
            <v>18.5</v>
          </cell>
          <cell r="ES102">
            <v>20</v>
          </cell>
          <cell r="EU102">
            <v>5415</v>
          </cell>
          <cell r="EV102">
            <v>5754.73</v>
          </cell>
          <cell r="FD102">
            <v>0</v>
          </cell>
          <cell r="FE102">
            <v>0</v>
          </cell>
          <cell r="FF102">
            <v>52</v>
          </cell>
          <cell r="FG102">
            <v>52</v>
          </cell>
          <cell r="FH102">
            <v>157</v>
          </cell>
          <cell r="FI102">
            <v>157</v>
          </cell>
          <cell r="FJ102">
            <v>39</v>
          </cell>
          <cell r="FK102">
            <v>98</v>
          </cell>
          <cell r="FL102">
            <v>6326</v>
          </cell>
          <cell r="FM102">
            <v>7655</v>
          </cell>
          <cell r="FN102">
            <v>3163</v>
          </cell>
          <cell r="FO102">
            <v>3827.5</v>
          </cell>
          <cell r="FP102">
            <v>39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251.59579524054169</v>
          </cell>
          <cell r="FV102">
            <v>0</v>
          </cell>
          <cell r="FW102">
            <v>18.799764072489069</v>
          </cell>
          <cell r="FX102">
            <v>0</v>
          </cell>
          <cell r="FY102">
            <v>72.98858168141544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452541</v>
          </cell>
          <cell r="GH102">
            <v>217086.28473648187</v>
          </cell>
          <cell r="GI102">
            <v>353529.52840520191</v>
          </cell>
          <cell r="GJ102">
            <v>36936.770020533884</v>
          </cell>
        </row>
        <row r="103">
          <cell r="A103">
            <v>107</v>
          </cell>
          <cell r="B103" t="str">
            <v>COVINGTON</v>
          </cell>
          <cell r="C103">
            <v>3585467</v>
          </cell>
          <cell r="D103">
            <v>3566717</v>
          </cell>
          <cell r="E103">
            <v>1006314.3456256798</v>
          </cell>
          <cell r="F103">
            <v>1032147.1190015465</v>
          </cell>
          <cell r="G103">
            <v>0</v>
          </cell>
          <cell r="H103">
            <v>241806</v>
          </cell>
          <cell r="I103">
            <v>72683</v>
          </cell>
          <cell r="J103">
            <v>71606</v>
          </cell>
          <cell r="K103">
            <v>95360</v>
          </cell>
          <cell r="L103">
            <v>93946</v>
          </cell>
          <cell r="M103">
            <v>35168</v>
          </cell>
          <cell r="N103">
            <v>34647</v>
          </cell>
          <cell r="O103">
            <v>557281</v>
          </cell>
          <cell r="P103">
            <v>549018</v>
          </cell>
          <cell r="Q103">
            <v>162315</v>
          </cell>
          <cell r="R103">
            <v>159908</v>
          </cell>
          <cell r="S103">
            <v>535639</v>
          </cell>
          <cell r="T103">
            <v>531695</v>
          </cell>
          <cell r="U103">
            <v>16231</v>
          </cell>
          <cell r="V103">
            <v>15991</v>
          </cell>
          <cell r="W103">
            <v>229946</v>
          </cell>
          <cell r="X103">
            <v>227869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3862</v>
          </cell>
          <cell r="AD103">
            <v>3862</v>
          </cell>
          <cell r="AE103">
            <v>0</v>
          </cell>
          <cell r="AF103">
            <v>0</v>
          </cell>
          <cell r="AG103">
            <v>281433</v>
          </cell>
          <cell r="AH103">
            <v>269370</v>
          </cell>
          <cell r="AI103">
            <v>0</v>
          </cell>
          <cell r="AJ103">
            <v>0</v>
          </cell>
          <cell r="AK103">
            <v>143256</v>
          </cell>
          <cell r="AL103">
            <v>193759</v>
          </cell>
          <cell r="AM103">
            <v>92010</v>
          </cell>
          <cell r="AN103">
            <v>111359</v>
          </cell>
          <cell r="AO103">
            <v>156938</v>
          </cell>
          <cell r="AP103">
            <v>155071</v>
          </cell>
          <cell r="AQ103">
            <v>0</v>
          </cell>
          <cell r="AR103">
            <v>0</v>
          </cell>
          <cell r="AS103">
            <v>45350</v>
          </cell>
          <cell r="AT103">
            <v>45350</v>
          </cell>
          <cell r="AU103">
            <v>675</v>
          </cell>
          <cell r="AV103">
            <v>675</v>
          </cell>
          <cell r="AW103">
            <v>112081</v>
          </cell>
          <cell r="AX103">
            <v>179028</v>
          </cell>
          <cell r="AY103">
            <v>0</v>
          </cell>
          <cell r="AZ103">
            <v>0</v>
          </cell>
          <cell r="BA103">
            <v>0</v>
          </cell>
          <cell r="BB103">
            <v>188</v>
          </cell>
          <cell r="BC103">
            <v>49257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12500</v>
          </cell>
          <cell r="BK103">
            <v>0</v>
          </cell>
          <cell r="BL103">
            <v>0</v>
          </cell>
          <cell r="BM103">
            <v>8386</v>
          </cell>
          <cell r="BN103">
            <v>8386</v>
          </cell>
          <cell r="BO103">
            <v>17757</v>
          </cell>
          <cell r="BP103">
            <v>17757</v>
          </cell>
          <cell r="BQ103">
            <v>128000</v>
          </cell>
          <cell r="BR103">
            <v>128000</v>
          </cell>
          <cell r="BS103">
            <v>3507</v>
          </cell>
          <cell r="BT103">
            <v>3507</v>
          </cell>
          <cell r="BU103">
            <v>5659.6885238150135</v>
          </cell>
          <cell r="BV103">
            <v>0</v>
          </cell>
          <cell r="BW103">
            <v>2663</v>
          </cell>
          <cell r="BX103">
            <v>2663</v>
          </cell>
          <cell r="BY103">
            <v>1255</v>
          </cell>
          <cell r="BZ103">
            <v>1268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132659.1</v>
          </cell>
          <cell r="CF103">
            <v>132659.1</v>
          </cell>
          <cell r="CG103">
            <v>0</v>
          </cell>
          <cell r="CH103">
            <v>0</v>
          </cell>
          <cell r="CI103">
            <v>3560</v>
          </cell>
          <cell r="CJ103">
            <v>4068</v>
          </cell>
          <cell r="CK103">
            <v>0</v>
          </cell>
          <cell r="CL103">
            <v>0</v>
          </cell>
          <cell r="CM103">
            <v>241.34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5215</v>
          </cell>
          <cell r="CV103">
            <v>5215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7490169.4741494944</v>
          </cell>
          <cell r="DB103">
            <v>7799847.2190015465</v>
          </cell>
          <cell r="DC103">
            <v>954.3</v>
          </cell>
          <cell r="DD103">
            <v>940.15000000000009</v>
          </cell>
          <cell r="DE103">
            <v>954.3</v>
          </cell>
          <cell r="DF103">
            <v>940.15000000000009</v>
          </cell>
          <cell r="DG103">
            <v>0.2913</v>
          </cell>
          <cell r="DH103">
            <v>0.2913</v>
          </cell>
          <cell r="DI103">
            <v>6356</v>
          </cell>
          <cell r="DJ103">
            <v>6451</v>
          </cell>
          <cell r="DK103">
            <v>0</v>
          </cell>
          <cell r="DL103">
            <v>362.63431332781886</v>
          </cell>
          <cell r="DM103">
            <v>107.47</v>
          </cell>
          <cell r="DN103">
            <v>107.47</v>
          </cell>
          <cell r="DO103">
            <v>141</v>
          </cell>
          <cell r="DP103">
            <v>141</v>
          </cell>
          <cell r="DQ103">
            <v>52</v>
          </cell>
          <cell r="DR103">
            <v>52</v>
          </cell>
          <cell r="DS103">
            <v>824</v>
          </cell>
          <cell r="DT103">
            <v>824</v>
          </cell>
          <cell r="DU103">
            <v>240</v>
          </cell>
          <cell r="DV103">
            <v>240</v>
          </cell>
          <cell r="DW103">
            <v>792</v>
          </cell>
          <cell r="DX103">
            <v>798</v>
          </cell>
          <cell r="DY103">
            <v>340</v>
          </cell>
          <cell r="DZ103">
            <v>342</v>
          </cell>
          <cell r="EA103">
            <v>24</v>
          </cell>
          <cell r="EB103">
            <v>24</v>
          </cell>
          <cell r="EC103">
            <v>545</v>
          </cell>
          <cell r="ED103">
            <v>545</v>
          </cell>
          <cell r="EE103">
            <v>0</v>
          </cell>
          <cell r="EF103">
            <v>0</v>
          </cell>
          <cell r="EG103">
            <v>417.91</v>
          </cell>
          <cell r="EH103">
            <v>406.19</v>
          </cell>
          <cell r="EI103">
            <v>71758</v>
          </cell>
          <cell r="EJ103">
            <v>71758</v>
          </cell>
          <cell r="EK103">
            <v>0</v>
          </cell>
          <cell r="EL103">
            <v>4</v>
          </cell>
          <cell r="EM103">
            <v>4</v>
          </cell>
          <cell r="EN103">
            <v>10</v>
          </cell>
          <cell r="EO103">
            <v>10</v>
          </cell>
          <cell r="EP103">
            <v>25600</v>
          </cell>
          <cell r="EQ103">
            <v>25600</v>
          </cell>
          <cell r="ER103">
            <v>18.5</v>
          </cell>
          <cell r="ES103">
            <v>20</v>
          </cell>
          <cell r="EU103">
            <v>5415</v>
          </cell>
          <cell r="EV103">
            <v>5754.73</v>
          </cell>
          <cell r="FD103">
            <v>0</v>
          </cell>
          <cell r="FE103">
            <v>0</v>
          </cell>
          <cell r="FF103">
            <v>52</v>
          </cell>
          <cell r="FG103">
            <v>52</v>
          </cell>
          <cell r="FH103">
            <v>168</v>
          </cell>
          <cell r="FI103">
            <v>168</v>
          </cell>
          <cell r="FJ103">
            <v>25</v>
          </cell>
          <cell r="FK103">
            <v>33</v>
          </cell>
          <cell r="FL103">
            <v>6326</v>
          </cell>
          <cell r="FM103">
            <v>7655</v>
          </cell>
          <cell r="FN103">
            <v>3163</v>
          </cell>
          <cell r="FO103">
            <v>3827.5</v>
          </cell>
          <cell r="FP103">
            <v>25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259.2828274376426</v>
          </cell>
          <cell r="FV103">
            <v>0</v>
          </cell>
          <cell r="FW103">
            <v>22.736613559396083</v>
          </cell>
          <cell r="FX103">
            <v>0</v>
          </cell>
          <cell r="FY103">
            <v>80.614872330780187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110720</v>
          </cell>
          <cell r="GH103">
            <v>66717.030478340632</v>
          </cell>
          <cell r="GI103">
            <v>96702.392831945806</v>
          </cell>
          <cell r="GJ103">
            <v>18640.404966840695</v>
          </cell>
        </row>
        <row r="104">
          <cell r="A104">
            <v>108</v>
          </cell>
          <cell r="B104" t="str">
            <v>DANVILLE</v>
          </cell>
          <cell r="C104">
            <v>18660517</v>
          </cell>
          <cell r="D104">
            <v>19063416</v>
          </cell>
          <cell r="E104">
            <v>7180601.3212039033</v>
          </cell>
          <cell r="F104">
            <v>7242774.4826211678</v>
          </cell>
          <cell r="G104">
            <v>0</v>
          </cell>
          <cell r="H104">
            <v>1386138</v>
          </cell>
          <cell r="I104">
            <v>421961</v>
          </cell>
          <cell r="J104">
            <v>423138</v>
          </cell>
          <cell r="K104">
            <v>702810</v>
          </cell>
          <cell r="L104">
            <v>704771</v>
          </cell>
          <cell r="M104">
            <v>208095</v>
          </cell>
          <cell r="N104">
            <v>208675</v>
          </cell>
          <cell r="O104">
            <v>2296893</v>
          </cell>
          <cell r="P104">
            <v>2303303</v>
          </cell>
          <cell r="Q104">
            <v>1861073</v>
          </cell>
          <cell r="R104">
            <v>1866266</v>
          </cell>
          <cell r="S104">
            <v>3031114</v>
          </cell>
          <cell r="T104">
            <v>3059259</v>
          </cell>
          <cell r="U104">
            <v>90305</v>
          </cell>
          <cell r="V104">
            <v>94494</v>
          </cell>
          <cell r="W104">
            <v>1299610</v>
          </cell>
          <cell r="X104">
            <v>1311111</v>
          </cell>
          <cell r="Y104">
            <v>103649</v>
          </cell>
          <cell r="Z104">
            <v>108426</v>
          </cell>
          <cell r="AA104">
            <v>0</v>
          </cell>
          <cell r="AB104">
            <v>0</v>
          </cell>
          <cell r="AC104">
            <v>5629</v>
          </cell>
          <cell r="AD104">
            <v>5629</v>
          </cell>
          <cell r="AE104">
            <v>0</v>
          </cell>
          <cell r="AF104">
            <v>0</v>
          </cell>
          <cell r="AG104">
            <v>1633854</v>
          </cell>
          <cell r="AH104">
            <v>1591788</v>
          </cell>
          <cell r="AI104">
            <v>0</v>
          </cell>
          <cell r="AJ104">
            <v>0</v>
          </cell>
          <cell r="AK104">
            <v>1819098</v>
          </cell>
          <cell r="AL104">
            <v>2521820</v>
          </cell>
          <cell r="AM104">
            <v>1168358</v>
          </cell>
          <cell r="AN104">
            <v>1449364</v>
          </cell>
          <cell r="AO104">
            <v>2342651</v>
          </cell>
          <cell r="AP104">
            <v>2350885</v>
          </cell>
          <cell r="AQ104">
            <v>0</v>
          </cell>
          <cell r="AR104">
            <v>0</v>
          </cell>
          <cell r="AS104">
            <v>238682</v>
          </cell>
          <cell r="AT104">
            <v>238682</v>
          </cell>
          <cell r="AU104">
            <v>5628</v>
          </cell>
          <cell r="AV104">
            <v>5628</v>
          </cell>
          <cell r="AW104">
            <v>528574</v>
          </cell>
          <cell r="AX104">
            <v>1219938</v>
          </cell>
          <cell r="AY104">
            <v>0</v>
          </cell>
          <cell r="AZ104">
            <v>0</v>
          </cell>
          <cell r="BA104">
            <v>0</v>
          </cell>
          <cell r="BB104">
            <v>11341</v>
          </cell>
          <cell r="BC104">
            <v>430220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77500</v>
          </cell>
          <cell r="BK104">
            <v>1248512</v>
          </cell>
          <cell r="BL104">
            <v>505240</v>
          </cell>
          <cell r="BM104">
            <v>25159</v>
          </cell>
          <cell r="BN104">
            <v>25159</v>
          </cell>
          <cell r="BO104">
            <v>148371</v>
          </cell>
          <cell r="BP104">
            <v>148375</v>
          </cell>
          <cell r="BQ104">
            <v>336000</v>
          </cell>
          <cell r="BR104">
            <v>336000</v>
          </cell>
          <cell r="BS104">
            <v>10881</v>
          </cell>
          <cell r="BT104">
            <v>10881</v>
          </cell>
          <cell r="BU104">
            <v>36347.146168038249</v>
          </cell>
          <cell r="BV104">
            <v>0</v>
          </cell>
          <cell r="BW104">
            <v>46848</v>
          </cell>
          <cell r="BX104">
            <v>46848</v>
          </cell>
          <cell r="BY104">
            <v>37147</v>
          </cell>
          <cell r="BZ104">
            <v>37518</v>
          </cell>
          <cell r="CA104">
            <v>852951</v>
          </cell>
          <cell r="CB104">
            <v>789477</v>
          </cell>
          <cell r="CC104">
            <v>0</v>
          </cell>
          <cell r="CD104">
            <v>0</v>
          </cell>
          <cell r="CE104">
            <v>110819.625</v>
          </cell>
          <cell r="CF104">
            <v>110819.625</v>
          </cell>
          <cell r="CG104">
            <v>0</v>
          </cell>
          <cell r="CH104">
            <v>0</v>
          </cell>
          <cell r="CI104">
            <v>223420</v>
          </cell>
          <cell r="CJ104">
            <v>245656</v>
          </cell>
          <cell r="CK104">
            <v>209535</v>
          </cell>
          <cell r="CL104">
            <v>219200</v>
          </cell>
          <cell r="CM104">
            <v>42150.68</v>
          </cell>
          <cell r="CN104">
            <v>37024.9</v>
          </cell>
          <cell r="CO104">
            <v>34308</v>
          </cell>
          <cell r="CP104">
            <v>25799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39494</v>
          </cell>
          <cell r="CV104">
            <v>39494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47431265.77237194</v>
          </cell>
          <cell r="DB104">
            <v>49810497.007621162</v>
          </cell>
          <cell r="DC104">
            <v>5321.65</v>
          </cell>
          <cell r="DD104">
            <v>5336.5</v>
          </cell>
          <cell r="DE104">
            <v>5321.65</v>
          </cell>
          <cell r="DF104">
            <v>5336.5</v>
          </cell>
          <cell r="DG104">
            <v>0.26219999999999999</v>
          </cell>
          <cell r="DH104">
            <v>0.26219999999999999</v>
          </cell>
          <cell r="DI104">
            <v>6102</v>
          </cell>
          <cell r="DJ104">
            <v>6199</v>
          </cell>
          <cell r="DK104">
            <v>0</v>
          </cell>
          <cell r="DL104">
            <v>349.17526451840223</v>
          </cell>
          <cell r="DM104">
            <v>107.47</v>
          </cell>
          <cell r="DN104">
            <v>107.47</v>
          </cell>
          <cell r="DO104">
            <v>179</v>
          </cell>
          <cell r="DP104">
            <v>179</v>
          </cell>
          <cell r="DQ104">
            <v>53</v>
          </cell>
          <cell r="DR104">
            <v>53</v>
          </cell>
          <cell r="DS104">
            <v>585</v>
          </cell>
          <cell r="DT104">
            <v>585</v>
          </cell>
          <cell r="DU104">
            <v>474</v>
          </cell>
          <cell r="DV104">
            <v>474</v>
          </cell>
          <cell r="DW104">
            <v>772</v>
          </cell>
          <cell r="DX104">
            <v>777</v>
          </cell>
          <cell r="DY104">
            <v>331</v>
          </cell>
          <cell r="DZ104">
            <v>333</v>
          </cell>
          <cell r="EA104">
            <v>23</v>
          </cell>
          <cell r="EB104">
            <v>24</v>
          </cell>
          <cell r="EC104">
            <v>545</v>
          </cell>
          <cell r="ED104">
            <v>545</v>
          </cell>
          <cell r="EE104">
            <v>0</v>
          </cell>
          <cell r="EF104">
            <v>0</v>
          </cell>
          <cell r="EG104">
            <v>417.91</v>
          </cell>
          <cell r="EH104">
            <v>406.19</v>
          </cell>
          <cell r="EI104">
            <v>71758</v>
          </cell>
          <cell r="EJ104">
            <v>71758</v>
          </cell>
          <cell r="EK104">
            <v>0</v>
          </cell>
          <cell r="EL104">
            <v>228</v>
          </cell>
          <cell r="EM104">
            <v>232</v>
          </cell>
          <cell r="EN104">
            <v>14</v>
          </cell>
          <cell r="EO104">
            <v>14</v>
          </cell>
          <cell r="EP104">
            <v>67200</v>
          </cell>
          <cell r="EQ104">
            <v>67200</v>
          </cell>
          <cell r="ER104">
            <v>18.5</v>
          </cell>
          <cell r="ES104">
            <v>20</v>
          </cell>
          <cell r="EU104">
            <v>5415</v>
          </cell>
          <cell r="EV104">
            <v>5754.73</v>
          </cell>
          <cell r="FD104">
            <v>0</v>
          </cell>
          <cell r="FE104">
            <v>0</v>
          </cell>
          <cell r="FF104">
            <v>53</v>
          </cell>
          <cell r="FG104">
            <v>53</v>
          </cell>
          <cell r="FH104">
            <v>167</v>
          </cell>
          <cell r="FI104">
            <v>167</v>
          </cell>
          <cell r="FJ104">
            <v>113.25</v>
          </cell>
          <cell r="FK104">
            <v>216</v>
          </cell>
          <cell r="FL104">
            <v>6326</v>
          </cell>
          <cell r="FM104">
            <v>7655</v>
          </cell>
          <cell r="FN104">
            <v>3163</v>
          </cell>
          <cell r="FO104">
            <v>3827.5</v>
          </cell>
          <cell r="FP104">
            <v>113.25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257.79259227212185</v>
          </cell>
          <cell r="FV104">
            <v>0</v>
          </cell>
          <cell r="FW104">
            <v>16.757033263451287</v>
          </cell>
          <cell r="FX104">
            <v>0</v>
          </cell>
          <cell r="FY104">
            <v>74.62563898282913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565690</v>
          </cell>
          <cell r="GH104">
            <v>661389.72702629433</v>
          </cell>
          <cell r="GI104">
            <v>1061684.688533478</v>
          </cell>
          <cell r="GJ104">
            <v>84823.014909189485</v>
          </cell>
        </row>
        <row r="105">
          <cell r="A105">
            <v>109</v>
          </cell>
          <cell r="B105" t="str">
            <v>FALLS CHURCH</v>
          </cell>
          <cell r="C105">
            <v>2933591</v>
          </cell>
          <cell r="D105">
            <v>3034640</v>
          </cell>
          <cell r="E105">
            <v>3060912.5451306226</v>
          </cell>
          <cell r="F105">
            <v>3088554.8460667101</v>
          </cell>
          <cell r="G105">
            <v>0</v>
          </cell>
          <cell r="H105">
            <v>187402</v>
          </cell>
          <cell r="I105">
            <v>52165</v>
          </cell>
          <cell r="J105">
            <v>52378</v>
          </cell>
          <cell r="K105">
            <v>36404</v>
          </cell>
          <cell r="L105">
            <v>36553</v>
          </cell>
          <cell r="M105">
            <v>28153</v>
          </cell>
          <cell r="N105">
            <v>28267</v>
          </cell>
          <cell r="O105">
            <v>417921</v>
          </cell>
          <cell r="P105">
            <v>419626</v>
          </cell>
          <cell r="Q105">
            <v>12135</v>
          </cell>
          <cell r="R105">
            <v>12184</v>
          </cell>
          <cell r="S105">
            <v>372294</v>
          </cell>
          <cell r="T105">
            <v>376250</v>
          </cell>
          <cell r="U105">
            <v>11164</v>
          </cell>
          <cell r="V105">
            <v>11210</v>
          </cell>
          <cell r="W105">
            <v>159693</v>
          </cell>
          <cell r="X105">
            <v>161319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201984</v>
          </cell>
          <cell r="AH105">
            <v>200000</v>
          </cell>
          <cell r="AI105">
            <v>0</v>
          </cell>
          <cell r="AJ105">
            <v>0</v>
          </cell>
          <cell r="AK105">
            <v>1050</v>
          </cell>
          <cell r="AL105">
            <v>1124</v>
          </cell>
          <cell r="AM105">
            <v>674</v>
          </cell>
          <cell r="AN105">
            <v>645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6247</v>
          </cell>
          <cell r="AT105">
            <v>6247</v>
          </cell>
          <cell r="AU105">
            <v>675</v>
          </cell>
          <cell r="AV105">
            <v>675</v>
          </cell>
          <cell r="AW105">
            <v>37956</v>
          </cell>
          <cell r="AX105">
            <v>34448</v>
          </cell>
          <cell r="AY105">
            <v>0</v>
          </cell>
          <cell r="AZ105">
            <v>0</v>
          </cell>
          <cell r="BA105">
            <v>0</v>
          </cell>
          <cell r="BB105">
            <v>1761</v>
          </cell>
          <cell r="BC105">
            <v>3694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1218.57075584582</v>
          </cell>
          <cell r="BI105">
            <v>0</v>
          </cell>
          <cell r="BJ105">
            <v>2500</v>
          </cell>
          <cell r="BK105">
            <v>300839</v>
          </cell>
          <cell r="BL105">
            <v>17735</v>
          </cell>
          <cell r="BM105">
            <v>8386</v>
          </cell>
          <cell r="BN105">
            <v>8386</v>
          </cell>
          <cell r="BO105">
            <v>1577</v>
          </cell>
          <cell r="BP105">
            <v>1577</v>
          </cell>
          <cell r="BQ105">
            <v>154000</v>
          </cell>
          <cell r="BR105">
            <v>154000</v>
          </cell>
          <cell r="BS105">
            <v>3231</v>
          </cell>
          <cell r="BT105">
            <v>3231</v>
          </cell>
          <cell r="BU105">
            <v>47275.319879546762</v>
          </cell>
          <cell r="BV105">
            <v>0</v>
          </cell>
          <cell r="BW105">
            <v>0</v>
          </cell>
          <cell r="BX105">
            <v>0</v>
          </cell>
          <cell r="BY105">
            <v>2500</v>
          </cell>
          <cell r="BZ105">
            <v>2524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92400</v>
          </cell>
          <cell r="CF105">
            <v>92400</v>
          </cell>
          <cell r="CG105">
            <v>0</v>
          </cell>
          <cell r="CH105">
            <v>0</v>
          </cell>
          <cell r="CI105">
            <v>34439</v>
          </cell>
          <cell r="CJ105">
            <v>37883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3019</v>
          </cell>
          <cell r="CV105">
            <v>3019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7984378.8650101693</v>
          </cell>
          <cell r="DB105">
            <v>7975996.4168225555</v>
          </cell>
          <cell r="DC105">
            <v>2426.9499999999998</v>
          </cell>
          <cell r="DD105">
            <v>2436.85</v>
          </cell>
          <cell r="DE105">
            <v>2426.9499999999998</v>
          </cell>
          <cell r="DF105">
            <v>2436.85</v>
          </cell>
          <cell r="DG105">
            <v>0.8</v>
          </cell>
          <cell r="DH105">
            <v>0.8</v>
          </cell>
          <cell r="DI105">
            <v>7305</v>
          </cell>
          <cell r="DJ105">
            <v>7494</v>
          </cell>
          <cell r="DK105">
            <v>0</v>
          </cell>
          <cell r="DL105">
            <v>380.90379468406013</v>
          </cell>
          <cell r="DM105">
            <v>107.47</v>
          </cell>
          <cell r="DN105">
            <v>107.47</v>
          </cell>
          <cell r="DO105">
            <v>75</v>
          </cell>
          <cell r="DP105">
            <v>75</v>
          </cell>
          <cell r="DQ105">
            <v>58</v>
          </cell>
          <cell r="DR105">
            <v>58</v>
          </cell>
          <cell r="DS105">
            <v>861</v>
          </cell>
          <cell r="DT105">
            <v>861</v>
          </cell>
          <cell r="DU105">
            <v>25</v>
          </cell>
          <cell r="DV105">
            <v>25</v>
          </cell>
          <cell r="DW105">
            <v>767</v>
          </cell>
          <cell r="DX105">
            <v>772</v>
          </cell>
          <cell r="DY105">
            <v>329</v>
          </cell>
          <cell r="DZ105">
            <v>331</v>
          </cell>
          <cell r="EA105">
            <v>23</v>
          </cell>
          <cell r="EB105">
            <v>23</v>
          </cell>
          <cell r="EC105">
            <v>545</v>
          </cell>
          <cell r="ED105">
            <v>545</v>
          </cell>
          <cell r="EE105">
            <v>0</v>
          </cell>
          <cell r="EF105">
            <v>0</v>
          </cell>
          <cell r="EG105">
            <v>417.91</v>
          </cell>
          <cell r="EH105">
            <v>406.19</v>
          </cell>
          <cell r="EI105">
            <v>78270</v>
          </cell>
          <cell r="EJ105">
            <v>78270</v>
          </cell>
          <cell r="EK105">
            <v>0</v>
          </cell>
          <cell r="EL105">
            <v>119</v>
          </cell>
          <cell r="EM105">
            <v>121</v>
          </cell>
          <cell r="EN105">
            <v>0</v>
          </cell>
          <cell r="EO105">
            <v>0</v>
          </cell>
          <cell r="EP105">
            <v>30800</v>
          </cell>
          <cell r="EQ105">
            <v>30800</v>
          </cell>
          <cell r="ER105">
            <v>18.5</v>
          </cell>
          <cell r="ES105">
            <v>20</v>
          </cell>
          <cell r="EU105">
            <v>5415</v>
          </cell>
          <cell r="EV105">
            <v>5754.73</v>
          </cell>
          <cell r="FD105">
            <v>0</v>
          </cell>
          <cell r="FE105">
            <v>0</v>
          </cell>
          <cell r="FF105">
            <v>58</v>
          </cell>
          <cell r="FG105">
            <v>58</v>
          </cell>
          <cell r="FH105">
            <v>169</v>
          </cell>
          <cell r="FI105">
            <v>169</v>
          </cell>
          <cell r="FJ105">
            <v>12</v>
          </cell>
          <cell r="FK105">
            <v>9</v>
          </cell>
          <cell r="FL105">
            <v>6326</v>
          </cell>
          <cell r="FM105">
            <v>7655</v>
          </cell>
          <cell r="FN105">
            <v>3163</v>
          </cell>
          <cell r="FO105">
            <v>3827.5</v>
          </cell>
          <cell r="FP105">
            <v>12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257.38824984987042</v>
          </cell>
          <cell r="FV105">
            <v>0</v>
          </cell>
          <cell r="FW105">
            <v>15.458116236780011</v>
          </cell>
          <cell r="FX105">
            <v>0</v>
          </cell>
          <cell r="FY105">
            <v>108.05742859740967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791859</v>
          </cell>
          <cell r="GH105">
            <v>48540.000000000015</v>
          </cell>
          <cell r="GI105">
            <v>6896.0000000000018</v>
          </cell>
          <cell r="GJ105">
            <v>24988.000000000007</v>
          </cell>
        </row>
        <row r="106">
          <cell r="A106">
            <v>110</v>
          </cell>
          <cell r="B106" t="str">
            <v>FREDERICKSBURG</v>
          </cell>
          <cell r="C106">
            <v>7328684</v>
          </cell>
          <cell r="D106">
            <v>7501812</v>
          </cell>
          <cell r="E106">
            <v>4352428.7763886042</v>
          </cell>
          <cell r="F106">
            <v>4682615.8693957459</v>
          </cell>
          <cell r="G106">
            <v>0</v>
          </cell>
          <cell r="H106">
            <v>513471</v>
          </cell>
          <cell r="I106">
            <v>150714</v>
          </cell>
          <cell r="J106">
            <v>153155</v>
          </cell>
          <cell r="K106">
            <v>71521</v>
          </cell>
          <cell r="L106">
            <v>72680</v>
          </cell>
          <cell r="M106">
            <v>75728</v>
          </cell>
          <cell r="N106">
            <v>76955</v>
          </cell>
          <cell r="O106">
            <v>926972</v>
          </cell>
          <cell r="P106">
            <v>943410</v>
          </cell>
          <cell r="Q106">
            <v>398275</v>
          </cell>
          <cell r="R106">
            <v>404726</v>
          </cell>
          <cell r="S106">
            <v>1018126</v>
          </cell>
          <cell r="T106">
            <v>1041742</v>
          </cell>
          <cell r="U106">
            <v>30852</v>
          </cell>
          <cell r="V106">
            <v>31352</v>
          </cell>
          <cell r="W106">
            <v>437542</v>
          </cell>
          <cell r="X106">
            <v>447479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583570</v>
          </cell>
          <cell r="AH106">
            <v>576146</v>
          </cell>
          <cell r="AI106">
            <v>0</v>
          </cell>
          <cell r="AJ106">
            <v>0</v>
          </cell>
          <cell r="AK106">
            <v>332606</v>
          </cell>
          <cell r="AL106">
            <v>464844</v>
          </cell>
          <cell r="AM106">
            <v>213624</v>
          </cell>
          <cell r="AN106">
            <v>267160</v>
          </cell>
          <cell r="AO106">
            <v>504589</v>
          </cell>
          <cell r="AP106">
            <v>512611.00000000006</v>
          </cell>
          <cell r="AQ106">
            <v>0</v>
          </cell>
          <cell r="AR106">
            <v>0</v>
          </cell>
          <cell r="AS106">
            <v>87881</v>
          </cell>
          <cell r="AT106">
            <v>89397</v>
          </cell>
          <cell r="AU106">
            <v>3602</v>
          </cell>
          <cell r="AV106">
            <v>3602</v>
          </cell>
          <cell r="AW106">
            <v>104379</v>
          </cell>
          <cell r="AX106">
            <v>474610</v>
          </cell>
          <cell r="AY106">
            <v>0</v>
          </cell>
          <cell r="AZ106">
            <v>0</v>
          </cell>
          <cell r="BA106">
            <v>0</v>
          </cell>
          <cell r="BB106">
            <v>17057</v>
          </cell>
          <cell r="BC106">
            <v>106733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45000</v>
          </cell>
          <cell r="BK106">
            <v>1151281</v>
          </cell>
          <cell r="BL106">
            <v>442289</v>
          </cell>
          <cell r="BM106">
            <v>16772</v>
          </cell>
          <cell r="BN106">
            <v>16772</v>
          </cell>
          <cell r="BO106">
            <v>39797</v>
          </cell>
          <cell r="BP106">
            <v>41293</v>
          </cell>
          <cell r="BQ106">
            <v>154000</v>
          </cell>
          <cell r="BR106">
            <v>154000</v>
          </cell>
          <cell r="BS106">
            <v>7506</v>
          </cell>
          <cell r="BT106">
            <v>7506</v>
          </cell>
          <cell r="BU106">
            <v>49072.054724331945</v>
          </cell>
          <cell r="BV106">
            <v>0</v>
          </cell>
          <cell r="BW106">
            <v>8814</v>
          </cell>
          <cell r="BX106">
            <v>8814</v>
          </cell>
          <cell r="BY106">
            <v>15511</v>
          </cell>
          <cell r="BZ106">
            <v>15666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143262</v>
          </cell>
          <cell r="CF106">
            <v>143262</v>
          </cell>
          <cell r="CG106">
            <v>0</v>
          </cell>
          <cell r="CH106">
            <v>0</v>
          </cell>
          <cell r="CI106">
            <v>322085</v>
          </cell>
          <cell r="CJ106">
            <v>368795</v>
          </cell>
          <cell r="CK106">
            <v>0</v>
          </cell>
          <cell r="CL106">
            <v>0</v>
          </cell>
          <cell r="CM106">
            <v>7430.06</v>
          </cell>
          <cell r="CN106">
            <v>6425.32</v>
          </cell>
          <cell r="CO106">
            <v>59036</v>
          </cell>
          <cell r="CP106">
            <v>44112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24230</v>
          </cell>
          <cell r="CV106">
            <v>24230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18726622.891112935</v>
          </cell>
          <cell r="DB106">
            <v>19575932.189395748</v>
          </cell>
          <cell r="DC106">
            <v>3371.1</v>
          </cell>
          <cell r="DD106">
            <v>3425.7</v>
          </cell>
          <cell r="DE106">
            <v>3371.1</v>
          </cell>
          <cell r="DF106">
            <v>3425.7</v>
          </cell>
          <cell r="DG106">
            <v>0.58399999999999996</v>
          </cell>
          <cell r="DH106">
            <v>0.58399999999999996</v>
          </cell>
          <cell r="DI106">
            <v>6517</v>
          </cell>
          <cell r="DJ106">
            <v>6631</v>
          </cell>
          <cell r="DK106">
            <v>0</v>
          </cell>
          <cell r="DL106">
            <v>348.33864977079054</v>
          </cell>
          <cell r="DM106">
            <v>107.47</v>
          </cell>
          <cell r="DN106">
            <v>107.47</v>
          </cell>
          <cell r="DO106">
            <v>51</v>
          </cell>
          <cell r="DP106">
            <v>51</v>
          </cell>
          <cell r="DQ106">
            <v>54</v>
          </cell>
          <cell r="DR106">
            <v>54</v>
          </cell>
          <cell r="DS106">
            <v>661</v>
          </cell>
          <cell r="DT106">
            <v>662</v>
          </cell>
          <cell r="DU106">
            <v>284</v>
          </cell>
          <cell r="DV106">
            <v>284</v>
          </cell>
          <cell r="DW106">
            <v>726</v>
          </cell>
          <cell r="DX106">
            <v>731</v>
          </cell>
          <cell r="DY106">
            <v>312</v>
          </cell>
          <cell r="DZ106">
            <v>314</v>
          </cell>
          <cell r="EA106">
            <v>22</v>
          </cell>
          <cell r="EB106">
            <v>22</v>
          </cell>
          <cell r="EC106">
            <v>545</v>
          </cell>
          <cell r="ED106">
            <v>545</v>
          </cell>
          <cell r="EE106">
            <v>0</v>
          </cell>
          <cell r="EF106">
            <v>0</v>
          </cell>
          <cell r="EG106">
            <v>417.91</v>
          </cell>
          <cell r="EH106">
            <v>406.19</v>
          </cell>
          <cell r="EI106">
            <v>73388</v>
          </cell>
          <cell r="EJ106">
            <v>73388</v>
          </cell>
          <cell r="EK106">
            <v>0</v>
          </cell>
          <cell r="EL106">
            <v>570</v>
          </cell>
          <cell r="EM106">
            <v>604</v>
          </cell>
          <cell r="EN106">
            <v>0</v>
          </cell>
          <cell r="EO106">
            <v>0</v>
          </cell>
          <cell r="EP106">
            <v>30800</v>
          </cell>
          <cell r="EQ106">
            <v>30800</v>
          </cell>
          <cell r="ER106">
            <v>18.5</v>
          </cell>
          <cell r="ES106">
            <v>20</v>
          </cell>
          <cell r="EU106">
            <v>5415</v>
          </cell>
          <cell r="EV106">
            <v>5754.73</v>
          </cell>
          <cell r="FD106">
            <v>0</v>
          </cell>
          <cell r="FE106">
            <v>0</v>
          </cell>
          <cell r="FF106">
            <v>54</v>
          </cell>
          <cell r="FG106">
            <v>54</v>
          </cell>
          <cell r="FH106">
            <v>171</v>
          </cell>
          <cell r="FI106">
            <v>171</v>
          </cell>
          <cell r="FJ106">
            <v>33</v>
          </cell>
          <cell r="FK106">
            <v>124</v>
          </cell>
          <cell r="FL106">
            <v>6326</v>
          </cell>
          <cell r="FM106">
            <v>7655</v>
          </cell>
          <cell r="FN106">
            <v>3163</v>
          </cell>
          <cell r="FO106">
            <v>3827.5</v>
          </cell>
          <cell r="FP106">
            <v>33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243.60384095077936</v>
          </cell>
          <cell r="FV106">
            <v>0</v>
          </cell>
          <cell r="FW106">
            <v>14.643073197856911</v>
          </cell>
          <cell r="FX106">
            <v>0</v>
          </cell>
          <cell r="FY106">
            <v>90.091735622154289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808820</v>
          </cell>
          <cell r="GH106">
            <v>559116.82692307688</v>
          </cell>
          <cell r="GI106">
            <v>766822.88461538451</v>
          </cell>
          <cell r="GJ106">
            <v>123371.40384615381</v>
          </cell>
        </row>
        <row r="107">
          <cell r="A107">
            <v>111</v>
          </cell>
          <cell r="B107" t="str">
            <v>GALAX</v>
          </cell>
          <cell r="C107">
            <v>4630706</v>
          </cell>
          <cell r="D107">
            <v>4707866</v>
          </cell>
          <cell r="E107">
            <v>1287700.8214167468</v>
          </cell>
          <cell r="F107">
            <v>1371267.0893325226</v>
          </cell>
          <cell r="G107">
            <v>0</v>
          </cell>
          <cell r="H107">
            <v>314860</v>
          </cell>
          <cell r="I107">
            <v>98088</v>
          </cell>
          <cell r="J107">
            <v>99050</v>
          </cell>
          <cell r="K107">
            <v>170675</v>
          </cell>
          <cell r="L107">
            <v>172350</v>
          </cell>
          <cell r="M107">
            <v>47460</v>
          </cell>
          <cell r="N107">
            <v>48848</v>
          </cell>
          <cell r="O107">
            <v>396111</v>
          </cell>
          <cell r="P107">
            <v>399999</v>
          </cell>
          <cell r="Q107">
            <v>220873</v>
          </cell>
          <cell r="R107">
            <v>223041</v>
          </cell>
          <cell r="S107">
            <v>649841</v>
          </cell>
          <cell r="T107">
            <v>660828</v>
          </cell>
          <cell r="U107">
            <v>20079</v>
          </cell>
          <cell r="V107">
            <v>20276</v>
          </cell>
          <cell r="W107">
            <v>279286</v>
          </cell>
          <cell r="X107">
            <v>282949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239408</v>
          </cell>
          <cell r="AD107">
            <v>239408</v>
          </cell>
          <cell r="AE107">
            <v>0</v>
          </cell>
          <cell r="AF107">
            <v>0</v>
          </cell>
          <cell r="AG107">
            <v>379800</v>
          </cell>
          <cell r="AH107">
            <v>372614</v>
          </cell>
          <cell r="AI107">
            <v>0</v>
          </cell>
          <cell r="AJ107">
            <v>0</v>
          </cell>
          <cell r="AK107">
            <v>316207</v>
          </cell>
          <cell r="AL107">
            <v>440184</v>
          </cell>
          <cell r="AM107">
            <v>203092</v>
          </cell>
          <cell r="AN107">
            <v>252986</v>
          </cell>
          <cell r="AO107">
            <v>316495</v>
          </cell>
          <cell r="AP107">
            <v>319533</v>
          </cell>
          <cell r="AQ107">
            <v>0</v>
          </cell>
          <cell r="AR107">
            <v>0</v>
          </cell>
          <cell r="AS107">
            <v>30822</v>
          </cell>
          <cell r="AT107">
            <v>33390</v>
          </cell>
          <cell r="AU107">
            <v>2026</v>
          </cell>
          <cell r="AV107">
            <v>2026</v>
          </cell>
          <cell r="AW107">
            <v>164539</v>
          </cell>
          <cell r="AX107">
            <v>331844</v>
          </cell>
          <cell r="AY107">
            <v>0</v>
          </cell>
          <cell r="AZ107">
            <v>0</v>
          </cell>
          <cell r="BA107">
            <v>0</v>
          </cell>
          <cell r="BB107">
            <v>10675</v>
          </cell>
          <cell r="BC107">
            <v>86635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22500</v>
          </cell>
          <cell r="BK107">
            <v>305669</v>
          </cell>
          <cell r="BL107">
            <v>122259</v>
          </cell>
          <cell r="BM107">
            <v>8386</v>
          </cell>
          <cell r="BN107">
            <v>8386</v>
          </cell>
          <cell r="BO107">
            <v>33789</v>
          </cell>
          <cell r="BP107">
            <v>33790</v>
          </cell>
          <cell r="BQ107">
            <v>128000</v>
          </cell>
          <cell r="BR107">
            <v>128000</v>
          </cell>
          <cell r="BS107">
            <v>3664</v>
          </cell>
          <cell r="BT107">
            <v>3664</v>
          </cell>
          <cell r="BU107">
            <v>6898.0753622278571</v>
          </cell>
          <cell r="BV107">
            <v>0</v>
          </cell>
          <cell r="BW107">
            <v>22067</v>
          </cell>
          <cell r="BX107">
            <v>22067</v>
          </cell>
          <cell r="BY107">
            <v>4226</v>
          </cell>
          <cell r="BZ107">
            <v>4268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63604.800000000003</v>
          </cell>
          <cell r="CF107">
            <v>63604.800000000003</v>
          </cell>
          <cell r="CG107">
            <v>0</v>
          </cell>
          <cell r="CH107">
            <v>0</v>
          </cell>
          <cell r="CI107">
            <v>194938</v>
          </cell>
          <cell r="CJ107">
            <v>231229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30641</v>
          </cell>
          <cell r="CP107">
            <v>19299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8029</v>
          </cell>
          <cell r="CV107">
            <v>8029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10349755.696778975</v>
          </cell>
          <cell r="DB107">
            <v>10960414.889332524</v>
          </cell>
          <cell r="DC107">
            <v>1263.25</v>
          </cell>
          <cell r="DD107">
            <v>1275.6499999999999</v>
          </cell>
          <cell r="DE107">
            <v>1263.25</v>
          </cell>
          <cell r="DF107">
            <v>1275.6499999999999</v>
          </cell>
          <cell r="DG107">
            <v>0.27750000000000002</v>
          </cell>
          <cell r="DH107">
            <v>0.27750000000000002</v>
          </cell>
          <cell r="DI107">
            <v>6093</v>
          </cell>
          <cell r="DJ107">
            <v>6183</v>
          </cell>
          <cell r="DK107">
            <v>0</v>
          </cell>
          <cell r="DL107">
            <v>330.04188377482319</v>
          </cell>
          <cell r="DM107">
            <v>107.47</v>
          </cell>
          <cell r="DN107">
            <v>107.47</v>
          </cell>
          <cell r="DO107">
            <v>187</v>
          </cell>
          <cell r="DP107">
            <v>187</v>
          </cell>
          <cell r="DQ107">
            <v>52</v>
          </cell>
          <cell r="DR107">
            <v>53</v>
          </cell>
          <cell r="DS107">
            <v>434</v>
          </cell>
          <cell r="DT107">
            <v>434</v>
          </cell>
          <cell r="DU107">
            <v>242</v>
          </cell>
          <cell r="DV107">
            <v>242</v>
          </cell>
          <cell r="DW107">
            <v>712</v>
          </cell>
          <cell r="DX107">
            <v>717</v>
          </cell>
          <cell r="DY107">
            <v>306</v>
          </cell>
          <cell r="DZ107">
            <v>307</v>
          </cell>
          <cell r="EA107">
            <v>22</v>
          </cell>
          <cell r="EB107">
            <v>22</v>
          </cell>
          <cell r="EC107">
            <v>545</v>
          </cell>
          <cell r="ED107">
            <v>545</v>
          </cell>
          <cell r="EE107">
            <v>0</v>
          </cell>
          <cell r="EF107">
            <v>0</v>
          </cell>
          <cell r="EG107">
            <v>417.91</v>
          </cell>
          <cell r="EH107">
            <v>406.19</v>
          </cell>
          <cell r="EI107">
            <v>71758</v>
          </cell>
          <cell r="EJ107">
            <v>71758</v>
          </cell>
          <cell r="EK107">
            <v>0</v>
          </cell>
          <cell r="EL107">
            <v>203</v>
          </cell>
          <cell r="EM107">
            <v>223</v>
          </cell>
          <cell r="EN107">
            <v>608</v>
          </cell>
          <cell r="EO107">
            <v>608</v>
          </cell>
          <cell r="EP107">
            <v>25600</v>
          </cell>
          <cell r="EQ107">
            <v>25600</v>
          </cell>
          <cell r="ER107">
            <v>18.5</v>
          </cell>
          <cell r="ES107">
            <v>20</v>
          </cell>
          <cell r="EU107">
            <v>5415</v>
          </cell>
          <cell r="EV107">
            <v>5754.73</v>
          </cell>
          <cell r="FD107">
            <v>0</v>
          </cell>
          <cell r="FE107">
            <v>0</v>
          </cell>
          <cell r="FF107">
            <v>52</v>
          </cell>
          <cell r="FG107">
            <v>53</v>
          </cell>
          <cell r="FH107">
            <v>166</v>
          </cell>
          <cell r="FI107">
            <v>166</v>
          </cell>
          <cell r="FJ107">
            <v>36</v>
          </cell>
          <cell r="FK107">
            <v>60</v>
          </cell>
          <cell r="FL107">
            <v>6326</v>
          </cell>
          <cell r="FM107">
            <v>7655</v>
          </cell>
          <cell r="FN107">
            <v>3163</v>
          </cell>
          <cell r="FO107">
            <v>3827.5</v>
          </cell>
          <cell r="FP107">
            <v>36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237.7753921949882</v>
          </cell>
          <cell r="FV107">
            <v>0</v>
          </cell>
          <cell r="FW107">
            <v>15.46061381788409</v>
          </cell>
          <cell r="FX107">
            <v>0</v>
          </cell>
          <cell r="FY107">
            <v>76.805877761950853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143114</v>
          </cell>
          <cell r="GH107">
            <v>84833.574394463678</v>
          </cell>
          <cell r="GI107">
            <v>199453.94117647063</v>
          </cell>
          <cell r="GJ107">
            <v>11838.20761245675</v>
          </cell>
        </row>
        <row r="108">
          <cell r="A108">
            <v>112</v>
          </cell>
          <cell r="B108" t="str">
            <v>HAMPTON</v>
          </cell>
          <cell r="C108">
            <v>66160033</v>
          </cell>
          <cell r="D108">
            <v>67745083</v>
          </cell>
          <cell r="E108">
            <v>22702642.407807399</v>
          </cell>
          <cell r="F108">
            <v>23064101.237975344</v>
          </cell>
          <cell r="G108">
            <v>0</v>
          </cell>
          <cell r="H108">
            <v>4422446</v>
          </cell>
          <cell r="I108">
            <v>1457784</v>
          </cell>
          <cell r="J108">
            <v>1467252</v>
          </cell>
          <cell r="K108">
            <v>1125859</v>
          </cell>
          <cell r="L108">
            <v>1133171</v>
          </cell>
          <cell r="M108">
            <v>705357</v>
          </cell>
          <cell r="N108">
            <v>709939</v>
          </cell>
          <cell r="O108">
            <v>7243479</v>
          </cell>
          <cell r="P108">
            <v>7290524</v>
          </cell>
          <cell r="Q108">
            <v>2997769</v>
          </cell>
          <cell r="R108">
            <v>3017239</v>
          </cell>
          <cell r="S108">
            <v>9413809</v>
          </cell>
          <cell r="T108">
            <v>9543214</v>
          </cell>
          <cell r="U108">
            <v>284856</v>
          </cell>
          <cell r="V108">
            <v>286706</v>
          </cell>
          <cell r="W108">
            <v>4042241</v>
          </cell>
          <cell r="X108">
            <v>4095800</v>
          </cell>
          <cell r="Y108">
            <v>50975</v>
          </cell>
          <cell r="Z108">
            <v>53324</v>
          </cell>
          <cell r="AA108">
            <v>0</v>
          </cell>
          <cell r="AB108">
            <v>0</v>
          </cell>
          <cell r="AC108">
            <v>491219</v>
          </cell>
          <cell r="AD108">
            <v>491219</v>
          </cell>
          <cell r="AE108">
            <v>0</v>
          </cell>
          <cell r="AF108">
            <v>0</v>
          </cell>
          <cell r="AG108">
            <v>5644615</v>
          </cell>
          <cell r="AH108">
            <v>5519599</v>
          </cell>
          <cell r="AI108">
            <v>0</v>
          </cell>
          <cell r="AJ108">
            <v>0</v>
          </cell>
          <cell r="AK108">
            <v>3186040</v>
          </cell>
          <cell r="AL108">
            <v>4406871</v>
          </cell>
          <cell r="AM108">
            <v>2046309</v>
          </cell>
          <cell r="AN108">
            <v>2532757</v>
          </cell>
          <cell r="AO108">
            <v>4146605.0000000005</v>
          </cell>
          <cell r="AP108">
            <v>4172485</v>
          </cell>
          <cell r="AQ108">
            <v>0</v>
          </cell>
          <cell r="AR108">
            <v>0</v>
          </cell>
          <cell r="AS108">
            <v>420518</v>
          </cell>
          <cell r="AT108">
            <v>423098</v>
          </cell>
          <cell r="AU108">
            <v>23413</v>
          </cell>
          <cell r="AV108">
            <v>23413</v>
          </cell>
          <cell r="AW108">
            <v>2084213</v>
          </cell>
          <cell r="AX108">
            <v>3538684</v>
          </cell>
          <cell r="AY108">
            <v>0</v>
          </cell>
          <cell r="AZ108">
            <v>0</v>
          </cell>
          <cell r="BA108">
            <v>0</v>
          </cell>
          <cell r="BB108">
            <v>15049</v>
          </cell>
          <cell r="BC108">
            <v>1062170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64872.858923055101</v>
          </cell>
          <cell r="BI108">
            <v>70000</v>
          </cell>
          <cell r="BJ108">
            <v>227500</v>
          </cell>
          <cell r="BK108">
            <v>3380384</v>
          </cell>
          <cell r="BL108">
            <v>1633616</v>
          </cell>
          <cell r="BM108">
            <v>33545</v>
          </cell>
          <cell r="BN108">
            <v>33545</v>
          </cell>
          <cell r="BO108">
            <v>398900</v>
          </cell>
          <cell r="BP108">
            <v>401458</v>
          </cell>
          <cell r="BQ108">
            <v>856000</v>
          </cell>
          <cell r="BR108">
            <v>856000</v>
          </cell>
          <cell r="BS108">
            <v>37500</v>
          </cell>
          <cell r="BT108">
            <v>37500</v>
          </cell>
          <cell r="BU108">
            <v>120223.33607137203</v>
          </cell>
          <cell r="BV108">
            <v>0</v>
          </cell>
          <cell r="BW108">
            <v>210525</v>
          </cell>
          <cell r="BX108">
            <v>210525</v>
          </cell>
          <cell r="BY108">
            <v>111491</v>
          </cell>
          <cell r="BZ108">
            <v>112605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2429733.6</v>
          </cell>
          <cell r="CF108">
            <v>2429733.6</v>
          </cell>
          <cell r="CG108">
            <v>0</v>
          </cell>
          <cell r="CH108">
            <v>0</v>
          </cell>
          <cell r="CI108">
            <v>295785</v>
          </cell>
          <cell r="CJ108">
            <v>325988</v>
          </cell>
          <cell r="CK108">
            <v>0</v>
          </cell>
          <cell r="CL108">
            <v>0</v>
          </cell>
          <cell r="CM108">
            <v>32348.799999999999</v>
          </cell>
          <cell r="CN108">
            <v>17262.740000000002</v>
          </cell>
          <cell r="CO108">
            <v>261221</v>
          </cell>
          <cell r="CP108">
            <v>176578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110619</v>
          </cell>
          <cell r="CV108">
            <v>110619</v>
          </cell>
          <cell r="CW108">
            <v>484886</v>
          </cell>
          <cell r="CX108">
            <v>515308</v>
          </cell>
          <cell r="CY108">
            <v>0</v>
          </cell>
          <cell r="CZ108">
            <v>0</v>
          </cell>
          <cell r="DA108">
            <v>144123068.14387879</v>
          </cell>
          <cell r="DB108">
            <v>151090036.43689841</v>
          </cell>
          <cell r="DC108">
            <v>18691.699999999997</v>
          </cell>
          <cell r="DD108">
            <v>18813.099999999999</v>
          </cell>
          <cell r="DE108">
            <v>18691.699999999997</v>
          </cell>
          <cell r="DF108">
            <v>18813.099999999999</v>
          </cell>
          <cell r="DG108">
            <v>0.27429999999999999</v>
          </cell>
          <cell r="DH108">
            <v>0.27429999999999999</v>
          </cell>
          <cell r="DI108">
            <v>6092</v>
          </cell>
          <cell r="DJ108">
            <v>6188</v>
          </cell>
          <cell r="DK108">
            <v>0</v>
          </cell>
          <cell r="DL108">
            <v>322.82315754262515</v>
          </cell>
          <cell r="DM108">
            <v>107.47</v>
          </cell>
          <cell r="DN108">
            <v>107.47</v>
          </cell>
          <cell r="DO108">
            <v>83</v>
          </cell>
          <cell r="DP108">
            <v>83</v>
          </cell>
          <cell r="DQ108">
            <v>52</v>
          </cell>
          <cell r="DR108">
            <v>52</v>
          </cell>
          <cell r="DS108">
            <v>534</v>
          </cell>
          <cell r="DT108">
            <v>534</v>
          </cell>
          <cell r="DU108">
            <v>221</v>
          </cell>
          <cell r="DV108">
            <v>221</v>
          </cell>
          <cell r="DW108">
            <v>694</v>
          </cell>
          <cell r="DX108">
            <v>699</v>
          </cell>
          <cell r="DY108">
            <v>298</v>
          </cell>
          <cell r="DZ108">
            <v>300</v>
          </cell>
          <cell r="EA108">
            <v>21</v>
          </cell>
          <cell r="EB108">
            <v>21</v>
          </cell>
          <cell r="EC108">
            <v>545</v>
          </cell>
          <cell r="ED108">
            <v>545</v>
          </cell>
          <cell r="EE108">
            <v>0</v>
          </cell>
          <cell r="EF108">
            <v>0</v>
          </cell>
          <cell r="EG108">
            <v>417.91</v>
          </cell>
          <cell r="EH108">
            <v>406.19</v>
          </cell>
          <cell r="EI108">
            <v>71758</v>
          </cell>
          <cell r="EJ108">
            <v>71758</v>
          </cell>
          <cell r="EK108">
            <v>0</v>
          </cell>
          <cell r="EL108">
            <v>307</v>
          </cell>
          <cell r="EM108">
            <v>313</v>
          </cell>
          <cell r="EN108">
            <v>1242</v>
          </cell>
          <cell r="EO108">
            <v>1242</v>
          </cell>
          <cell r="EP108">
            <v>160800</v>
          </cell>
          <cell r="EQ108">
            <v>160800</v>
          </cell>
          <cell r="ER108">
            <v>18.5</v>
          </cell>
          <cell r="ES108">
            <v>20</v>
          </cell>
          <cell r="EU108">
            <v>5415</v>
          </cell>
          <cell r="EV108">
            <v>5754.73</v>
          </cell>
          <cell r="FD108">
            <v>0</v>
          </cell>
          <cell r="FE108">
            <v>0</v>
          </cell>
          <cell r="FF108">
            <v>52</v>
          </cell>
          <cell r="FG108">
            <v>52</v>
          </cell>
          <cell r="FH108">
            <v>157</v>
          </cell>
          <cell r="FI108">
            <v>157</v>
          </cell>
          <cell r="FJ108">
            <v>454</v>
          </cell>
          <cell r="FK108">
            <v>637</v>
          </cell>
          <cell r="FL108">
            <v>6326</v>
          </cell>
          <cell r="FM108">
            <v>7655</v>
          </cell>
          <cell r="FN108">
            <v>3163</v>
          </cell>
          <cell r="FO108">
            <v>3827.5</v>
          </cell>
          <cell r="FP108">
            <v>454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231.8516540351128</v>
          </cell>
          <cell r="FV108">
            <v>0</v>
          </cell>
          <cell r="FW108">
            <v>15.049429505522385</v>
          </cell>
          <cell r="FX108">
            <v>0</v>
          </cell>
          <cell r="FY108">
            <v>75.922074001989984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2086297</v>
          </cell>
          <cell r="GH108">
            <v>1133096.3713655779</v>
          </cell>
          <cell r="GI108">
            <v>1977722.6549538376</v>
          </cell>
          <cell r="GJ108">
            <v>158947.34380598043</v>
          </cell>
        </row>
        <row r="109">
          <cell r="A109">
            <v>113</v>
          </cell>
          <cell r="B109" t="str">
            <v>HARRISONBURG</v>
          </cell>
          <cell r="C109">
            <v>20086061</v>
          </cell>
          <cell r="D109">
            <v>21081707</v>
          </cell>
          <cell r="E109">
            <v>6860106.8945401805</v>
          </cell>
          <cell r="F109">
            <v>6998292.6435453482</v>
          </cell>
          <cell r="G109">
            <v>0</v>
          </cell>
          <cell r="H109">
            <v>1377190</v>
          </cell>
          <cell r="I109">
            <v>419074</v>
          </cell>
          <cell r="J109">
            <v>431104</v>
          </cell>
          <cell r="K109">
            <v>374347</v>
          </cell>
          <cell r="L109">
            <v>385093</v>
          </cell>
          <cell r="M109">
            <v>202771</v>
          </cell>
          <cell r="N109">
            <v>208592</v>
          </cell>
          <cell r="O109">
            <v>1142539</v>
          </cell>
          <cell r="P109">
            <v>1175337</v>
          </cell>
          <cell r="Q109">
            <v>1259523</v>
          </cell>
          <cell r="R109">
            <v>1295679</v>
          </cell>
          <cell r="S109">
            <v>2616532</v>
          </cell>
          <cell r="T109">
            <v>2707688</v>
          </cell>
          <cell r="U109">
            <v>77989</v>
          </cell>
          <cell r="V109">
            <v>80228</v>
          </cell>
          <cell r="W109">
            <v>1123042</v>
          </cell>
          <cell r="X109">
            <v>1163303</v>
          </cell>
          <cell r="Y109">
            <v>45397</v>
          </cell>
          <cell r="Z109">
            <v>47489</v>
          </cell>
          <cell r="AA109">
            <v>0</v>
          </cell>
          <cell r="AB109">
            <v>0</v>
          </cell>
          <cell r="AC109">
            <v>154631</v>
          </cell>
          <cell r="AD109">
            <v>154631</v>
          </cell>
          <cell r="AE109">
            <v>0</v>
          </cell>
          <cell r="AF109">
            <v>0</v>
          </cell>
          <cell r="AG109">
            <v>1622676</v>
          </cell>
          <cell r="AH109">
            <v>1621754</v>
          </cell>
          <cell r="AI109">
            <v>0</v>
          </cell>
          <cell r="AJ109">
            <v>0</v>
          </cell>
          <cell r="AK109">
            <v>1463546</v>
          </cell>
          <cell r="AL109">
            <v>2075899</v>
          </cell>
          <cell r="AM109">
            <v>939996</v>
          </cell>
          <cell r="AN109">
            <v>1193079</v>
          </cell>
          <cell r="AO109">
            <v>1603073</v>
          </cell>
          <cell r="AP109">
            <v>1647516</v>
          </cell>
          <cell r="AQ109">
            <v>0</v>
          </cell>
          <cell r="AR109">
            <v>0</v>
          </cell>
          <cell r="AS109">
            <v>340044</v>
          </cell>
          <cell r="AT109">
            <v>349235</v>
          </cell>
          <cell r="AU109">
            <v>5628</v>
          </cell>
          <cell r="AV109">
            <v>5628</v>
          </cell>
          <cell r="AW109">
            <v>940354</v>
          </cell>
          <cell r="AX109">
            <v>1370437</v>
          </cell>
          <cell r="AY109">
            <v>0</v>
          </cell>
          <cell r="AZ109">
            <v>0</v>
          </cell>
          <cell r="BA109">
            <v>0</v>
          </cell>
          <cell r="BB109">
            <v>90307</v>
          </cell>
          <cell r="BC109">
            <v>379192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60000</v>
          </cell>
          <cell r="BJ109">
            <v>100000</v>
          </cell>
          <cell r="BK109">
            <v>2656105</v>
          </cell>
          <cell r="BL109">
            <v>2395114</v>
          </cell>
          <cell r="BM109">
            <v>8386</v>
          </cell>
          <cell r="BN109">
            <v>8386</v>
          </cell>
          <cell r="BO109">
            <v>134506</v>
          </cell>
          <cell r="BP109">
            <v>139152</v>
          </cell>
          <cell r="BQ109">
            <v>284000</v>
          </cell>
          <cell r="BR109">
            <v>284000</v>
          </cell>
          <cell r="BS109">
            <v>10989</v>
          </cell>
          <cell r="BT109">
            <v>10989</v>
          </cell>
          <cell r="BU109">
            <v>46843.749633446336</v>
          </cell>
          <cell r="BV109">
            <v>0</v>
          </cell>
          <cell r="BW109">
            <v>16068</v>
          </cell>
          <cell r="BX109">
            <v>16068</v>
          </cell>
          <cell r="BY109">
            <v>4597</v>
          </cell>
          <cell r="BZ109">
            <v>4643</v>
          </cell>
          <cell r="CA109">
            <v>0</v>
          </cell>
          <cell r="CB109">
            <v>0</v>
          </cell>
          <cell r="CC109">
            <v>12827</v>
          </cell>
          <cell r="CD109">
            <v>13260</v>
          </cell>
          <cell r="CE109">
            <v>1409486.4000000001</v>
          </cell>
          <cell r="CF109">
            <v>1409486.4000000001</v>
          </cell>
          <cell r="CG109">
            <v>0</v>
          </cell>
          <cell r="CH109">
            <v>0</v>
          </cell>
          <cell r="CI109">
            <v>1775319</v>
          </cell>
          <cell r="CJ109">
            <v>1956190</v>
          </cell>
          <cell r="CK109">
            <v>45397</v>
          </cell>
          <cell r="CL109">
            <v>0</v>
          </cell>
          <cell r="CM109">
            <v>49153.72</v>
          </cell>
          <cell r="CN109">
            <v>40920.44</v>
          </cell>
          <cell r="CO109">
            <v>3720</v>
          </cell>
          <cell r="CP109">
            <v>2502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40638</v>
          </cell>
          <cell r="CV109">
            <v>40638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48214557.764173619</v>
          </cell>
          <cell r="DB109">
            <v>51791230.483545341</v>
          </cell>
          <cell r="DC109">
            <v>6033.5</v>
          </cell>
          <cell r="DD109">
            <v>6206.7000000000007</v>
          </cell>
          <cell r="DE109">
            <v>6033.5</v>
          </cell>
          <cell r="DF109">
            <v>6206.7000000000007</v>
          </cell>
          <cell r="DG109">
            <v>0.35370000000000001</v>
          </cell>
          <cell r="DH109">
            <v>0.35370000000000001</v>
          </cell>
          <cell r="DI109">
            <v>6288</v>
          </cell>
          <cell r="DJ109">
            <v>6383</v>
          </cell>
          <cell r="DK109">
            <v>0</v>
          </cell>
          <cell r="DL109">
            <v>320.80722789967831</v>
          </cell>
          <cell r="DM109">
            <v>107.47</v>
          </cell>
          <cell r="DN109">
            <v>107.47</v>
          </cell>
          <cell r="DO109">
            <v>96</v>
          </cell>
          <cell r="DP109">
            <v>96</v>
          </cell>
          <cell r="DQ109">
            <v>52</v>
          </cell>
          <cell r="DR109">
            <v>52</v>
          </cell>
          <cell r="DS109">
            <v>293</v>
          </cell>
          <cell r="DT109">
            <v>293</v>
          </cell>
          <cell r="DU109">
            <v>323</v>
          </cell>
          <cell r="DV109">
            <v>323</v>
          </cell>
          <cell r="DW109">
            <v>671</v>
          </cell>
          <cell r="DX109">
            <v>675</v>
          </cell>
          <cell r="DY109">
            <v>288</v>
          </cell>
          <cell r="DZ109">
            <v>290</v>
          </cell>
          <cell r="EA109">
            <v>20</v>
          </cell>
          <cell r="EB109">
            <v>20</v>
          </cell>
          <cell r="EC109">
            <v>545</v>
          </cell>
          <cell r="ED109">
            <v>545</v>
          </cell>
          <cell r="EE109">
            <v>0</v>
          </cell>
          <cell r="EF109">
            <v>0</v>
          </cell>
          <cell r="EG109">
            <v>417.91</v>
          </cell>
          <cell r="EH109">
            <v>406.19</v>
          </cell>
          <cell r="EI109">
            <v>71758</v>
          </cell>
          <cell r="EJ109">
            <v>71758</v>
          </cell>
          <cell r="EK109">
            <v>0</v>
          </cell>
          <cell r="EL109">
            <v>2069</v>
          </cell>
          <cell r="EM109">
            <v>2109</v>
          </cell>
          <cell r="EN109">
            <v>439</v>
          </cell>
          <cell r="EO109">
            <v>439</v>
          </cell>
          <cell r="EP109">
            <v>56800</v>
          </cell>
          <cell r="EQ109">
            <v>56800</v>
          </cell>
          <cell r="ER109">
            <v>18.5</v>
          </cell>
          <cell r="ES109">
            <v>20</v>
          </cell>
          <cell r="EU109">
            <v>5415</v>
          </cell>
          <cell r="EV109">
            <v>5754.73</v>
          </cell>
          <cell r="FD109">
            <v>0</v>
          </cell>
          <cell r="FE109">
            <v>0</v>
          </cell>
          <cell r="FF109">
            <v>52</v>
          </cell>
          <cell r="FG109">
            <v>52</v>
          </cell>
          <cell r="FH109">
            <v>160</v>
          </cell>
          <cell r="FI109">
            <v>161</v>
          </cell>
          <cell r="FJ109">
            <v>230</v>
          </cell>
          <cell r="FK109">
            <v>277</v>
          </cell>
          <cell r="FL109">
            <v>6326</v>
          </cell>
          <cell r="FM109">
            <v>7655</v>
          </cell>
          <cell r="FN109">
            <v>3163</v>
          </cell>
          <cell r="FO109">
            <v>3827.5</v>
          </cell>
          <cell r="FP109">
            <v>230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225.10807150662532</v>
          </cell>
          <cell r="FV109">
            <v>0</v>
          </cell>
          <cell r="FW109">
            <v>13.597681773988848</v>
          </cell>
          <cell r="FX109">
            <v>0</v>
          </cell>
          <cell r="FY109">
            <v>82.101474619064163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887535</v>
          </cell>
          <cell r="GH109">
            <v>689297.98096859048</v>
          </cell>
          <cell r="GI109">
            <v>1315384.1952653567</v>
          </cell>
          <cell r="GJ109">
            <v>186095.56367012227</v>
          </cell>
        </row>
        <row r="110">
          <cell r="A110">
            <v>114</v>
          </cell>
          <cell r="B110" t="str">
            <v>HOPEWELL</v>
          </cell>
          <cell r="C110">
            <v>15021843</v>
          </cell>
          <cell r="D110">
            <v>14916660</v>
          </cell>
          <cell r="E110">
            <v>4552737.7930534314</v>
          </cell>
          <cell r="F110">
            <v>4751622.8401026307</v>
          </cell>
          <cell r="G110">
            <v>0</v>
          </cell>
          <cell r="H110">
            <v>1054947</v>
          </cell>
          <cell r="I110">
            <v>329750</v>
          </cell>
          <cell r="J110">
            <v>325488</v>
          </cell>
          <cell r="K110">
            <v>727186</v>
          </cell>
          <cell r="L110">
            <v>717788</v>
          </cell>
          <cell r="M110">
            <v>162620</v>
          </cell>
          <cell r="N110">
            <v>160518</v>
          </cell>
          <cell r="O110">
            <v>1936095</v>
          </cell>
          <cell r="P110">
            <v>1911073</v>
          </cell>
          <cell r="Q110">
            <v>1058562</v>
          </cell>
          <cell r="R110">
            <v>1044881</v>
          </cell>
          <cell r="S110">
            <v>2319633</v>
          </cell>
          <cell r="T110">
            <v>2307825</v>
          </cell>
          <cell r="U110">
            <v>70571</v>
          </cell>
          <cell r="V110">
            <v>69659</v>
          </cell>
          <cell r="W110">
            <v>997197</v>
          </cell>
          <cell r="X110">
            <v>990366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1276808</v>
          </cell>
          <cell r="AH110">
            <v>1224441</v>
          </cell>
          <cell r="AI110">
            <v>0</v>
          </cell>
          <cell r="AJ110">
            <v>0</v>
          </cell>
          <cell r="AK110">
            <v>1263542</v>
          </cell>
          <cell r="AL110">
            <v>1722646</v>
          </cell>
          <cell r="AM110">
            <v>811539</v>
          </cell>
          <cell r="AN110">
            <v>990055</v>
          </cell>
          <cell r="AO110">
            <v>1407434</v>
          </cell>
          <cell r="AP110">
            <v>1390404</v>
          </cell>
          <cell r="AQ110">
            <v>0</v>
          </cell>
          <cell r="AR110">
            <v>0</v>
          </cell>
          <cell r="AS110">
            <v>234488</v>
          </cell>
          <cell r="AT110">
            <v>231663</v>
          </cell>
          <cell r="AU110">
            <v>3827</v>
          </cell>
          <cell r="AV110">
            <v>3827</v>
          </cell>
          <cell r="AW110">
            <v>728954</v>
          </cell>
          <cell r="AX110">
            <v>809096</v>
          </cell>
          <cell r="AY110">
            <v>0</v>
          </cell>
          <cell r="AZ110">
            <v>0</v>
          </cell>
          <cell r="BA110">
            <v>0</v>
          </cell>
          <cell r="BB110">
            <v>9267</v>
          </cell>
          <cell r="BC110">
            <v>317848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47500</v>
          </cell>
          <cell r="BK110">
            <v>55288</v>
          </cell>
          <cell r="BL110">
            <v>9093</v>
          </cell>
          <cell r="BM110">
            <v>0</v>
          </cell>
          <cell r="BN110">
            <v>0</v>
          </cell>
          <cell r="BO110">
            <v>116941</v>
          </cell>
          <cell r="BP110">
            <v>116944</v>
          </cell>
          <cell r="BQ110">
            <v>180000</v>
          </cell>
          <cell r="BR110">
            <v>180000</v>
          </cell>
          <cell r="BS110">
            <v>9573</v>
          </cell>
          <cell r="BT110">
            <v>9573</v>
          </cell>
          <cell r="BU110">
            <v>18044.177558459342</v>
          </cell>
          <cell r="BV110">
            <v>0</v>
          </cell>
          <cell r="BW110">
            <v>0</v>
          </cell>
          <cell r="BX110">
            <v>0</v>
          </cell>
          <cell r="BY110">
            <v>29275</v>
          </cell>
          <cell r="BZ110">
            <v>29568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374815.35000000003</v>
          </cell>
          <cell r="CF110">
            <v>374815.35000000003</v>
          </cell>
          <cell r="CG110">
            <v>0</v>
          </cell>
          <cell r="CH110">
            <v>0</v>
          </cell>
          <cell r="CI110">
            <v>176211</v>
          </cell>
          <cell r="CJ110">
            <v>200732</v>
          </cell>
          <cell r="CK110">
            <v>0</v>
          </cell>
          <cell r="CL110">
            <v>0</v>
          </cell>
          <cell r="CM110">
            <v>3265.46</v>
          </cell>
          <cell r="CN110">
            <v>0</v>
          </cell>
          <cell r="CO110">
            <v>11682</v>
          </cell>
          <cell r="CP110">
            <v>8054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28101</v>
          </cell>
          <cell r="CV110">
            <v>28101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34223830.780611895</v>
          </cell>
          <cell r="DB110">
            <v>35627340.190102629</v>
          </cell>
          <cell r="DC110">
            <v>3860.95</v>
          </cell>
          <cell r="DD110">
            <v>3811.0499999999997</v>
          </cell>
          <cell r="DE110">
            <v>3860.95</v>
          </cell>
          <cell r="DF110">
            <v>3811.0499999999997</v>
          </cell>
          <cell r="DG110">
            <v>0.20530000000000001</v>
          </cell>
          <cell r="DH110">
            <v>0.20530000000000001</v>
          </cell>
          <cell r="DI110">
            <v>6075</v>
          </cell>
          <cell r="DJ110">
            <v>6172</v>
          </cell>
          <cell r="DK110">
            <v>0</v>
          </cell>
          <cell r="DL110">
            <v>345.26355263097219</v>
          </cell>
          <cell r="DM110">
            <v>107.47</v>
          </cell>
          <cell r="DN110">
            <v>107.47</v>
          </cell>
          <cell r="DO110">
            <v>237</v>
          </cell>
          <cell r="DP110">
            <v>237</v>
          </cell>
          <cell r="DQ110">
            <v>53</v>
          </cell>
          <cell r="DR110">
            <v>53</v>
          </cell>
          <cell r="DS110">
            <v>631</v>
          </cell>
          <cell r="DT110">
            <v>631</v>
          </cell>
          <cell r="DU110">
            <v>345</v>
          </cell>
          <cell r="DV110">
            <v>345</v>
          </cell>
          <cell r="DW110">
            <v>756</v>
          </cell>
          <cell r="DX110">
            <v>762</v>
          </cell>
          <cell r="DY110">
            <v>325</v>
          </cell>
          <cell r="DZ110">
            <v>327</v>
          </cell>
          <cell r="EA110">
            <v>23</v>
          </cell>
          <cell r="EB110">
            <v>23</v>
          </cell>
          <cell r="EC110">
            <v>545</v>
          </cell>
          <cell r="ED110">
            <v>545</v>
          </cell>
          <cell r="EE110">
            <v>0</v>
          </cell>
          <cell r="EF110">
            <v>0</v>
          </cell>
          <cell r="EG110">
            <v>417.91</v>
          </cell>
          <cell r="EH110">
            <v>406.19</v>
          </cell>
          <cell r="EI110">
            <v>71758</v>
          </cell>
          <cell r="EJ110">
            <v>71758</v>
          </cell>
          <cell r="EK110">
            <v>0</v>
          </cell>
          <cell r="EL110">
            <v>167</v>
          </cell>
          <cell r="EM110">
            <v>176</v>
          </cell>
          <cell r="EN110">
            <v>0</v>
          </cell>
          <cell r="EO110">
            <v>0</v>
          </cell>
          <cell r="EP110">
            <v>36000</v>
          </cell>
          <cell r="EQ110">
            <v>36000</v>
          </cell>
          <cell r="ER110">
            <v>18.5</v>
          </cell>
          <cell r="ES110">
            <v>20</v>
          </cell>
          <cell r="EU110">
            <v>5415</v>
          </cell>
          <cell r="EV110">
            <v>5754.73</v>
          </cell>
          <cell r="FD110">
            <v>0</v>
          </cell>
          <cell r="FE110">
            <v>0</v>
          </cell>
          <cell r="FF110">
            <v>53</v>
          </cell>
          <cell r="FG110">
            <v>53</v>
          </cell>
          <cell r="FH110">
            <v>166</v>
          </cell>
          <cell r="FI110">
            <v>166</v>
          </cell>
          <cell r="FJ110">
            <v>145</v>
          </cell>
          <cell r="FK110">
            <v>133</v>
          </cell>
          <cell r="FL110">
            <v>6326</v>
          </cell>
          <cell r="FM110">
            <v>7655</v>
          </cell>
          <cell r="FN110">
            <v>3163</v>
          </cell>
          <cell r="FO110">
            <v>3827.5</v>
          </cell>
          <cell r="FP110">
            <v>145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255.85729312376313</v>
          </cell>
          <cell r="FV110">
            <v>0</v>
          </cell>
          <cell r="FW110">
            <v>13.288258966591538</v>
          </cell>
          <cell r="FX110">
            <v>0</v>
          </cell>
          <cell r="FY110">
            <v>76.118000540617544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316317</v>
          </cell>
          <cell r="GH110">
            <v>273465.18006795016</v>
          </cell>
          <cell r="GI110">
            <v>536069.11954196554</v>
          </cell>
          <cell r="GJ110">
            <v>60576.804328677492</v>
          </cell>
        </row>
        <row r="111">
          <cell r="A111">
            <v>115</v>
          </cell>
          <cell r="B111" t="str">
            <v>LYNCHBURG</v>
          </cell>
          <cell r="C111">
            <v>22977914</v>
          </cell>
          <cell r="D111">
            <v>22858857</v>
          </cell>
          <cell r="E111">
            <v>12081495.262270011</v>
          </cell>
          <cell r="F111">
            <v>12543495.646777151</v>
          </cell>
          <cell r="G111">
            <v>0</v>
          </cell>
          <cell r="H111">
            <v>1659701</v>
          </cell>
          <cell r="I111">
            <v>513988</v>
          </cell>
          <cell r="J111">
            <v>509422</v>
          </cell>
          <cell r="K111">
            <v>502175</v>
          </cell>
          <cell r="L111">
            <v>497714</v>
          </cell>
          <cell r="M111">
            <v>253479</v>
          </cell>
          <cell r="N111">
            <v>251227</v>
          </cell>
          <cell r="O111">
            <v>3180444</v>
          </cell>
          <cell r="P111">
            <v>3152190</v>
          </cell>
          <cell r="Q111">
            <v>1430004</v>
          </cell>
          <cell r="R111">
            <v>1417300</v>
          </cell>
          <cell r="S111">
            <v>3577402</v>
          </cell>
          <cell r="T111">
            <v>3569322</v>
          </cell>
          <cell r="U111">
            <v>110000</v>
          </cell>
          <cell r="V111">
            <v>109023</v>
          </cell>
          <cell r="W111">
            <v>1535222</v>
          </cell>
          <cell r="X111">
            <v>1531064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1990190</v>
          </cell>
          <cell r="AH111">
            <v>1916376</v>
          </cell>
          <cell r="AI111">
            <v>0</v>
          </cell>
          <cell r="AJ111">
            <v>0</v>
          </cell>
          <cell r="AK111">
            <v>1578223</v>
          </cell>
          <cell r="AL111">
            <v>2153386</v>
          </cell>
          <cell r="AM111">
            <v>1013650</v>
          </cell>
          <cell r="AN111">
            <v>1237614</v>
          </cell>
          <cell r="AO111">
            <v>1576999.0000000002</v>
          </cell>
          <cell r="AP111">
            <v>1563155</v>
          </cell>
          <cell r="AQ111">
            <v>0</v>
          </cell>
          <cell r="AR111">
            <v>0</v>
          </cell>
          <cell r="AS111">
            <v>207094</v>
          </cell>
          <cell r="AT111">
            <v>204843</v>
          </cell>
          <cell r="AU111">
            <v>9455</v>
          </cell>
          <cell r="AV111">
            <v>9455</v>
          </cell>
          <cell r="AW111">
            <v>1073507</v>
          </cell>
          <cell r="AX111">
            <v>1284494</v>
          </cell>
          <cell r="AY111">
            <v>0</v>
          </cell>
          <cell r="AZ111">
            <v>0</v>
          </cell>
          <cell r="BA111">
            <v>0</v>
          </cell>
          <cell r="BB111">
            <v>8600</v>
          </cell>
          <cell r="BC111">
            <v>432366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95000</v>
          </cell>
          <cell r="BK111">
            <v>1219887</v>
          </cell>
          <cell r="BL111">
            <v>684377</v>
          </cell>
          <cell r="BM111">
            <v>25159</v>
          </cell>
          <cell r="BN111">
            <v>25159</v>
          </cell>
          <cell r="BO111">
            <v>159273</v>
          </cell>
          <cell r="BP111">
            <v>154731</v>
          </cell>
          <cell r="BQ111">
            <v>544000</v>
          </cell>
          <cell r="BR111">
            <v>544000</v>
          </cell>
          <cell r="BS111">
            <v>25785</v>
          </cell>
          <cell r="BT111">
            <v>25785</v>
          </cell>
          <cell r="BU111">
            <v>85553.751509614289</v>
          </cell>
          <cell r="BV111">
            <v>0</v>
          </cell>
          <cell r="BW111">
            <v>55451</v>
          </cell>
          <cell r="BX111">
            <v>55451</v>
          </cell>
          <cell r="BY111">
            <v>105718</v>
          </cell>
          <cell r="BZ111">
            <v>106775</v>
          </cell>
          <cell r="CA111">
            <v>848434</v>
          </cell>
          <cell r="CB111">
            <v>785296</v>
          </cell>
          <cell r="CC111">
            <v>219558</v>
          </cell>
          <cell r="CD111">
            <v>226978</v>
          </cell>
          <cell r="CE111">
            <v>1026278.4</v>
          </cell>
          <cell r="CF111">
            <v>1026278.4</v>
          </cell>
          <cell r="CG111">
            <v>0</v>
          </cell>
          <cell r="CH111">
            <v>0</v>
          </cell>
          <cell r="CI111">
            <v>169026</v>
          </cell>
          <cell r="CJ111">
            <v>186292</v>
          </cell>
          <cell r="CK111">
            <v>0</v>
          </cell>
          <cell r="CL111">
            <v>0</v>
          </cell>
          <cell r="CM111">
            <v>25529.68</v>
          </cell>
          <cell r="CN111">
            <v>19001.62</v>
          </cell>
          <cell r="CO111">
            <v>165629</v>
          </cell>
          <cell r="CP111">
            <v>128788</v>
          </cell>
          <cell r="CQ111">
            <v>335064</v>
          </cell>
          <cell r="CR111">
            <v>358816</v>
          </cell>
          <cell r="CS111">
            <v>0</v>
          </cell>
          <cell r="CT111">
            <v>0</v>
          </cell>
          <cell r="CU111">
            <v>47858</v>
          </cell>
          <cell r="CV111">
            <v>47858</v>
          </cell>
          <cell r="CW111">
            <v>421184</v>
          </cell>
          <cell r="CX111">
            <v>462839</v>
          </cell>
          <cell r="CY111">
            <v>0</v>
          </cell>
          <cell r="CZ111">
            <v>0</v>
          </cell>
          <cell r="DA111">
            <v>59522995.093779624</v>
          </cell>
          <cell r="DB111">
            <v>61402063.666777149</v>
          </cell>
          <cell r="DC111">
            <v>7553.1</v>
          </cell>
          <cell r="DD111">
            <v>7486</v>
          </cell>
          <cell r="DE111">
            <v>7553.1</v>
          </cell>
          <cell r="DF111">
            <v>7486</v>
          </cell>
          <cell r="DG111">
            <v>0.36680000000000001</v>
          </cell>
          <cell r="DH111">
            <v>0.36680000000000001</v>
          </cell>
          <cell r="DI111">
            <v>6404</v>
          </cell>
          <cell r="DJ111">
            <v>6498</v>
          </cell>
          <cell r="DK111">
            <v>0</v>
          </cell>
          <cell r="DL111">
            <v>348.32369203739847</v>
          </cell>
          <cell r="DM111">
            <v>107.47</v>
          </cell>
          <cell r="DN111">
            <v>107.47</v>
          </cell>
          <cell r="DO111">
            <v>105</v>
          </cell>
          <cell r="DP111">
            <v>105</v>
          </cell>
          <cell r="DQ111">
            <v>53</v>
          </cell>
          <cell r="DR111">
            <v>53</v>
          </cell>
          <cell r="DS111">
            <v>665</v>
          </cell>
          <cell r="DT111">
            <v>665</v>
          </cell>
          <cell r="DU111">
            <v>299</v>
          </cell>
          <cell r="DV111">
            <v>299</v>
          </cell>
          <cell r="DW111">
            <v>748</v>
          </cell>
          <cell r="DX111">
            <v>753</v>
          </cell>
          <cell r="DY111">
            <v>321</v>
          </cell>
          <cell r="DZ111">
            <v>323</v>
          </cell>
          <cell r="EA111">
            <v>23</v>
          </cell>
          <cell r="EB111">
            <v>23</v>
          </cell>
          <cell r="EC111">
            <v>545</v>
          </cell>
          <cell r="ED111">
            <v>545</v>
          </cell>
          <cell r="EE111">
            <v>0</v>
          </cell>
          <cell r="EF111">
            <v>0</v>
          </cell>
          <cell r="EG111">
            <v>417.91</v>
          </cell>
          <cell r="EH111">
            <v>406.19</v>
          </cell>
          <cell r="EI111">
            <v>71758</v>
          </cell>
          <cell r="EJ111">
            <v>71758</v>
          </cell>
          <cell r="EK111">
            <v>0</v>
          </cell>
          <cell r="EL111">
            <v>201</v>
          </cell>
          <cell r="EM111">
            <v>205</v>
          </cell>
          <cell r="EN111">
            <v>0</v>
          </cell>
          <cell r="EO111">
            <v>0</v>
          </cell>
          <cell r="EP111">
            <v>93200</v>
          </cell>
          <cell r="EQ111">
            <v>93200</v>
          </cell>
          <cell r="ER111">
            <v>18.5</v>
          </cell>
          <cell r="ES111">
            <v>20</v>
          </cell>
          <cell r="EU111">
            <v>5415</v>
          </cell>
          <cell r="EV111">
            <v>5754.73</v>
          </cell>
          <cell r="FD111">
            <v>0</v>
          </cell>
          <cell r="FE111">
            <v>0</v>
          </cell>
          <cell r="FF111">
            <v>53</v>
          </cell>
          <cell r="FG111">
            <v>53</v>
          </cell>
          <cell r="FH111">
            <v>160</v>
          </cell>
          <cell r="FI111">
            <v>160</v>
          </cell>
          <cell r="FJ111">
            <v>268</v>
          </cell>
          <cell r="FK111">
            <v>265</v>
          </cell>
          <cell r="FL111">
            <v>6326</v>
          </cell>
          <cell r="FM111">
            <v>7655</v>
          </cell>
          <cell r="FN111">
            <v>3163</v>
          </cell>
          <cell r="FO111">
            <v>3827.5</v>
          </cell>
          <cell r="FP111">
            <v>268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249.45750502797407</v>
          </cell>
          <cell r="FV111">
            <v>0</v>
          </cell>
          <cell r="FW111">
            <v>16.611792147158685</v>
          </cell>
          <cell r="FX111">
            <v>0</v>
          </cell>
          <cell r="FY111">
            <v>82.254394862265755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1110117</v>
          </cell>
          <cell r="GH111">
            <v>828372.50031585607</v>
          </cell>
          <cell r="GI111">
            <v>1501419.7984838914</v>
          </cell>
          <cell r="GJ111">
            <v>119965.38092229945</v>
          </cell>
        </row>
        <row r="112">
          <cell r="A112">
            <v>116</v>
          </cell>
          <cell r="B112" t="str">
            <v>MARTINSVILLE</v>
          </cell>
          <cell r="C112">
            <v>6728362</v>
          </cell>
          <cell r="D112">
            <v>6603473</v>
          </cell>
          <cell r="E112">
            <v>2484785.659104167</v>
          </cell>
          <cell r="F112">
            <v>2635080.4671357535</v>
          </cell>
          <cell r="G112">
            <v>0</v>
          </cell>
          <cell r="H112">
            <v>483615</v>
          </cell>
          <cell r="I112">
            <v>149637</v>
          </cell>
          <cell r="J112">
            <v>147285</v>
          </cell>
          <cell r="K112">
            <v>226955</v>
          </cell>
          <cell r="L112">
            <v>223388</v>
          </cell>
          <cell r="M112">
            <v>72403</v>
          </cell>
          <cell r="N112">
            <v>71265</v>
          </cell>
          <cell r="O112">
            <v>820100</v>
          </cell>
          <cell r="P112">
            <v>805841</v>
          </cell>
          <cell r="Q112">
            <v>519350</v>
          </cell>
          <cell r="R112">
            <v>511188</v>
          </cell>
          <cell r="S112">
            <v>1054016</v>
          </cell>
          <cell r="T112">
            <v>1042933</v>
          </cell>
          <cell r="U112">
            <v>32024</v>
          </cell>
          <cell r="V112">
            <v>31521</v>
          </cell>
          <cell r="W112">
            <v>452517</v>
          </cell>
          <cell r="X112">
            <v>448146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10648</v>
          </cell>
          <cell r="AD112">
            <v>10648</v>
          </cell>
          <cell r="AE112">
            <v>0</v>
          </cell>
          <cell r="AF112">
            <v>0</v>
          </cell>
          <cell r="AG112">
            <v>579401</v>
          </cell>
          <cell r="AH112">
            <v>554066</v>
          </cell>
          <cell r="AI112">
            <v>0</v>
          </cell>
          <cell r="AJ112">
            <v>0</v>
          </cell>
          <cell r="AK112">
            <v>703720</v>
          </cell>
          <cell r="AL112">
            <v>957290</v>
          </cell>
          <cell r="AM112">
            <v>451981</v>
          </cell>
          <cell r="AN112">
            <v>550183</v>
          </cell>
          <cell r="AO112">
            <v>588958</v>
          </cell>
          <cell r="AP112">
            <v>579627</v>
          </cell>
          <cell r="AQ112">
            <v>0</v>
          </cell>
          <cell r="AR112">
            <v>0</v>
          </cell>
          <cell r="AS112">
            <v>75012</v>
          </cell>
          <cell r="AT112">
            <v>72234</v>
          </cell>
          <cell r="AU112">
            <v>3827</v>
          </cell>
          <cell r="AV112">
            <v>3827</v>
          </cell>
          <cell r="AW112">
            <v>331233</v>
          </cell>
          <cell r="AX112">
            <v>382872</v>
          </cell>
          <cell r="AY112">
            <v>0</v>
          </cell>
          <cell r="AZ112">
            <v>0</v>
          </cell>
          <cell r="BA112">
            <v>0</v>
          </cell>
          <cell r="BB112">
            <v>5747</v>
          </cell>
          <cell r="BC112">
            <v>157691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22500</v>
          </cell>
          <cell r="BK112">
            <v>0</v>
          </cell>
          <cell r="BL112">
            <v>0</v>
          </cell>
          <cell r="BM112">
            <v>16772</v>
          </cell>
          <cell r="BN112">
            <v>16772</v>
          </cell>
          <cell r="BO112">
            <v>56256</v>
          </cell>
          <cell r="BP112">
            <v>56258</v>
          </cell>
          <cell r="BQ112">
            <v>154000</v>
          </cell>
          <cell r="BR112">
            <v>154000</v>
          </cell>
          <cell r="BS112">
            <v>4113</v>
          </cell>
          <cell r="BT112">
            <v>4113</v>
          </cell>
          <cell r="BU112">
            <v>10481.738013779745</v>
          </cell>
          <cell r="BV112">
            <v>0</v>
          </cell>
          <cell r="BW112">
            <v>4728</v>
          </cell>
          <cell r="BX112">
            <v>4728</v>
          </cell>
          <cell r="BY112">
            <v>8045</v>
          </cell>
          <cell r="BZ112">
            <v>8126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150665.55000000002</v>
          </cell>
          <cell r="CF112">
            <v>150665.55000000002</v>
          </cell>
          <cell r="CG112">
            <v>0</v>
          </cell>
          <cell r="CH112">
            <v>0</v>
          </cell>
          <cell r="CI112">
            <v>113279</v>
          </cell>
          <cell r="CJ112">
            <v>124495</v>
          </cell>
          <cell r="CK112">
            <v>0</v>
          </cell>
          <cell r="CL112">
            <v>0</v>
          </cell>
          <cell r="CM112">
            <v>17735.3</v>
          </cell>
          <cell r="CN112">
            <v>15825.92</v>
          </cell>
          <cell r="CO112">
            <v>2094</v>
          </cell>
          <cell r="CP112">
            <v>1559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14036</v>
          </cell>
          <cell r="CV112">
            <v>14036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15994826.247117948</v>
          </cell>
          <cell r="DB112">
            <v>16687560.937135754</v>
          </cell>
          <cell r="DC112">
            <v>1781.6499999999999</v>
          </cell>
          <cell r="DD112">
            <v>1753.65</v>
          </cell>
          <cell r="DE112">
            <v>1781.6499999999999</v>
          </cell>
          <cell r="DF112">
            <v>1753.65</v>
          </cell>
          <cell r="DG112">
            <v>0.2185</v>
          </cell>
          <cell r="DH112">
            <v>0.2185</v>
          </cell>
          <cell r="DI112">
            <v>6227</v>
          </cell>
          <cell r="DJ112">
            <v>6321</v>
          </cell>
          <cell r="DK112">
            <v>0</v>
          </cell>
          <cell r="DL112">
            <v>348.68697749749185</v>
          </cell>
          <cell r="DM112">
            <v>107.47</v>
          </cell>
          <cell r="DN112">
            <v>107.47</v>
          </cell>
          <cell r="DO112">
            <v>163</v>
          </cell>
          <cell r="DP112">
            <v>163</v>
          </cell>
          <cell r="DQ112">
            <v>52</v>
          </cell>
          <cell r="DR112">
            <v>52</v>
          </cell>
          <cell r="DS112">
            <v>589</v>
          </cell>
          <cell r="DT112">
            <v>588</v>
          </cell>
          <cell r="DU112">
            <v>373</v>
          </cell>
          <cell r="DV112">
            <v>373</v>
          </cell>
          <cell r="DW112">
            <v>757</v>
          </cell>
          <cell r="DX112">
            <v>761</v>
          </cell>
          <cell r="DY112">
            <v>325</v>
          </cell>
          <cell r="DZ112">
            <v>327</v>
          </cell>
          <cell r="EA112">
            <v>23</v>
          </cell>
          <cell r="EB112">
            <v>23</v>
          </cell>
          <cell r="EC112">
            <v>545</v>
          </cell>
          <cell r="ED112">
            <v>545</v>
          </cell>
          <cell r="EE112">
            <v>0</v>
          </cell>
          <cell r="EF112">
            <v>0</v>
          </cell>
          <cell r="EG112">
            <v>417.91</v>
          </cell>
          <cell r="EH112">
            <v>406.19</v>
          </cell>
          <cell r="EI112">
            <v>71758</v>
          </cell>
          <cell r="EJ112">
            <v>71758</v>
          </cell>
          <cell r="EK112">
            <v>0</v>
          </cell>
          <cell r="EL112">
            <v>109</v>
          </cell>
          <cell r="EM112">
            <v>111</v>
          </cell>
          <cell r="EN112">
            <v>25</v>
          </cell>
          <cell r="EO112">
            <v>25</v>
          </cell>
          <cell r="EP112">
            <v>30800</v>
          </cell>
          <cell r="EQ112">
            <v>30800</v>
          </cell>
          <cell r="ER112">
            <v>18.5</v>
          </cell>
          <cell r="ES112">
            <v>20</v>
          </cell>
          <cell r="EU112">
            <v>5415</v>
          </cell>
          <cell r="EV112">
            <v>5754.73</v>
          </cell>
          <cell r="FD112">
            <v>0</v>
          </cell>
          <cell r="FE112">
            <v>0</v>
          </cell>
          <cell r="FF112">
            <v>52</v>
          </cell>
          <cell r="FG112">
            <v>52</v>
          </cell>
          <cell r="FH112">
            <v>159</v>
          </cell>
          <cell r="FI112">
            <v>160</v>
          </cell>
          <cell r="FJ112">
            <v>67</v>
          </cell>
          <cell r="FK112">
            <v>64</v>
          </cell>
          <cell r="FL112">
            <v>6326</v>
          </cell>
          <cell r="FM112">
            <v>7655</v>
          </cell>
          <cell r="FN112">
            <v>3163</v>
          </cell>
          <cell r="FO112">
            <v>3827.5</v>
          </cell>
          <cell r="FP112">
            <v>67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253.1310875745244</v>
          </cell>
          <cell r="FV112">
            <v>0</v>
          </cell>
          <cell r="FW112">
            <v>15.958672181302774</v>
          </cell>
          <cell r="FX112">
            <v>0</v>
          </cell>
          <cell r="FY112">
            <v>79.597217741664736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154911</v>
          </cell>
          <cell r="GH112">
            <v>145205.34229046706</v>
          </cell>
          <cell r="GI112">
            <v>323123.05630198336</v>
          </cell>
          <cell r="GJ112">
            <v>20972.644913627642</v>
          </cell>
        </row>
        <row r="113">
          <cell r="A113">
            <v>117</v>
          </cell>
          <cell r="B113" t="str">
            <v>NEWPORT NEWS</v>
          </cell>
          <cell r="C113">
            <v>90179413</v>
          </cell>
          <cell r="D113">
            <v>91513697</v>
          </cell>
          <cell r="E113">
            <v>31640239.96089993</v>
          </cell>
          <cell r="F113">
            <v>32529885.991225436</v>
          </cell>
          <cell r="G113">
            <v>0</v>
          </cell>
          <cell r="H113">
            <v>6137580</v>
          </cell>
          <cell r="I113">
            <v>1977748</v>
          </cell>
          <cell r="J113">
            <v>1981594</v>
          </cell>
          <cell r="K113">
            <v>956945</v>
          </cell>
          <cell r="L113">
            <v>958806</v>
          </cell>
          <cell r="M113">
            <v>956945</v>
          </cell>
          <cell r="N113">
            <v>958806</v>
          </cell>
          <cell r="O113">
            <v>11060076</v>
          </cell>
          <cell r="P113">
            <v>11081586</v>
          </cell>
          <cell r="Q113">
            <v>5207989</v>
          </cell>
          <cell r="R113">
            <v>5218118</v>
          </cell>
          <cell r="S113">
            <v>13010771</v>
          </cell>
          <cell r="T113">
            <v>13128268</v>
          </cell>
          <cell r="U113">
            <v>386459</v>
          </cell>
          <cell r="V113">
            <v>405649</v>
          </cell>
          <cell r="W113">
            <v>5576045</v>
          </cell>
          <cell r="X113">
            <v>5623766</v>
          </cell>
          <cell r="Y113">
            <v>201117</v>
          </cell>
          <cell r="Z113">
            <v>157789</v>
          </cell>
          <cell r="AA113">
            <v>0</v>
          </cell>
          <cell r="AB113">
            <v>0</v>
          </cell>
          <cell r="AC113">
            <v>1476180</v>
          </cell>
          <cell r="AD113">
            <v>1476180</v>
          </cell>
          <cell r="AE113">
            <v>0</v>
          </cell>
          <cell r="AF113">
            <v>0</v>
          </cell>
          <cell r="AG113">
            <v>7657941</v>
          </cell>
          <cell r="AH113">
            <v>7454481</v>
          </cell>
          <cell r="AI113">
            <v>0</v>
          </cell>
          <cell r="AJ113">
            <v>0</v>
          </cell>
          <cell r="AK113">
            <v>5229756</v>
          </cell>
          <cell r="AL113">
            <v>7211273</v>
          </cell>
          <cell r="AM113">
            <v>3358932</v>
          </cell>
          <cell r="AN113">
            <v>4144528</v>
          </cell>
          <cell r="AO113">
            <v>6629379</v>
          </cell>
          <cell r="AP113">
            <v>6641321.0000000009</v>
          </cell>
          <cell r="AQ113">
            <v>0</v>
          </cell>
          <cell r="AR113">
            <v>0</v>
          </cell>
          <cell r="AS113">
            <v>811749</v>
          </cell>
          <cell r="AT113">
            <v>811749</v>
          </cell>
          <cell r="AU113">
            <v>29941</v>
          </cell>
          <cell r="AV113">
            <v>29941</v>
          </cell>
          <cell r="AW113">
            <v>3916850</v>
          </cell>
          <cell r="AX113">
            <v>5857531</v>
          </cell>
          <cell r="AY113">
            <v>0</v>
          </cell>
          <cell r="AZ113">
            <v>0</v>
          </cell>
          <cell r="BA113">
            <v>0</v>
          </cell>
          <cell r="BB113">
            <v>71658</v>
          </cell>
          <cell r="BC113">
            <v>1578691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382500</v>
          </cell>
          <cell r="BK113">
            <v>10031353</v>
          </cell>
          <cell r="BL113">
            <v>8065727</v>
          </cell>
          <cell r="BM113">
            <v>50318</v>
          </cell>
          <cell r="BN113">
            <v>50318</v>
          </cell>
          <cell r="BO113">
            <v>581044</v>
          </cell>
          <cell r="BP113">
            <v>581061</v>
          </cell>
          <cell r="BQ113">
            <v>1090000</v>
          </cell>
          <cell r="BR113">
            <v>1090000</v>
          </cell>
          <cell r="BS113">
            <v>37500</v>
          </cell>
          <cell r="BT113">
            <v>37500</v>
          </cell>
          <cell r="BU113">
            <v>173600.67395585775</v>
          </cell>
          <cell r="BV113">
            <v>0</v>
          </cell>
          <cell r="BW113">
            <v>218997</v>
          </cell>
          <cell r="BX113">
            <v>218997</v>
          </cell>
          <cell r="BY113">
            <v>66735</v>
          </cell>
          <cell r="BZ113">
            <v>67402</v>
          </cell>
          <cell r="CA113">
            <v>1562424</v>
          </cell>
          <cell r="CB113">
            <v>1446154</v>
          </cell>
          <cell r="CC113">
            <v>5660</v>
          </cell>
          <cell r="CD113">
            <v>5852</v>
          </cell>
          <cell r="CE113">
            <v>3959750.5500000003</v>
          </cell>
          <cell r="CF113">
            <v>3959750.5500000003</v>
          </cell>
          <cell r="CG113">
            <v>47582</v>
          </cell>
          <cell r="CH113">
            <v>47582</v>
          </cell>
          <cell r="CI113">
            <v>1408411</v>
          </cell>
          <cell r="CJ113">
            <v>1552231</v>
          </cell>
          <cell r="CK113">
            <v>251396</v>
          </cell>
          <cell r="CL113">
            <v>210385</v>
          </cell>
          <cell r="CM113">
            <v>116557.75999999999</v>
          </cell>
          <cell r="CN113">
            <v>82459.3</v>
          </cell>
          <cell r="CO113">
            <v>131715</v>
          </cell>
          <cell r="CP113">
            <v>89251</v>
          </cell>
          <cell r="CQ113">
            <v>1184711</v>
          </cell>
          <cell r="CR113">
            <v>1265715</v>
          </cell>
          <cell r="CS113">
            <v>0</v>
          </cell>
          <cell r="CT113">
            <v>0</v>
          </cell>
          <cell r="CU113">
            <v>182013</v>
          </cell>
          <cell r="CV113">
            <v>182013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212942934.94485581</v>
          </cell>
          <cell r="DB113">
            <v>222657446.84122545</v>
          </cell>
          <cell r="DC113">
            <v>25709.399999999998</v>
          </cell>
          <cell r="DD113">
            <v>25759.399999999998</v>
          </cell>
          <cell r="DE113">
            <v>25709.399999999998</v>
          </cell>
          <cell r="DF113">
            <v>25759.399999999998</v>
          </cell>
          <cell r="DG113">
            <v>0.28420000000000001</v>
          </cell>
          <cell r="DH113">
            <v>0.28420000000000001</v>
          </cell>
          <cell r="DI113">
            <v>6131</v>
          </cell>
          <cell r="DJ113">
            <v>6226</v>
          </cell>
          <cell r="DK113">
            <v>0</v>
          </cell>
          <cell r="DL113">
            <v>328.97989208659897</v>
          </cell>
          <cell r="DM113">
            <v>107.47</v>
          </cell>
          <cell r="DN113">
            <v>107.47</v>
          </cell>
          <cell r="DO113">
            <v>52</v>
          </cell>
          <cell r="DP113">
            <v>52</v>
          </cell>
          <cell r="DQ113">
            <v>52</v>
          </cell>
          <cell r="DR113">
            <v>52</v>
          </cell>
          <cell r="DS113">
            <v>601</v>
          </cell>
          <cell r="DT113">
            <v>601</v>
          </cell>
          <cell r="DU113">
            <v>283</v>
          </cell>
          <cell r="DV113">
            <v>283</v>
          </cell>
          <cell r="DW113">
            <v>707</v>
          </cell>
          <cell r="DX113">
            <v>712</v>
          </cell>
          <cell r="DY113">
            <v>303</v>
          </cell>
          <cell r="DZ113">
            <v>305</v>
          </cell>
          <cell r="EA113">
            <v>21</v>
          </cell>
          <cell r="EB113">
            <v>22</v>
          </cell>
          <cell r="EC113">
            <v>545</v>
          </cell>
          <cell r="ED113">
            <v>545</v>
          </cell>
          <cell r="EE113">
            <v>0</v>
          </cell>
          <cell r="EF113">
            <v>0</v>
          </cell>
          <cell r="EG113">
            <v>417.91</v>
          </cell>
          <cell r="EH113">
            <v>406.19</v>
          </cell>
          <cell r="EI113">
            <v>71758</v>
          </cell>
          <cell r="EJ113">
            <v>71758</v>
          </cell>
          <cell r="EK113">
            <v>0</v>
          </cell>
          <cell r="EL113">
            <v>1482</v>
          </cell>
          <cell r="EM113">
            <v>1511</v>
          </cell>
          <cell r="EN113">
            <v>3784</v>
          </cell>
          <cell r="EO113">
            <v>3784</v>
          </cell>
          <cell r="EP113">
            <v>207600</v>
          </cell>
          <cell r="EQ113">
            <v>207600</v>
          </cell>
          <cell r="ER113">
            <v>18.5</v>
          </cell>
          <cell r="ES113">
            <v>20</v>
          </cell>
          <cell r="EU113">
            <v>5415</v>
          </cell>
          <cell r="EV113">
            <v>5754.73</v>
          </cell>
          <cell r="FD113">
            <v>0</v>
          </cell>
          <cell r="FE113">
            <v>0</v>
          </cell>
          <cell r="FF113">
            <v>52</v>
          </cell>
          <cell r="FG113">
            <v>52</v>
          </cell>
          <cell r="FH113">
            <v>166</v>
          </cell>
          <cell r="FI113">
            <v>166</v>
          </cell>
          <cell r="FJ113">
            <v>865</v>
          </cell>
          <cell r="FK113">
            <v>1069</v>
          </cell>
          <cell r="FL113">
            <v>6326</v>
          </cell>
          <cell r="FM113">
            <v>7655</v>
          </cell>
          <cell r="FN113">
            <v>3163</v>
          </cell>
          <cell r="FO113">
            <v>3827.5</v>
          </cell>
          <cell r="FP113">
            <v>865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236.98282718800127</v>
          </cell>
          <cell r="FV113">
            <v>0</v>
          </cell>
          <cell r="FW113">
            <v>14.644588729612401</v>
          </cell>
          <cell r="FX113">
            <v>0</v>
          </cell>
          <cell r="FY113">
            <v>77.352476168985319</v>
          </cell>
          <cell r="FZ113">
            <v>0</v>
          </cell>
          <cell r="GA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2959714</v>
          </cell>
          <cell r="GH113">
            <v>2067770.9888236939</v>
          </cell>
          <cell r="GI113">
            <v>3410037.9010896902</v>
          </cell>
          <cell r="GJ113">
            <v>322295.42581726745</v>
          </cell>
        </row>
        <row r="114">
          <cell r="A114">
            <v>118</v>
          </cell>
          <cell r="B114" t="str">
            <v>NORFOLK</v>
          </cell>
          <cell r="C114">
            <v>85066430</v>
          </cell>
          <cell r="D114">
            <v>85102460</v>
          </cell>
          <cell r="E114">
            <v>34985400.539202549</v>
          </cell>
          <cell r="F114">
            <v>35712093.154680066</v>
          </cell>
          <cell r="G114">
            <v>0</v>
          </cell>
          <cell r="H114">
            <v>5940507</v>
          </cell>
          <cell r="I114">
            <v>1967161</v>
          </cell>
          <cell r="J114">
            <v>1945298</v>
          </cell>
          <cell r="K114">
            <v>1354517</v>
          </cell>
          <cell r="L114">
            <v>1339462</v>
          </cell>
          <cell r="M114">
            <v>951823</v>
          </cell>
          <cell r="N114">
            <v>941244</v>
          </cell>
          <cell r="O114">
            <v>10543268</v>
          </cell>
          <cell r="P114">
            <v>10426086</v>
          </cell>
          <cell r="Q114">
            <v>5472981</v>
          </cell>
          <cell r="R114">
            <v>5412152</v>
          </cell>
          <cell r="S114">
            <v>12996042</v>
          </cell>
          <cell r="T114">
            <v>12942103</v>
          </cell>
          <cell r="U114">
            <v>402694</v>
          </cell>
          <cell r="V114">
            <v>398219</v>
          </cell>
          <cell r="W114">
            <v>5582807</v>
          </cell>
          <cell r="X114">
            <v>5556959</v>
          </cell>
          <cell r="Y114">
            <v>195020</v>
          </cell>
          <cell r="Z114">
            <v>204007</v>
          </cell>
          <cell r="AA114">
            <v>0</v>
          </cell>
          <cell r="AB114">
            <v>0</v>
          </cell>
          <cell r="AC114">
            <v>458859</v>
          </cell>
          <cell r="AD114">
            <v>458859</v>
          </cell>
          <cell r="AE114">
            <v>0</v>
          </cell>
          <cell r="AF114">
            <v>0</v>
          </cell>
          <cell r="AG114">
            <v>7616951</v>
          </cell>
          <cell r="AH114">
            <v>7317940</v>
          </cell>
          <cell r="AI114">
            <v>0</v>
          </cell>
          <cell r="AJ114">
            <v>0</v>
          </cell>
          <cell r="AK114">
            <v>5574250</v>
          </cell>
          <cell r="AL114">
            <v>7598418</v>
          </cell>
          <cell r="AM114">
            <v>3580192</v>
          </cell>
          <cell r="AN114">
            <v>4367032</v>
          </cell>
          <cell r="AO114">
            <v>7276076</v>
          </cell>
          <cell r="AP114">
            <v>7193010</v>
          </cell>
          <cell r="AQ114">
            <v>0</v>
          </cell>
          <cell r="AR114">
            <v>0</v>
          </cell>
          <cell r="AS114">
            <v>957400</v>
          </cell>
          <cell r="AT114">
            <v>945062</v>
          </cell>
          <cell r="AU114">
            <v>18685</v>
          </cell>
          <cell r="AV114">
            <v>18685</v>
          </cell>
          <cell r="AW114">
            <v>4287691</v>
          </cell>
          <cell r="AX114">
            <v>7539623</v>
          </cell>
          <cell r="AY114">
            <v>0</v>
          </cell>
          <cell r="AZ114">
            <v>0</v>
          </cell>
          <cell r="BA114">
            <v>0</v>
          </cell>
          <cell r="BB114">
            <v>51919</v>
          </cell>
          <cell r="BC114">
            <v>1646006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462500</v>
          </cell>
          <cell r="BK114">
            <v>8542968</v>
          </cell>
          <cell r="BL114">
            <v>5137681</v>
          </cell>
          <cell r="BM114">
            <v>67091</v>
          </cell>
          <cell r="BN114">
            <v>67091</v>
          </cell>
          <cell r="BO114">
            <v>585691</v>
          </cell>
          <cell r="BP114">
            <v>580722</v>
          </cell>
          <cell r="BQ114">
            <v>1246000</v>
          </cell>
          <cell r="BR114">
            <v>1246000</v>
          </cell>
          <cell r="BS114">
            <v>37500</v>
          </cell>
          <cell r="BT114">
            <v>37500</v>
          </cell>
          <cell r="BU114">
            <v>206611.62528577447</v>
          </cell>
          <cell r="BV114">
            <v>0</v>
          </cell>
          <cell r="BW114">
            <v>201702</v>
          </cell>
          <cell r="BX114">
            <v>201702</v>
          </cell>
          <cell r="BY114">
            <v>18044</v>
          </cell>
          <cell r="BZ114">
            <v>18224</v>
          </cell>
          <cell r="CA114">
            <v>3174285</v>
          </cell>
          <cell r="CB114">
            <v>2938065</v>
          </cell>
          <cell r="CC114">
            <v>183888</v>
          </cell>
          <cell r="CD114">
            <v>202396</v>
          </cell>
          <cell r="CE114">
            <v>3385637.85</v>
          </cell>
          <cell r="CF114">
            <v>3385637.85</v>
          </cell>
          <cell r="CG114">
            <v>0</v>
          </cell>
          <cell r="CH114">
            <v>0</v>
          </cell>
          <cell r="CI114">
            <v>1020052</v>
          </cell>
          <cell r="CJ114">
            <v>1124647</v>
          </cell>
          <cell r="CK114">
            <v>345494</v>
          </cell>
          <cell r="CL114">
            <v>361431</v>
          </cell>
          <cell r="CM114">
            <v>15889.06</v>
          </cell>
          <cell r="CN114">
            <v>0</v>
          </cell>
          <cell r="CO114">
            <v>34290</v>
          </cell>
          <cell r="CP114">
            <v>22667</v>
          </cell>
          <cell r="CQ114">
            <v>616567</v>
          </cell>
          <cell r="CR114">
            <v>658915</v>
          </cell>
          <cell r="CS114">
            <v>0</v>
          </cell>
          <cell r="CT114">
            <v>0</v>
          </cell>
          <cell r="CU114">
            <v>173036</v>
          </cell>
          <cell r="CV114">
            <v>173036</v>
          </cell>
          <cell r="CW114">
            <v>1279874</v>
          </cell>
          <cell r="CX114">
            <v>1306806</v>
          </cell>
          <cell r="CY114">
            <v>0</v>
          </cell>
          <cell r="CZ114">
            <v>0</v>
          </cell>
          <cell r="DA114">
            <v>212068874.07448831</v>
          </cell>
          <cell r="DB114">
            <v>219284240.00468007</v>
          </cell>
          <cell r="DC114">
            <v>26371.25</v>
          </cell>
          <cell r="DD114">
            <v>26078.149999999998</v>
          </cell>
          <cell r="DE114">
            <v>26371.25</v>
          </cell>
          <cell r="DF114">
            <v>26078.149999999998</v>
          </cell>
          <cell r="DG114">
            <v>0.30590000000000001</v>
          </cell>
          <cell r="DH114">
            <v>0.30590000000000001</v>
          </cell>
          <cell r="DI114">
            <v>5974</v>
          </cell>
          <cell r="DJ114">
            <v>6071</v>
          </cell>
          <cell r="DK114">
            <v>0</v>
          </cell>
          <cell r="DL114">
            <v>325.32116841542694</v>
          </cell>
          <cell r="DM114">
            <v>107.47</v>
          </cell>
          <cell r="DN114">
            <v>107.47</v>
          </cell>
          <cell r="DO114">
            <v>74</v>
          </cell>
          <cell r="DP114">
            <v>74</v>
          </cell>
          <cell r="DQ114">
            <v>52</v>
          </cell>
          <cell r="DR114">
            <v>52</v>
          </cell>
          <cell r="DS114">
            <v>576</v>
          </cell>
          <cell r="DT114">
            <v>576</v>
          </cell>
          <cell r="DU114">
            <v>299</v>
          </cell>
          <cell r="DV114">
            <v>299</v>
          </cell>
          <cell r="DW114">
            <v>710</v>
          </cell>
          <cell r="DX114">
            <v>715</v>
          </cell>
          <cell r="DY114">
            <v>305</v>
          </cell>
          <cell r="DZ114">
            <v>307</v>
          </cell>
          <cell r="EA114">
            <v>22</v>
          </cell>
          <cell r="EB114">
            <v>22</v>
          </cell>
          <cell r="EC114">
            <v>545</v>
          </cell>
          <cell r="ED114">
            <v>545</v>
          </cell>
          <cell r="EE114">
            <v>0</v>
          </cell>
          <cell r="EF114">
            <v>0</v>
          </cell>
          <cell r="EG114">
            <v>417.91</v>
          </cell>
          <cell r="EH114">
            <v>406.19</v>
          </cell>
          <cell r="EI114">
            <v>71758</v>
          </cell>
          <cell r="EJ114">
            <v>71758</v>
          </cell>
          <cell r="EK114">
            <v>0</v>
          </cell>
          <cell r="EL114">
            <v>1107</v>
          </cell>
          <cell r="EM114">
            <v>1129</v>
          </cell>
          <cell r="EN114">
            <v>1213</v>
          </cell>
          <cell r="EO114">
            <v>1213</v>
          </cell>
          <cell r="EP114">
            <v>233600</v>
          </cell>
          <cell r="EQ114">
            <v>233600</v>
          </cell>
          <cell r="ER114">
            <v>18.5</v>
          </cell>
          <cell r="ES114">
            <v>20</v>
          </cell>
          <cell r="EU114">
            <v>5415</v>
          </cell>
          <cell r="EV114">
            <v>5754.73</v>
          </cell>
          <cell r="FD114">
            <v>0</v>
          </cell>
          <cell r="FE114">
            <v>0</v>
          </cell>
          <cell r="FF114">
            <v>52</v>
          </cell>
          <cell r="FG114">
            <v>52</v>
          </cell>
          <cell r="FH114">
            <v>171</v>
          </cell>
          <cell r="FI114">
            <v>171</v>
          </cell>
          <cell r="FJ114">
            <v>976.5</v>
          </cell>
          <cell r="FK114">
            <v>1419</v>
          </cell>
          <cell r="FL114">
            <v>6326</v>
          </cell>
          <cell r="FM114">
            <v>7655</v>
          </cell>
          <cell r="FN114">
            <v>3163</v>
          </cell>
          <cell r="FO114">
            <v>3827.5</v>
          </cell>
          <cell r="FP114">
            <v>976.5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237.73832219353338</v>
          </cell>
          <cell r="FV114">
            <v>0</v>
          </cell>
          <cell r="FW114">
            <v>14.844920827000596</v>
          </cell>
          <cell r="FX114">
            <v>0</v>
          </cell>
          <cell r="FY114">
            <v>72.737925394892969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3225122</v>
          </cell>
          <cell r="GH114">
            <v>2412022.6017864863</v>
          </cell>
          <cell r="GI114">
            <v>4034496.1933438992</v>
          </cell>
          <cell r="GJ114">
            <v>421940.15271574707</v>
          </cell>
        </row>
        <row r="115">
          <cell r="A115">
            <v>119</v>
          </cell>
          <cell r="B115" t="str">
            <v>NORTON</v>
          </cell>
          <cell r="C115">
            <v>3068607</v>
          </cell>
          <cell r="D115">
            <v>3073196</v>
          </cell>
          <cell r="E115">
            <v>750681.88626294793</v>
          </cell>
          <cell r="F115">
            <v>810338.99887227442</v>
          </cell>
          <cell r="G115">
            <v>0</v>
          </cell>
          <cell r="H115">
            <v>202434</v>
          </cell>
          <cell r="I115">
            <v>64114</v>
          </cell>
          <cell r="J115">
            <v>63985</v>
          </cell>
          <cell r="K115">
            <v>127071</v>
          </cell>
          <cell r="L115">
            <v>127410</v>
          </cell>
          <cell r="M115">
            <v>31022</v>
          </cell>
          <cell r="N115">
            <v>30959</v>
          </cell>
          <cell r="O115">
            <v>336470</v>
          </cell>
          <cell r="P115">
            <v>335791</v>
          </cell>
          <cell r="Q115">
            <v>131844</v>
          </cell>
          <cell r="R115">
            <v>131578</v>
          </cell>
          <cell r="S115">
            <v>440274</v>
          </cell>
          <cell r="T115">
            <v>442363</v>
          </cell>
          <cell r="U115">
            <v>13125</v>
          </cell>
          <cell r="V115">
            <v>13694</v>
          </cell>
          <cell r="W115">
            <v>189115</v>
          </cell>
          <cell r="X115">
            <v>189924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4768</v>
          </cell>
          <cell r="AD115">
            <v>4768</v>
          </cell>
          <cell r="AE115">
            <v>0</v>
          </cell>
          <cell r="AF115">
            <v>0</v>
          </cell>
          <cell r="AG115">
            <v>248253</v>
          </cell>
          <cell r="AH115">
            <v>240702</v>
          </cell>
          <cell r="AI115">
            <v>0</v>
          </cell>
          <cell r="AJ115">
            <v>0</v>
          </cell>
          <cell r="AK115">
            <v>154820</v>
          </cell>
          <cell r="AL115">
            <v>212393</v>
          </cell>
          <cell r="AM115">
            <v>99437</v>
          </cell>
          <cell r="AN115">
            <v>122068</v>
          </cell>
          <cell r="AO115">
            <v>200498</v>
          </cell>
          <cell r="AP115">
            <v>200218</v>
          </cell>
          <cell r="AQ115">
            <v>0</v>
          </cell>
          <cell r="AR115">
            <v>0</v>
          </cell>
          <cell r="AS115">
            <v>44057</v>
          </cell>
          <cell r="AT115">
            <v>44057</v>
          </cell>
          <cell r="AU115">
            <v>900</v>
          </cell>
          <cell r="AV115">
            <v>900</v>
          </cell>
          <cell r="AW115">
            <v>119903</v>
          </cell>
          <cell r="AX115">
            <v>145093</v>
          </cell>
          <cell r="AY115">
            <v>0</v>
          </cell>
          <cell r="AZ115">
            <v>0</v>
          </cell>
          <cell r="BA115">
            <v>0</v>
          </cell>
          <cell r="BB115">
            <v>241</v>
          </cell>
          <cell r="BC115">
            <v>49185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10000</v>
          </cell>
          <cell r="BK115">
            <v>0</v>
          </cell>
          <cell r="BL115">
            <v>0</v>
          </cell>
          <cell r="BM115">
            <v>8386</v>
          </cell>
          <cell r="BN115">
            <v>8386</v>
          </cell>
          <cell r="BO115">
            <v>15708</v>
          </cell>
          <cell r="BP115">
            <v>15708</v>
          </cell>
          <cell r="BQ115">
            <v>102000</v>
          </cell>
          <cell r="BR115">
            <v>102000</v>
          </cell>
          <cell r="BS115">
            <v>3225</v>
          </cell>
          <cell r="BT115">
            <v>3225</v>
          </cell>
          <cell r="BU115">
            <v>3927.5031926464289</v>
          </cell>
          <cell r="BV115">
            <v>0</v>
          </cell>
          <cell r="BW115">
            <v>4523</v>
          </cell>
          <cell r="BX115">
            <v>4523</v>
          </cell>
          <cell r="BY115">
            <v>3886</v>
          </cell>
          <cell r="BZ115">
            <v>3925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134757</v>
          </cell>
          <cell r="CF115">
            <v>134757</v>
          </cell>
          <cell r="CG115">
            <v>0</v>
          </cell>
          <cell r="CH115">
            <v>0</v>
          </cell>
          <cell r="CI115">
            <v>4708</v>
          </cell>
          <cell r="CJ115">
            <v>5231</v>
          </cell>
          <cell r="CK115">
            <v>0</v>
          </cell>
          <cell r="CL115">
            <v>0</v>
          </cell>
          <cell r="CM115">
            <v>2845.92</v>
          </cell>
          <cell r="CN115">
            <v>3847.8</v>
          </cell>
          <cell r="CO115">
            <v>7392</v>
          </cell>
          <cell r="CP115">
            <v>5302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5958</v>
          </cell>
          <cell r="CV115">
            <v>5958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6371461.309455594</v>
          </cell>
          <cell r="DB115">
            <v>6694734.7988722743</v>
          </cell>
          <cell r="DC115">
            <v>818.35</v>
          </cell>
          <cell r="DD115">
            <v>816.7</v>
          </cell>
          <cell r="DE115">
            <v>818.35</v>
          </cell>
          <cell r="DF115">
            <v>816.7</v>
          </cell>
          <cell r="DG115">
            <v>0.27100000000000002</v>
          </cell>
          <cell r="DH115">
            <v>0.27100000000000002</v>
          </cell>
          <cell r="DI115">
            <v>6061</v>
          </cell>
          <cell r="DJ115">
            <v>6154</v>
          </cell>
          <cell r="DK115">
            <v>0</v>
          </cell>
          <cell r="DL115">
            <v>339.60696818041765</v>
          </cell>
          <cell r="DM115">
            <v>107.47</v>
          </cell>
          <cell r="DN115">
            <v>107.47</v>
          </cell>
          <cell r="DO115">
            <v>213</v>
          </cell>
          <cell r="DP115">
            <v>214</v>
          </cell>
          <cell r="DQ115">
            <v>52</v>
          </cell>
          <cell r="DR115">
            <v>52</v>
          </cell>
          <cell r="DS115">
            <v>564</v>
          </cell>
          <cell r="DT115">
            <v>564</v>
          </cell>
          <cell r="DU115">
            <v>221</v>
          </cell>
          <cell r="DV115">
            <v>221</v>
          </cell>
          <cell r="DW115">
            <v>738</v>
          </cell>
          <cell r="DX115">
            <v>743</v>
          </cell>
          <cell r="DY115">
            <v>317</v>
          </cell>
          <cell r="DZ115">
            <v>319</v>
          </cell>
          <cell r="EA115">
            <v>22</v>
          </cell>
          <cell r="EB115">
            <v>23</v>
          </cell>
          <cell r="EC115">
            <v>545</v>
          </cell>
          <cell r="ED115">
            <v>545</v>
          </cell>
          <cell r="EE115">
            <v>0</v>
          </cell>
          <cell r="EF115">
            <v>0</v>
          </cell>
          <cell r="EG115">
            <v>417.91</v>
          </cell>
          <cell r="EH115">
            <v>406.19</v>
          </cell>
          <cell r="EI115">
            <v>71758</v>
          </cell>
          <cell r="EJ115">
            <v>71758</v>
          </cell>
          <cell r="EK115">
            <v>0</v>
          </cell>
          <cell r="EL115">
            <v>5</v>
          </cell>
          <cell r="EM115">
            <v>5</v>
          </cell>
          <cell r="EN115">
            <v>12</v>
          </cell>
          <cell r="EO115">
            <v>12</v>
          </cell>
          <cell r="EP115">
            <v>20400</v>
          </cell>
          <cell r="EQ115">
            <v>20400</v>
          </cell>
          <cell r="ER115">
            <v>18.5</v>
          </cell>
          <cell r="ES115">
            <v>20</v>
          </cell>
          <cell r="EU115">
            <v>5415</v>
          </cell>
          <cell r="EV115">
            <v>5754.73</v>
          </cell>
          <cell r="FD115">
            <v>0</v>
          </cell>
          <cell r="FE115">
            <v>0</v>
          </cell>
          <cell r="FF115">
            <v>52</v>
          </cell>
          <cell r="FG115">
            <v>52</v>
          </cell>
          <cell r="FH115">
            <v>157</v>
          </cell>
          <cell r="FI115">
            <v>157</v>
          </cell>
          <cell r="FJ115">
            <v>26</v>
          </cell>
          <cell r="FK115">
            <v>26</v>
          </cell>
          <cell r="FL115">
            <v>6326</v>
          </cell>
          <cell r="FM115">
            <v>7655</v>
          </cell>
          <cell r="FN115">
            <v>3163</v>
          </cell>
          <cell r="FO115">
            <v>3827.5</v>
          </cell>
          <cell r="FP115">
            <v>26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247.46391502917936</v>
          </cell>
          <cell r="FV115">
            <v>0</v>
          </cell>
          <cell r="FW115">
            <v>15.170099910638326</v>
          </cell>
          <cell r="FX115">
            <v>0</v>
          </cell>
          <cell r="FY115">
            <v>76.972953240599963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89479</v>
          </cell>
          <cell r="GH115">
            <v>49011.967078189307</v>
          </cell>
          <cell r="GI115">
            <v>94518.034293552817</v>
          </cell>
          <cell r="GJ115">
            <v>16377.842249657066</v>
          </cell>
        </row>
        <row r="116">
          <cell r="A116">
            <v>120</v>
          </cell>
          <cell r="B116" t="str">
            <v>PETERSBURG</v>
          </cell>
          <cell r="C116">
            <v>13896106</v>
          </cell>
          <cell r="D116">
            <v>14016112</v>
          </cell>
          <cell r="E116">
            <v>4877047.62955839</v>
          </cell>
          <cell r="F116">
            <v>4948785.6135508725</v>
          </cell>
          <cell r="G116">
            <v>0</v>
          </cell>
          <cell r="H116">
            <v>992978</v>
          </cell>
          <cell r="I116">
            <v>302136</v>
          </cell>
          <cell r="J116">
            <v>300564</v>
          </cell>
          <cell r="K116">
            <v>528534</v>
          </cell>
          <cell r="L116">
            <v>525784</v>
          </cell>
          <cell r="M116">
            <v>146190</v>
          </cell>
          <cell r="N116">
            <v>145430</v>
          </cell>
          <cell r="O116">
            <v>1484392</v>
          </cell>
          <cell r="P116">
            <v>1473874</v>
          </cell>
          <cell r="Q116">
            <v>1475958</v>
          </cell>
          <cell r="R116">
            <v>1465484</v>
          </cell>
          <cell r="S116">
            <v>2136625</v>
          </cell>
          <cell r="T116">
            <v>2136698</v>
          </cell>
          <cell r="U116">
            <v>64661</v>
          </cell>
          <cell r="V116">
            <v>64325</v>
          </cell>
          <cell r="W116">
            <v>916500</v>
          </cell>
          <cell r="X116">
            <v>917326</v>
          </cell>
          <cell r="Y116">
            <v>53089</v>
          </cell>
          <cell r="Z116">
            <v>55535</v>
          </cell>
          <cell r="AA116">
            <v>0</v>
          </cell>
          <cell r="AB116">
            <v>0</v>
          </cell>
          <cell r="AC116">
            <v>114923</v>
          </cell>
          <cell r="AD116">
            <v>114923</v>
          </cell>
          <cell r="AE116">
            <v>0</v>
          </cell>
          <cell r="AF116">
            <v>0</v>
          </cell>
          <cell r="AG116">
            <v>1169885</v>
          </cell>
          <cell r="AH116">
            <v>1130680</v>
          </cell>
          <cell r="AI116">
            <v>0</v>
          </cell>
          <cell r="AJ116">
            <v>0</v>
          </cell>
          <cell r="AK116">
            <v>1663867</v>
          </cell>
          <cell r="AL116">
            <v>2289695</v>
          </cell>
          <cell r="AM116">
            <v>1068657</v>
          </cell>
          <cell r="AN116">
            <v>1315954</v>
          </cell>
          <cell r="AO116">
            <v>1786640</v>
          </cell>
          <cell r="AP116">
            <v>1775558</v>
          </cell>
          <cell r="AQ116">
            <v>0</v>
          </cell>
          <cell r="AR116">
            <v>0</v>
          </cell>
          <cell r="AS116">
            <v>204202</v>
          </cell>
          <cell r="AT116">
            <v>204202</v>
          </cell>
          <cell r="AU116">
            <v>7879</v>
          </cell>
          <cell r="AV116">
            <v>7879</v>
          </cell>
          <cell r="AW116">
            <v>731522</v>
          </cell>
          <cell r="AX116">
            <v>1631553</v>
          </cell>
          <cell r="AY116">
            <v>0</v>
          </cell>
          <cell r="AZ116">
            <v>0</v>
          </cell>
          <cell r="BA116">
            <v>0</v>
          </cell>
          <cell r="BB116">
            <v>9414</v>
          </cell>
          <cell r="BC116">
            <v>343699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90000</v>
          </cell>
          <cell r="BK116">
            <v>1025127</v>
          </cell>
          <cell r="BL116">
            <v>261078</v>
          </cell>
          <cell r="BM116">
            <v>25159</v>
          </cell>
          <cell r="BN116">
            <v>25159</v>
          </cell>
          <cell r="BO116">
            <v>122198</v>
          </cell>
          <cell r="BP116">
            <v>119425</v>
          </cell>
          <cell r="BQ116">
            <v>232000</v>
          </cell>
          <cell r="BR116">
            <v>232000</v>
          </cell>
          <cell r="BS116">
            <v>21130</v>
          </cell>
          <cell r="BT116">
            <v>21130</v>
          </cell>
          <cell r="BU116">
            <v>22992.233575604856</v>
          </cell>
          <cell r="BV116">
            <v>0</v>
          </cell>
          <cell r="BW116">
            <v>105798</v>
          </cell>
          <cell r="BX116">
            <v>105798</v>
          </cell>
          <cell r="BY116">
            <v>51849</v>
          </cell>
          <cell r="BZ116">
            <v>52368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321119.40000000002</v>
          </cell>
          <cell r="CF116">
            <v>321119.40000000002</v>
          </cell>
          <cell r="CG116">
            <v>0</v>
          </cell>
          <cell r="CH116">
            <v>0</v>
          </cell>
          <cell r="CI116">
            <v>184398</v>
          </cell>
          <cell r="CJ116">
            <v>203922</v>
          </cell>
          <cell r="CK116">
            <v>108469</v>
          </cell>
          <cell r="CL116">
            <v>113477</v>
          </cell>
          <cell r="CM116">
            <v>22630.080000000002</v>
          </cell>
          <cell r="CN116">
            <v>21338.68</v>
          </cell>
          <cell r="CO116">
            <v>27036</v>
          </cell>
          <cell r="CP116">
            <v>18485</v>
          </cell>
          <cell r="CQ116">
            <v>166280</v>
          </cell>
          <cell r="CR116">
            <v>177920</v>
          </cell>
          <cell r="CS116">
            <v>0</v>
          </cell>
          <cell r="CT116">
            <v>0</v>
          </cell>
          <cell r="CU116">
            <v>23534</v>
          </cell>
          <cell r="CV116">
            <v>23534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35432232.343133993</v>
          </cell>
          <cell r="DB116">
            <v>37300093.69355087</v>
          </cell>
          <cell r="DC116">
            <v>3719.7</v>
          </cell>
          <cell r="DD116">
            <v>3700.35</v>
          </cell>
          <cell r="DE116">
            <v>3719.7</v>
          </cell>
          <cell r="DF116">
            <v>3700.35</v>
          </cell>
          <cell r="DG116">
            <v>0.2442</v>
          </cell>
          <cell r="DH116">
            <v>0.2442</v>
          </cell>
          <cell r="DI116">
            <v>6254</v>
          </cell>
          <cell r="DJ116">
            <v>6349</v>
          </cell>
          <cell r="DK116">
            <v>0</v>
          </cell>
          <cell r="DL116">
            <v>351.68420498348115</v>
          </cell>
          <cell r="DM116">
            <v>107.47</v>
          </cell>
          <cell r="DN116">
            <v>107.47</v>
          </cell>
          <cell r="DO116">
            <v>188</v>
          </cell>
          <cell r="DP116">
            <v>188</v>
          </cell>
          <cell r="DQ116">
            <v>52</v>
          </cell>
          <cell r="DR116">
            <v>52</v>
          </cell>
          <cell r="DS116">
            <v>528</v>
          </cell>
          <cell r="DT116">
            <v>527</v>
          </cell>
          <cell r="DU116">
            <v>525</v>
          </cell>
          <cell r="DV116">
            <v>524</v>
          </cell>
          <cell r="DW116">
            <v>760</v>
          </cell>
          <cell r="DX116">
            <v>764</v>
          </cell>
          <cell r="DY116">
            <v>326</v>
          </cell>
          <cell r="DZ116">
            <v>328</v>
          </cell>
          <cell r="EA116">
            <v>23</v>
          </cell>
          <cell r="EB116">
            <v>23</v>
          </cell>
          <cell r="EC116">
            <v>545</v>
          </cell>
          <cell r="ED116">
            <v>545</v>
          </cell>
          <cell r="EE116">
            <v>0</v>
          </cell>
          <cell r="EF116">
            <v>0</v>
          </cell>
          <cell r="EG116">
            <v>417.91</v>
          </cell>
          <cell r="EH116">
            <v>406.19</v>
          </cell>
          <cell r="EI116">
            <v>71758</v>
          </cell>
          <cell r="EJ116">
            <v>71758</v>
          </cell>
          <cell r="EK116">
            <v>0</v>
          </cell>
          <cell r="EL116">
            <v>184</v>
          </cell>
          <cell r="EM116">
            <v>188</v>
          </cell>
          <cell r="EN116">
            <v>279</v>
          </cell>
          <cell r="EO116">
            <v>279</v>
          </cell>
          <cell r="EP116">
            <v>41200</v>
          </cell>
          <cell r="EQ116">
            <v>41200</v>
          </cell>
          <cell r="ER116">
            <v>18.5</v>
          </cell>
          <cell r="ES116">
            <v>20</v>
          </cell>
          <cell r="EU116">
            <v>5415</v>
          </cell>
          <cell r="EV116">
            <v>5754.73</v>
          </cell>
          <cell r="FD116">
            <v>0</v>
          </cell>
          <cell r="FE116">
            <v>0</v>
          </cell>
          <cell r="FF116">
            <v>52</v>
          </cell>
          <cell r="FG116">
            <v>52</v>
          </cell>
          <cell r="FH116">
            <v>173</v>
          </cell>
          <cell r="FI116">
            <v>173</v>
          </cell>
          <cell r="FJ116">
            <v>153</v>
          </cell>
          <cell r="FK116">
            <v>282</v>
          </cell>
          <cell r="FL116">
            <v>6326</v>
          </cell>
          <cell r="FM116">
            <v>7655</v>
          </cell>
          <cell r="FN116">
            <v>3163</v>
          </cell>
          <cell r="FO116">
            <v>3827.5</v>
          </cell>
          <cell r="FP116">
            <v>153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255.98241695141851</v>
          </cell>
          <cell r="FV116">
            <v>0</v>
          </cell>
          <cell r="FW116">
            <v>14.128050150890576</v>
          </cell>
          <cell r="FX116">
            <v>0</v>
          </cell>
          <cell r="FY116">
            <v>81.573737881172008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365324</v>
          </cell>
          <cell r="GH116">
            <v>476884.02169886214</v>
          </cell>
          <cell r="GI116">
            <v>882882.19211431593</v>
          </cell>
          <cell r="GJ116">
            <v>65977.941783540606</v>
          </cell>
        </row>
        <row r="117">
          <cell r="A117">
            <v>121</v>
          </cell>
          <cell r="B117" t="str">
            <v>PORTSMOUTH</v>
          </cell>
          <cell r="C117">
            <v>46298891</v>
          </cell>
          <cell r="D117">
            <v>46824371</v>
          </cell>
          <cell r="E117">
            <v>16560786.415879672</v>
          </cell>
          <cell r="F117">
            <v>16951069.447212599</v>
          </cell>
          <cell r="G117">
            <v>0</v>
          </cell>
          <cell r="H117">
            <v>3191586</v>
          </cell>
          <cell r="I117">
            <v>1044040</v>
          </cell>
          <cell r="J117">
            <v>1041415</v>
          </cell>
          <cell r="K117">
            <v>1029760</v>
          </cell>
          <cell r="L117">
            <v>1027171</v>
          </cell>
          <cell r="M117">
            <v>514880</v>
          </cell>
          <cell r="N117">
            <v>513585</v>
          </cell>
          <cell r="O117">
            <v>5401382</v>
          </cell>
          <cell r="P117">
            <v>5387801</v>
          </cell>
          <cell r="Q117">
            <v>2856126</v>
          </cell>
          <cell r="R117">
            <v>2848945</v>
          </cell>
          <cell r="S117">
            <v>6916877</v>
          </cell>
          <cell r="T117">
            <v>6947937</v>
          </cell>
          <cell r="U117">
            <v>213724</v>
          </cell>
          <cell r="V117">
            <v>213186</v>
          </cell>
          <cell r="W117">
            <v>2972703</v>
          </cell>
          <cell r="X117">
            <v>2984609</v>
          </cell>
          <cell r="Y117">
            <v>53201</v>
          </cell>
          <cell r="Z117">
            <v>55653</v>
          </cell>
          <cell r="AA117">
            <v>0</v>
          </cell>
          <cell r="AB117">
            <v>0</v>
          </cell>
          <cell r="AC117">
            <v>591931</v>
          </cell>
          <cell r="AD117">
            <v>645180</v>
          </cell>
          <cell r="AE117">
            <v>0</v>
          </cell>
          <cell r="AF117">
            <v>0</v>
          </cell>
          <cell r="AG117">
            <v>4042579</v>
          </cell>
          <cell r="AH117">
            <v>3917660</v>
          </cell>
          <cell r="AI117">
            <v>0</v>
          </cell>
          <cell r="AJ117">
            <v>0</v>
          </cell>
          <cell r="AK117">
            <v>2943059</v>
          </cell>
          <cell r="AL117">
            <v>4047174</v>
          </cell>
          <cell r="AM117">
            <v>1890248</v>
          </cell>
          <cell r="AN117">
            <v>2326028</v>
          </cell>
          <cell r="AO117">
            <v>3597401.9999999995</v>
          </cell>
          <cell r="AP117">
            <v>3588815</v>
          </cell>
          <cell r="AQ117">
            <v>0</v>
          </cell>
          <cell r="AR117">
            <v>0</v>
          </cell>
          <cell r="AS117">
            <v>549282</v>
          </cell>
          <cell r="AT117">
            <v>549282</v>
          </cell>
          <cell r="AU117">
            <v>9005</v>
          </cell>
          <cell r="AV117">
            <v>9005</v>
          </cell>
          <cell r="AW117">
            <v>1426613</v>
          </cell>
          <cell r="AX117">
            <v>2759799</v>
          </cell>
          <cell r="AY117">
            <v>0</v>
          </cell>
          <cell r="AZ117">
            <v>0</v>
          </cell>
          <cell r="BA117">
            <v>0</v>
          </cell>
          <cell r="BB117">
            <v>6222</v>
          </cell>
          <cell r="BC117">
            <v>865394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170000</v>
          </cell>
          <cell r="BK117">
            <v>2950873</v>
          </cell>
          <cell r="BL117">
            <v>1282179</v>
          </cell>
          <cell r="BM117">
            <v>41932</v>
          </cell>
          <cell r="BN117">
            <v>41932</v>
          </cell>
          <cell r="BO117">
            <v>293371</v>
          </cell>
          <cell r="BP117">
            <v>293380</v>
          </cell>
          <cell r="BQ117">
            <v>544000</v>
          </cell>
          <cell r="BR117">
            <v>544000</v>
          </cell>
          <cell r="BS117">
            <v>18998</v>
          </cell>
          <cell r="BT117">
            <v>18998</v>
          </cell>
          <cell r="BU117">
            <v>77563.984028890729</v>
          </cell>
          <cell r="BV117">
            <v>0</v>
          </cell>
          <cell r="BW117">
            <v>16323</v>
          </cell>
          <cell r="BX117">
            <v>16323</v>
          </cell>
          <cell r="BY117">
            <v>108475</v>
          </cell>
          <cell r="BZ117">
            <v>109560</v>
          </cell>
          <cell r="CA117">
            <v>0</v>
          </cell>
          <cell r="CB117">
            <v>0</v>
          </cell>
          <cell r="CC117">
            <v>94644</v>
          </cell>
          <cell r="CD117">
            <v>97842</v>
          </cell>
          <cell r="CE117">
            <v>2461686.15</v>
          </cell>
          <cell r="CF117">
            <v>2461686.15</v>
          </cell>
          <cell r="CG117">
            <v>114276</v>
          </cell>
          <cell r="CH117">
            <v>114276</v>
          </cell>
          <cell r="CI117">
            <v>118482</v>
          </cell>
          <cell r="CJ117">
            <v>134787</v>
          </cell>
          <cell r="CK117">
            <v>53201</v>
          </cell>
          <cell r="CL117">
            <v>55653</v>
          </cell>
          <cell r="CM117">
            <v>0</v>
          </cell>
          <cell r="CN117">
            <v>0</v>
          </cell>
          <cell r="CO117">
            <v>90212</v>
          </cell>
          <cell r="CP117">
            <v>60157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76373</v>
          </cell>
          <cell r="CV117">
            <v>76373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106838293.54990856</v>
          </cell>
          <cell r="DB117">
            <v>111307417.59721261</v>
          </cell>
          <cell r="DC117">
            <v>12826.400000000001</v>
          </cell>
          <cell r="DD117">
            <v>12794.15</v>
          </cell>
          <cell r="DE117">
            <v>12826.400000000001</v>
          </cell>
          <cell r="DF117">
            <v>12794.15</v>
          </cell>
          <cell r="DG117">
            <v>0.24260000000000001</v>
          </cell>
          <cell r="DH117">
            <v>0.24260000000000001</v>
          </cell>
          <cell r="DI117">
            <v>6057</v>
          </cell>
          <cell r="DJ117">
            <v>6157</v>
          </cell>
          <cell r="DK117">
            <v>0</v>
          </cell>
          <cell r="DL117">
            <v>328.7171449393316</v>
          </cell>
          <cell r="DM117">
            <v>107.47</v>
          </cell>
          <cell r="DN117">
            <v>107.47</v>
          </cell>
          <cell r="DO117">
            <v>106</v>
          </cell>
          <cell r="DP117">
            <v>106</v>
          </cell>
          <cell r="DQ117">
            <v>53</v>
          </cell>
          <cell r="DR117">
            <v>53</v>
          </cell>
          <cell r="DS117">
            <v>556</v>
          </cell>
          <cell r="DT117">
            <v>556</v>
          </cell>
          <cell r="DU117">
            <v>294</v>
          </cell>
          <cell r="DV117">
            <v>294</v>
          </cell>
          <cell r="DW117">
            <v>712</v>
          </cell>
          <cell r="DX117">
            <v>717</v>
          </cell>
          <cell r="DY117">
            <v>306</v>
          </cell>
          <cell r="DZ117">
            <v>308</v>
          </cell>
          <cell r="EA117">
            <v>22</v>
          </cell>
          <cell r="EB117">
            <v>22</v>
          </cell>
          <cell r="EC117">
            <v>545</v>
          </cell>
          <cell r="ED117">
            <v>545</v>
          </cell>
          <cell r="EE117">
            <v>0</v>
          </cell>
          <cell r="EF117">
            <v>0</v>
          </cell>
          <cell r="EG117">
            <v>417.91</v>
          </cell>
          <cell r="EH117">
            <v>406.19</v>
          </cell>
          <cell r="EI117">
            <v>71758</v>
          </cell>
          <cell r="EJ117">
            <v>71758</v>
          </cell>
          <cell r="EK117">
            <v>0</v>
          </cell>
          <cell r="EL117">
            <v>118</v>
          </cell>
          <cell r="EM117">
            <v>124</v>
          </cell>
          <cell r="EN117">
            <v>1434</v>
          </cell>
          <cell r="EO117">
            <v>1563</v>
          </cell>
          <cell r="EP117">
            <v>108800</v>
          </cell>
          <cell r="EQ117">
            <v>108800</v>
          </cell>
          <cell r="ER117">
            <v>18.5</v>
          </cell>
          <cell r="ES117">
            <v>20</v>
          </cell>
          <cell r="EU117">
            <v>5415</v>
          </cell>
          <cell r="EV117">
            <v>5754.73</v>
          </cell>
          <cell r="FD117">
            <v>0</v>
          </cell>
          <cell r="FE117">
            <v>0</v>
          </cell>
          <cell r="FF117">
            <v>53</v>
          </cell>
          <cell r="FG117">
            <v>53</v>
          </cell>
          <cell r="FH117">
            <v>168</v>
          </cell>
          <cell r="FI117">
            <v>168</v>
          </cell>
          <cell r="FJ117">
            <v>297.75</v>
          </cell>
          <cell r="FK117">
            <v>476</v>
          </cell>
          <cell r="FL117">
            <v>6326</v>
          </cell>
          <cell r="FM117">
            <v>7655</v>
          </cell>
          <cell r="FN117">
            <v>3163</v>
          </cell>
          <cell r="FO117">
            <v>3827.5</v>
          </cell>
          <cell r="FP117">
            <v>297.75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239.52218861619883</v>
          </cell>
          <cell r="FV117">
            <v>0</v>
          </cell>
          <cell r="FW117">
            <v>13.926360052307551</v>
          </cell>
          <cell r="FX117">
            <v>0</v>
          </cell>
          <cell r="FY117">
            <v>75.268596270825213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1254851</v>
          </cell>
          <cell r="GH117">
            <v>914835.18299445487</v>
          </cell>
          <cell r="GI117">
            <v>1548138.7354106156</v>
          </cell>
          <cell r="GJ117">
            <v>175938.49115394775</v>
          </cell>
        </row>
        <row r="118">
          <cell r="A118">
            <v>122</v>
          </cell>
          <cell r="B118" t="str">
            <v>RADFORD</v>
          </cell>
          <cell r="C118">
            <v>9838256</v>
          </cell>
          <cell r="D118">
            <v>9886324</v>
          </cell>
          <cell r="E118">
            <v>1806596.5598246804</v>
          </cell>
          <cell r="F118">
            <v>1925294.4827220824</v>
          </cell>
          <cell r="G118">
            <v>0</v>
          </cell>
          <cell r="H118">
            <v>616165</v>
          </cell>
          <cell r="I118">
            <v>200711</v>
          </cell>
          <cell r="J118">
            <v>199977</v>
          </cell>
          <cell r="K118">
            <v>259597</v>
          </cell>
          <cell r="L118">
            <v>258647</v>
          </cell>
          <cell r="M118">
            <v>98983</v>
          </cell>
          <cell r="N118">
            <v>98621</v>
          </cell>
          <cell r="O118">
            <v>1180324</v>
          </cell>
          <cell r="P118">
            <v>1177868</v>
          </cell>
          <cell r="Q118">
            <v>306287</v>
          </cell>
          <cell r="R118">
            <v>305166</v>
          </cell>
          <cell r="S118">
            <v>1352144</v>
          </cell>
          <cell r="T118">
            <v>1356502</v>
          </cell>
          <cell r="U118">
            <v>41087</v>
          </cell>
          <cell r="V118">
            <v>40937</v>
          </cell>
          <cell r="W118">
            <v>580824</v>
          </cell>
          <cell r="X118">
            <v>582421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777163</v>
          </cell>
          <cell r="AH118">
            <v>752285</v>
          </cell>
          <cell r="AI118">
            <v>0</v>
          </cell>
          <cell r="AJ118">
            <v>0</v>
          </cell>
          <cell r="AK118">
            <v>282265</v>
          </cell>
          <cell r="AL118">
            <v>384618</v>
          </cell>
          <cell r="AM118">
            <v>181292</v>
          </cell>
          <cell r="AN118">
            <v>221051</v>
          </cell>
          <cell r="AO118">
            <v>326140</v>
          </cell>
          <cell r="AP118">
            <v>325423</v>
          </cell>
          <cell r="AQ118">
            <v>0</v>
          </cell>
          <cell r="AR118">
            <v>0</v>
          </cell>
          <cell r="AS118">
            <v>59033</v>
          </cell>
          <cell r="AT118">
            <v>59033</v>
          </cell>
          <cell r="AU118">
            <v>2476</v>
          </cell>
          <cell r="AV118">
            <v>2476</v>
          </cell>
          <cell r="AW118">
            <v>100272</v>
          </cell>
          <cell r="AX118">
            <v>121338</v>
          </cell>
          <cell r="AY118">
            <v>0</v>
          </cell>
          <cell r="AZ118">
            <v>0</v>
          </cell>
          <cell r="BA118">
            <v>0</v>
          </cell>
          <cell r="BB118">
            <v>1500</v>
          </cell>
          <cell r="BC118">
            <v>118511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5958.3362282591079</v>
          </cell>
          <cell r="BI118">
            <v>0</v>
          </cell>
          <cell r="BJ118">
            <v>7500</v>
          </cell>
          <cell r="BK118">
            <v>0</v>
          </cell>
          <cell r="BL118">
            <v>0</v>
          </cell>
          <cell r="BM118">
            <v>8386</v>
          </cell>
          <cell r="BN118">
            <v>8386</v>
          </cell>
          <cell r="BO118">
            <v>46141</v>
          </cell>
          <cell r="BP118">
            <v>46143</v>
          </cell>
          <cell r="BQ118">
            <v>154000</v>
          </cell>
          <cell r="BR118">
            <v>154000</v>
          </cell>
          <cell r="BS118">
            <v>4075</v>
          </cell>
          <cell r="BT118">
            <v>4075</v>
          </cell>
          <cell r="BU118">
            <v>8551.7649896685034</v>
          </cell>
          <cell r="BV118">
            <v>0</v>
          </cell>
          <cell r="BW118">
            <v>0</v>
          </cell>
          <cell r="BX118">
            <v>0</v>
          </cell>
          <cell r="BY118">
            <v>11990</v>
          </cell>
          <cell r="BZ118">
            <v>12110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73804.100999999995</v>
          </cell>
          <cell r="CF118">
            <v>73804.100999999995</v>
          </cell>
          <cell r="CG118">
            <v>0</v>
          </cell>
          <cell r="CH118">
            <v>0</v>
          </cell>
          <cell r="CI118">
            <v>22207</v>
          </cell>
          <cell r="CJ118">
            <v>32498</v>
          </cell>
          <cell r="CK118">
            <v>0</v>
          </cell>
          <cell r="CL118">
            <v>0</v>
          </cell>
          <cell r="CM118">
            <v>803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7216</v>
          </cell>
          <cell r="CV118">
            <v>7216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17849135.425814349</v>
          </cell>
          <cell r="DB118">
            <v>18665836.91995034</v>
          </cell>
          <cell r="DC118">
            <v>2474.2999999999997</v>
          </cell>
          <cell r="DD118">
            <v>2465.25</v>
          </cell>
          <cell r="DE118">
            <v>2474.2999999999997</v>
          </cell>
          <cell r="DF118">
            <v>2465.25</v>
          </cell>
          <cell r="DG118">
            <v>0.2452</v>
          </cell>
          <cell r="DH118">
            <v>0.2452</v>
          </cell>
          <cell r="DI118">
            <v>5998</v>
          </cell>
          <cell r="DJ118">
            <v>6094</v>
          </cell>
          <cell r="DK118">
            <v>0</v>
          </cell>
          <cell r="DL118">
            <v>330.32831624390229</v>
          </cell>
          <cell r="DM118">
            <v>107.47</v>
          </cell>
          <cell r="DN118">
            <v>107.47</v>
          </cell>
          <cell r="DO118">
            <v>139</v>
          </cell>
          <cell r="DP118">
            <v>139</v>
          </cell>
          <cell r="DQ118">
            <v>53</v>
          </cell>
          <cell r="DR118">
            <v>53</v>
          </cell>
          <cell r="DS118">
            <v>632</v>
          </cell>
          <cell r="DT118">
            <v>633</v>
          </cell>
          <cell r="DU118">
            <v>164</v>
          </cell>
          <cell r="DV118">
            <v>164</v>
          </cell>
          <cell r="DW118">
            <v>724</v>
          </cell>
          <cell r="DX118">
            <v>729</v>
          </cell>
          <cell r="DY118">
            <v>311</v>
          </cell>
          <cell r="DZ118">
            <v>313</v>
          </cell>
          <cell r="EA118">
            <v>22</v>
          </cell>
          <cell r="EB118">
            <v>22</v>
          </cell>
          <cell r="EC118">
            <v>545</v>
          </cell>
          <cell r="ED118">
            <v>545</v>
          </cell>
          <cell r="EE118">
            <v>0</v>
          </cell>
          <cell r="EF118">
            <v>0</v>
          </cell>
          <cell r="EG118">
            <v>417.91</v>
          </cell>
          <cell r="EH118">
            <v>406.19</v>
          </cell>
          <cell r="EI118">
            <v>71758</v>
          </cell>
          <cell r="EJ118">
            <v>71758</v>
          </cell>
          <cell r="EK118">
            <v>0</v>
          </cell>
          <cell r="EL118">
            <v>22</v>
          </cell>
          <cell r="EM118">
            <v>30</v>
          </cell>
          <cell r="EN118">
            <v>0</v>
          </cell>
          <cell r="EO118">
            <v>0</v>
          </cell>
          <cell r="EP118">
            <v>30800</v>
          </cell>
          <cell r="EQ118">
            <v>30800</v>
          </cell>
          <cell r="ER118">
            <v>18.5</v>
          </cell>
          <cell r="ES118">
            <v>20</v>
          </cell>
          <cell r="EU118">
            <v>5415</v>
          </cell>
          <cell r="EV118">
            <v>5754.73</v>
          </cell>
          <cell r="FD118">
            <v>0</v>
          </cell>
          <cell r="FE118">
            <v>0</v>
          </cell>
          <cell r="FF118">
            <v>53</v>
          </cell>
          <cell r="FG118">
            <v>53</v>
          </cell>
          <cell r="FH118">
            <v>155</v>
          </cell>
          <cell r="FI118">
            <v>155</v>
          </cell>
          <cell r="FJ118">
            <v>21</v>
          </cell>
          <cell r="FK118">
            <v>21</v>
          </cell>
          <cell r="FL118">
            <v>6326</v>
          </cell>
          <cell r="FM118">
            <v>7655</v>
          </cell>
          <cell r="FN118">
            <v>3163</v>
          </cell>
          <cell r="FO118">
            <v>3827.5</v>
          </cell>
          <cell r="FP118">
            <v>21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242.74952161126762</v>
          </cell>
          <cell r="FV118">
            <v>0</v>
          </cell>
          <cell r="FW118">
            <v>14.93994321814678</v>
          </cell>
          <cell r="FX118">
            <v>0</v>
          </cell>
          <cell r="FY118">
            <v>72.638851414487903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244382</v>
          </cell>
          <cell r="GH118">
            <v>99498.638579756225</v>
          </cell>
          <cell r="GI118">
            <v>150588.46899841016</v>
          </cell>
          <cell r="GJ118">
            <v>19177.121886592475</v>
          </cell>
        </row>
        <row r="119">
          <cell r="A119">
            <v>123</v>
          </cell>
          <cell r="B119" t="str">
            <v>RICHMOND CITY</v>
          </cell>
          <cell r="C119">
            <v>73884294</v>
          </cell>
          <cell r="D119">
            <v>75845707</v>
          </cell>
          <cell r="E119">
            <v>28913175.776877355</v>
          </cell>
          <cell r="F119">
            <v>29278671.85706393</v>
          </cell>
          <cell r="G119">
            <v>0</v>
          </cell>
          <cell r="H119">
            <v>5365787</v>
          </cell>
          <cell r="I119">
            <v>1510385</v>
          </cell>
          <cell r="J119">
            <v>1523829</v>
          </cell>
          <cell r="K119">
            <v>1335131</v>
          </cell>
          <cell r="L119">
            <v>1347015</v>
          </cell>
          <cell r="M119">
            <v>730809</v>
          </cell>
          <cell r="N119">
            <v>737314</v>
          </cell>
          <cell r="O119">
            <v>13421581</v>
          </cell>
          <cell r="P119">
            <v>13526870</v>
          </cell>
          <cell r="Q119">
            <v>6071333</v>
          </cell>
          <cell r="R119">
            <v>6125375</v>
          </cell>
          <cell r="S119">
            <v>11496181</v>
          </cell>
          <cell r="T119">
            <v>11669407</v>
          </cell>
          <cell r="U119">
            <v>351350</v>
          </cell>
          <cell r="V119">
            <v>354478</v>
          </cell>
          <cell r="W119">
            <v>4932958</v>
          </cell>
          <cell r="X119">
            <v>5005226</v>
          </cell>
          <cell r="Y119">
            <v>298500</v>
          </cell>
          <cell r="Z119">
            <v>312256</v>
          </cell>
          <cell r="AA119">
            <v>0</v>
          </cell>
          <cell r="AB119">
            <v>0</v>
          </cell>
          <cell r="AC119">
            <v>592904</v>
          </cell>
          <cell r="AD119">
            <v>592904</v>
          </cell>
          <cell r="AE119">
            <v>0</v>
          </cell>
          <cell r="AF119">
            <v>0</v>
          </cell>
          <cell r="AG119">
            <v>5848287</v>
          </cell>
          <cell r="AH119">
            <v>5732432</v>
          </cell>
          <cell r="AI119">
            <v>0</v>
          </cell>
          <cell r="AJ119">
            <v>0</v>
          </cell>
          <cell r="AK119">
            <v>6899951</v>
          </cell>
          <cell r="AL119">
            <v>9615807</v>
          </cell>
          <cell r="AM119">
            <v>4431654</v>
          </cell>
          <cell r="AN119">
            <v>5526484</v>
          </cell>
          <cell r="AO119">
            <v>5020398</v>
          </cell>
          <cell r="AP119">
            <v>6432142</v>
          </cell>
          <cell r="AQ119">
            <v>0</v>
          </cell>
          <cell r="AR119">
            <v>0</v>
          </cell>
          <cell r="AS119">
            <v>1184037</v>
          </cell>
          <cell r="AT119">
            <v>1195367</v>
          </cell>
          <cell r="AU119">
            <v>27015</v>
          </cell>
          <cell r="AV119">
            <v>27015</v>
          </cell>
          <cell r="AW119">
            <v>2286733</v>
          </cell>
          <cell r="AX119">
            <v>4688485</v>
          </cell>
          <cell r="AY119">
            <v>0</v>
          </cell>
          <cell r="AZ119">
            <v>0</v>
          </cell>
          <cell r="BA119">
            <v>0</v>
          </cell>
          <cell r="BB119">
            <v>109383</v>
          </cell>
          <cell r="BC119">
            <v>1553983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370000</v>
          </cell>
          <cell r="BK119">
            <v>0</v>
          </cell>
          <cell r="BL119">
            <v>0</v>
          </cell>
          <cell r="BM119">
            <v>50318</v>
          </cell>
          <cell r="BN119">
            <v>50318</v>
          </cell>
          <cell r="BO119">
            <v>600751</v>
          </cell>
          <cell r="BP119">
            <v>606448</v>
          </cell>
          <cell r="BQ119">
            <v>1246000</v>
          </cell>
          <cell r="BR119">
            <v>1246000</v>
          </cell>
          <cell r="BS119">
            <v>37500</v>
          </cell>
          <cell r="BT119">
            <v>37500</v>
          </cell>
          <cell r="BU119">
            <v>261679.55879989266</v>
          </cell>
          <cell r="BV119">
            <v>0</v>
          </cell>
          <cell r="BW119">
            <v>531528</v>
          </cell>
          <cell r="BX119">
            <v>531528</v>
          </cell>
          <cell r="BY119">
            <v>71993</v>
          </cell>
          <cell r="BZ119">
            <v>72713</v>
          </cell>
          <cell r="CA119">
            <v>5421060</v>
          </cell>
          <cell r="CB119">
            <v>5017643</v>
          </cell>
          <cell r="CC119">
            <v>113639</v>
          </cell>
          <cell r="CD119">
            <v>132752</v>
          </cell>
          <cell r="CE119">
            <v>1001805</v>
          </cell>
          <cell r="CF119">
            <v>1001805</v>
          </cell>
          <cell r="CG119">
            <v>112935</v>
          </cell>
          <cell r="CH119">
            <v>112935</v>
          </cell>
          <cell r="CI119">
            <v>2150228</v>
          </cell>
          <cell r="CJ119">
            <v>2369406</v>
          </cell>
          <cell r="CK119">
            <v>533650</v>
          </cell>
          <cell r="CL119">
            <v>558284</v>
          </cell>
          <cell r="CM119">
            <v>87574.96</v>
          </cell>
          <cell r="CN119">
            <v>10617.86</v>
          </cell>
          <cell r="CO119">
            <v>1234034</v>
          </cell>
          <cell r="CP119">
            <v>881344</v>
          </cell>
          <cell r="CQ119">
            <v>181769</v>
          </cell>
          <cell r="CR119">
            <v>194509</v>
          </cell>
          <cell r="CS119">
            <v>0</v>
          </cell>
          <cell r="CT119">
            <v>0</v>
          </cell>
          <cell r="CU119">
            <v>147419</v>
          </cell>
          <cell r="CV119">
            <v>147419</v>
          </cell>
          <cell r="CW119">
            <v>2331400</v>
          </cell>
          <cell r="CX119">
            <v>2485356</v>
          </cell>
          <cell r="CY119">
            <v>0</v>
          </cell>
          <cell r="CZ119">
            <v>0</v>
          </cell>
          <cell r="DA119">
            <v>186905943.29567724</v>
          </cell>
          <cell r="DB119">
            <v>200729149.71706396</v>
          </cell>
          <cell r="DC119">
            <v>26457.1</v>
          </cell>
          <cell r="DD119">
            <v>26692.6</v>
          </cell>
          <cell r="DE119">
            <v>26457.1</v>
          </cell>
          <cell r="DF119">
            <v>26692.6</v>
          </cell>
          <cell r="DG119">
            <v>0.46879999999999999</v>
          </cell>
          <cell r="DH119">
            <v>0.46879999999999999</v>
          </cell>
          <cell r="DI119">
            <v>6350</v>
          </cell>
          <cell r="DJ119">
            <v>6446</v>
          </cell>
          <cell r="DK119">
            <v>0</v>
          </cell>
          <cell r="DL119">
            <v>370.71471041595964</v>
          </cell>
          <cell r="DM119">
            <v>107.47</v>
          </cell>
          <cell r="DN119">
            <v>107.47</v>
          </cell>
          <cell r="DO119">
            <v>95</v>
          </cell>
          <cell r="DP119">
            <v>95</v>
          </cell>
          <cell r="DQ119">
            <v>52</v>
          </cell>
          <cell r="DR119">
            <v>52</v>
          </cell>
          <cell r="DS119">
            <v>955</v>
          </cell>
          <cell r="DT119">
            <v>954</v>
          </cell>
          <cell r="DU119">
            <v>432</v>
          </cell>
          <cell r="DV119">
            <v>432</v>
          </cell>
          <cell r="DW119">
            <v>818</v>
          </cell>
          <cell r="DX119">
            <v>823</v>
          </cell>
          <cell r="DY119">
            <v>351</v>
          </cell>
          <cell r="DZ119">
            <v>353</v>
          </cell>
          <cell r="EA119">
            <v>25</v>
          </cell>
          <cell r="EB119">
            <v>25</v>
          </cell>
          <cell r="EC119">
            <v>545</v>
          </cell>
          <cell r="ED119">
            <v>545</v>
          </cell>
          <cell r="EE119">
            <v>0</v>
          </cell>
          <cell r="EF119">
            <v>0</v>
          </cell>
          <cell r="EG119">
            <v>417.91</v>
          </cell>
          <cell r="EH119">
            <v>406.19</v>
          </cell>
          <cell r="EI119">
            <v>71758</v>
          </cell>
          <cell r="EJ119">
            <v>71758</v>
          </cell>
          <cell r="EK119">
            <v>0</v>
          </cell>
          <cell r="EL119">
            <v>3049</v>
          </cell>
          <cell r="EM119">
            <v>3108</v>
          </cell>
          <cell r="EN119">
            <v>2048</v>
          </cell>
          <cell r="EO119">
            <v>2048</v>
          </cell>
          <cell r="EP119">
            <v>238800</v>
          </cell>
          <cell r="EQ119">
            <v>238800</v>
          </cell>
          <cell r="ER119">
            <v>18.5</v>
          </cell>
          <cell r="ES119">
            <v>20</v>
          </cell>
          <cell r="EU119">
            <v>5415</v>
          </cell>
          <cell r="EV119">
            <v>5754.73</v>
          </cell>
          <cell r="FD119">
            <v>0</v>
          </cell>
          <cell r="FE119">
            <v>0</v>
          </cell>
          <cell r="FF119">
            <v>52</v>
          </cell>
          <cell r="FG119">
            <v>52</v>
          </cell>
          <cell r="FH119">
            <v>176</v>
          </cell>
          <cell r="FI119">
            <v>176</v>
          </cell>
          <cell r="FJ119">
            <v>680.5</v>
          </cell>
          <cell r="FK119">
            <v>1153</v>
          </cell>
          <cell r="FL119">
            <v>6326</v>
          </cell>
          <cell r="FM119">
            <v>7655</v>
          </cell>
          <cell r="FN119">
            <v>3163</v>
          </cell>
          <cell r="FO119">
            <v>3827.5</v>
          </cell>
          <cell r="FP119">
            <v>680.5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272.83910001789582</v>
          </cell>
          <cell r="FV119">
            <v>0</v>
          </cell>
          <cell r="FW119">
            <v>18.133866981753858</v>
          </cell>
          <cell r="FX119">
            <v>0</v>
          </cell>
          <cell r="FY119">
            <v>79.741743416309959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5059043</v>
          </cell>
          <cell r="GH119">
            <v>5358134.2439759038</v>
          </cell>
          <cell r="GI119">
            <v>10000482.725903615</v>
          </cell>
          <cell r="GJ119">
            <v>1044948.3162650602</v>
          </cell>
        </row>
        <row r="120">
          <cell r="A120">
            <v>124</v>
          </cell>
          <cell r="B120" t="str">
            <v>ROANOKE CITY</v>
          </cell>
          <cell r="C120">
            <v>40744302</v>
          </cell>
          <cell r="D120">
            <v>41797514</v>
          </cell>
          <cell r="E120">
            <v>16971896.826272722</v>
          </cell>
          <cell r="F120">
            <v>17843230.997065894</v>
          </cell>
          <cell r="G120">
            <v>0</v>
          </cell>
          <cell r="H120">
            <v>2960875</v>
          </cell>
          <cell r="I120">
            <v>927162</v>
          </cell>
          <cell r="J120">
            <v>941497</v>
          </cell>
          <cell r="K120">
            <v>603902</v>
          </cell>
          <cell r="L120">
            <v>613239</v>
          </cell>
          <cell r="M120">
            <v>448613</v>
          </cell>
          <cell r="N120">
            <v>455549</v>
          </cell>
          <cell r="O120">
            <v>5124540</v>
          </cell>
          <cell r="P120">
            <v>5203768</v>
          </cell>
          <cell r="Q120">
            <v>2872848</v>
          </cell>
          <cell r="R120">
            <v>2917264</v>
          </cell>
          <cell r="S120">
            <v>6228818</v>
          </cell>
          <cell r="T120">
            <v>6368921</v>
          </cell>
          <cell r="U120">
            <v>189798</v>
          </cell>
          <cell r="V120">
            <v>192732</v>
          </cell>
          <cell r="W120">
            <v>2674423</v>
          </cell>
          <cell r="X120">
            <v>2733292</v>
          </cell>
          <cell r="Y120">
            <v>47175</v>
          </cell>
          <cell r="Z120">
            <v>49348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3590020</v>
          </cell>
          <cell r="AH120">
            <v>3541779</v>
          </cell>
          <cell r="AI120">
            <v>0</v>
          </cell>
          <cell r="AJ120">
            <v>0</v>
          </cell>
          <cell r="AK120">
            <v>3918115</v>
          </cell>
          <cell r="AL120">
            <v>5497872</v>
          </cell>
          <cell r="AM120">
            <v>2516501</v>
          </cell>
          <cell r="AN120">
            <v>3159787</v>
          </cell>
          <cell r="AO120">
            <v>3800392</v>
          </cell>
          <cell r="AP120">
            <v>4384517</v>
          </cell>
          <cell r="AQ120">
            <v>0</v>
          </cell>
          <cell r="AR120">
            <v>0</v>
          </cell>
          <cell r="AS120">
            <v>525258</v>
          </cell>
          <cell r="AT120">
            <v>532421</v>
          </cell>
          <cell r="AU120">
            <v>12832</v>
          </cell>
          <cell r="AV120">
            <v>12832</v>
          </cell>
          <cell r="AW120">
            <v>1526289</v>
          </cell>
          <cell r="AX120">
            <v>2920144</v>
          </cell>
          <cell r="AY120">
            <v>0</v>
          </cell>
          <cell r="AZ120">
            <v>0</v>
          </cell>
          <cell r="BA120">
            <v>0</v>
          </cell>
          <cell r="BB120">
            <v>61716</v>
          </cell>
          <cell r="BC120">
            <v>940513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202500</v>
          </cell>
          <cell r="BK120">
            <v>5922313</v>
          </cell>
          <cell r="BL120">
            <v>3943484</v>
          </cell>
          <cell r="BM120">
            <v>0</v>
          </cell>
          <cell r="BN120">
            <v>0</v>
          </cell>
          <cell r="BO120">
            <v>349538</v>
          </cell>
          <cell r="BP120">
            <v>356728</v>
          </cell>
          <cell r="BQ120">
            <v>726000</v>
          </cell>
          <cell r="BR120">
            <v>726000</v>
          </cell>
          <cell r="BS120">
            <v>31277</v>
          </cell>
          <cell r="BT120">
            <v>31277</v>
          </cell>
          <cell r="BU120">
            <v>107601.7932741493</v>
          </cell>
          <cell r="BV120">
            <v>0</v>
          </cell>
          <cell r="BW120">
            <v>65395</v>
          </cell>
          <cell r="BX120">
            <v>65395</v>
          </cell>
          <cell r="BY120">
            <v>48062</v>
          </cell>
          <cell r="BZ120">
            <v>48542</v>
          </cell>
          <cell r="CA120">
            <v>1182853</v>
          </cell>
          <cell r="CB120">
            <v>1094829</v>
          </cell>
          <cell r="CC120">
            <v>96244</v>
          </cell>
          <cell r="CD120">
            <v>99497</v>
          </cell>
          <cell r="CE120">
            <v>3410121.75</v>
          </cell>
          <cell r="CF120">
            <v>3410121.75</v>
          </cell>
          <cell r="CG120">
            <v>0</v>
          </cell>
          <cell r="CH120">
            <v>0</v>
          </cell>
          <cell r="CI120">
            <v>1212528</v>
          </cell>
          <cell r="CJ120">
            <v>1336865</v>
          </cell>
          <cell r="CK120">
            <v>0</v>
          </cell>
          <cell r="CL120">
            <v>0</v>
          </cell>
          <cell r="CM120">
            <v>49712.959999999999</v>
          </cell>
          <cell r="CN120">
            <v>39604.839999999997</v>
          </cell>
          <cell r="CO120">
            <v>263230</v>
          </cell>
          <cell r="CP120">
            <v>189670</v>
          </cell>
          <cell r="CQ120">
            <v>348011</v>
          </cell>
          <cell r="CR120">
            <v>371612</v>
          </cell>
          <cell r="CS120">
            <v>0</v>
          </cell>
          <cell r="CT120">
            <v>0</v>
          </cell>
          <cell r="CU120">
            <v>89362</v>
          </cell>
          <cell r="CV120">
            <v>89362</v>
          </cell>
          <cell r="CW120">
            <v>467615</v>
          </cell>
          <cell r="CX120">
            <v>496848</v>
          </cell>
          <cell r="CY120">
            <v>0</v>
          </cell>
          <cell r="CZ120">
            <v>0</v>
          </cell>
          <cell r="DA120">
            <v>108033262.32954687</v>
          </cell>
          <cell r="DB120">
            <v>114628917.58706591</v>
          </cell>
          <cell r="DC120">
            <v>12845.7</v>
          </cell>
          <cell r="DD120">
            <v>13044.3</v>
          </cell>
          <cell r="DE120">
            <v>12845.7</v>
          </cell>
          <cell r="DF120">
            <v>13044.3</v>
          </cell>
          <cell r="DG120">
            <v>0.32840000000000003</v>
          </cell>
          <cell r="DH120">
            <v>0.32840000000000003</v>
          </cell>
          <cell r="DI120">
            <v>6044</v>
          </cell>
          <cell r="DJ120">
            <v>6139</v>
          </cell>
          <cell r="DK120">
            <v>0</v>
          </cell>
          <cell r="DL120">
            <v>330.93332616905064</v>
          </cell>
          <cell r="DM120">
            <v>107.47</v>
          </cell>
          <cell r="DN120">
            <v>107.47</v>
          </cell>
          <cell r="DO120">
            <v>70</v>
          </cell>
          <cell r="DP120">
            <v>70</v>
          </cell>
          <cell r="DQ120">
            <v>52</v>
          </cell>
          <cell r="DR120">
            <v>52</v>
          </cell>
          <cell r="DS120">
            <v>594</v>
          </cell>
          <cell r="DT120">
            <v>594</v>
          </cell>
          <cell r="DU120">
            <v>333</v>
          </cell>
          <cell r="DV120">
            <v>333</v>
          </cell>
          <cell r="DW120">
            <v>722</v>
          </cell>
          <cell r="DX120">
            <v>727</v>
          </cell>
          <cell r="DY120">
            <v>310</v>
          </cell>
          <cell r="DZ120">
            <v>312</v>
          </cell>
          <cell r="EA120">
            <v>22</v>
          </cell>
          <cell r="EB120">
            <v>22</v>
          </cell>
          <cell r="EC120">
            <v>545</v>
          </cell>
          <cell r="ED120">
            <v>545</v>
          </cell>
          <cell r="EE120">
            <v>0</v>
          </cell>
          <cell r="EF120">
            <v>0</v>
          </cell>
          <cell r="EG120">
            <v>417.91</v>
          </cell>
          <cell r="EH120">
            <v>406.19</v>
          </cell>
          <cell r="EI120">
            <v>71758</v>
          </cell>
          <cell r="EJ120">
            <v>71758</v>
          </cell>
          <cell r="EK120">
            <v>0</v>
          </cell>
          <cell r="EL120">
            <v>1360</v>
          </cell>
          <cell r="EM120">
            <v>1387</v>
          </cell>
          <cell r="EN120">
            <v>0</v>
          </cell>
          <cell r="EO120">
            <v>0</v>
          </cell>
          <cell r="EP120">
            <v>134800</v>
          </cell>
          <cell r="EQ120">
            <v>134800</v>
          </cell>
          <cell r="ER120">
            <v>18.5</v>
          </cell>
          <cell r="ES120">
            <v>20</v>
          </cell>
          <cell r="EU120">
            <v>5415</v>
          </cell>
          <cell r="EV120">
            <v>5754.73</v>
          </cell>
          <cell r="FD120">
            <v>0</v>
          </cell>
          <cell r="FE120">
            <v>0</v>
          </cell>
          <cell r="FF120">
            <v>52</v>
          </cell>
          <cell r="FG120">
            <v>52</v>
          </cell>
          <cell r="FH120">
            <v>170</v>
          </cell>
          <cell r="FI120">
            <v>170</v>
          </cell>
          <cell r="FJ120">
            <v>359.25</v>
          </cell>
          <cell r="FK120">
            <v>568</v>
          </cell>
          <cell r="FL120">
            <v>6326</v>
          </cell>
          <cell r="FM120">
            <v>7655</v>
          </cell>
          <cell r="FN120">
            <v>3163</v>
          </cell>
          <cell r="FO120">
            <v>3827.5</v>
          </cell>
          <cell r="FP120">
            <v>359.25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241.13148305935329</v>
          </cell>
          <cell r="FV120">
            <v>0</v>
          </cell>
          <cell r="FW120">
            <v>15.668713287583129</v>
          </cell>
          <cell r="FX120">
            <v>0</v>
          </cell>
          <cell r="FY120">
            <v>74.133129822114242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1731864</v>
          </cell>
          <cell r="GH120">
            <v>1404769.6295413941</v>
          </cell>
          <cell r="GI120">
            <v>3146408.4192972011</v>
          </cell>
          <cell r="GJ120">
            <v>256841.46396664684</v>
          </cell>
        </row>
        <row r="121">
          <cell r="A121">
            <v>126</v>
          </cell>
          <cell r="B121" t="str">
            <v>STAUNTON</v>
          </cell>
          <cell r="C121">
            <v>6905116</v>
          </cell>
          <cell r="D121">
            <v>7033982</v>
          </cell>
          <cell r="E121">
            <v>3630362.4639349175</v>
          </cell>
          <cell r="F121">
            <v>3879177.5675941599</v>
          </cell>
          <cell r="G121">
            <v>0</v>
          </cell>
          <cell r="H121">
            <v>506345</v>
          </cell>
          <cell r="I121">
            <v>161799</v>
          </cell>
          <cell r="J121">
            <v>164210</v>
          </cell>
          <cell r="K121">
            <v>335732</v>
          </cell>
          <cell r="L121">
            <v>340736</v>
          </cell>
          <cell r="M121">
            <v>79793</v>
          </cell>
          <cell r="N121">
            <v>80982</v>
          </cell>
          <cell r="O121">
            <v>689530</v>
          </cell>
          <cell r="P121">
            <v>699808</v>
          </cell>
          <cell r="Q121">
            <v>325193</v>
          </cell>
          <cell r="R121">
            <v>328512</v>
          </cell>
          <cell r="S121">
            <v>1079460</v>
          </cell>
          <cell r="T121">
            <v>1103190</v>
          </cell>
          <cell r="U121">
            <v>33122</v>
          </cell>
          <cell r="V121">
            <v>33615</v>
          </cell>
          <cell r="W121">
            <v>463701</v>
          </cell>
          <cell r="X121">
            <v>473669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94772</v>
          </cell>
          <cell r="AD121">
            <v>103448</v>
          </cell>
          <cell r="AE121">
            <v>0</v>
          </cell>
          <cell r="AF121">
            <v>0</v>
          </cell>
          <cell r="AG121">
            <v>626492</v>
          </cell>
          <cell r="AH121">
            <v>617736</v>
          </cell>
          <cell r="AI121">
            <v>0</v>
          </cell>
          <cell r="AJ121">
            <v>0</v>
          </cell>
          <cell r="AK121">
            <v>290218</v>
          </cell>
          <cell r="AL121">
            <v>404038</v>
          </cell>
          <cell r="AM121">
            <v>186400</v>
          </cell>
          <cell r="AN121">
            <v>232212</v>
          </cell>
          <cell r="AO121">
            <v>355420</v>
          </cell>
          <cell r="AP121">
            <v>360855.99999999994</v>
          </cell>
          <cell r="AQ121">
            <v>0</v>
          </cell>
          <cell r="AR121">
            <v>0</v>
          </cell>
          <cell r="AS121">
            <v>58772</v>
          </cell>
          <cell r="AT121">
            <v>58772</v>
          </cell>
          <cell r="AU121">
            <v>3152</v>
          </cell>
          <cell r="AV121">
            <v>3152</v>
          </cell>
          <cell r="AW121">
            <v>209164</v>
          </cell>
          <cell r="AX121">
            <v>459341</v>
          </cell>
          <cell r="AY121">
            <v>0</v>
          </cell>
          <cell r="AZ121">
            <v>0</v>
          </cell>
          <cell r="BA121">
            <v>0</v>
          </cell>
          <cell r="BB121">
            <v>2961</v>
          </cell>
          <cell r="BC121">
            <v>107160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35000</v>
          </cell>
          <cell r="BK121">
            <v>1147726</v>
          </cell>
          <cell r="BL121">
            <v>976622</v>
          </cell>
          <cell r="BM121">
            <v>16772</v>
          </cell>
          <cell r="BN121">
            <v>16772</v>
          </cell>
          <cell r="BO121">
            <v>39478</v>
          </cell>
          <cell r="BP121">
            <v>39479</v>
          </cell>
          <cell r="BQ121">
            <v>180000</v>
          </cell>
          <cell r="BR121">
            <v>180000</v>
          </cell>
          <cell r="BS121">
            <v>4460</v>
          </cell>
          <cell r="BT121">
            <v>4460</v>
          </cell>
          <cell r="BU121">
            <v>27171.997650839388</v>
          </cell>
          <cell r="BV121">
            <v>0</v>
          </cell>
          <cell r="BW121">
            <v>6085</v>
          </cell>
          <cell r="BX121">
            <v>6085</v>
          </cell>
          <cell r="BY121">
            <v>2558</v>
          </cell>
          <cell r="BZ121">
            <v>2584</v>
          </cell>
          <cell r="CA121">
            <v>2363422</v>
          </cell>
          <cell r="CB121">
            <v>2187544</v>
          </cell>
          <cell r="CC121">
            <v>0</v>
          </cell>
          <cell r="CD121">
            <v>0</v>
          </cell>
          <cell r="CE121">
            <v>681412.20000000007</v>
          </cell>
          <cell r="CF121">
            <v>681412.20000000007</v>
          </cell>
          <cell r="CG121">
            <v>0</v>
          </cell>
          <cell r="CH121">
            <v>0</v>
          </cell>
          <cell r="CI121">
            <v>50528</v>
          </cell>
          <cell r="CJ121">
            <v>64149</v>
          </cell>
          <cell r="CK121">
            <v>0</v>
          </cell>
          <cell r="CL121">
            <v>0</v>
          </cell>
          <cell r="CM121">
            <v>14994.76</v>
          </cell>
          <cell r="CN121">
            <v>14380.3</v>
          </cell>
          <cell r="CO121">
            <v>24257</v>
          </cell>
          <cell r="CP121">
            <v>18449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14082</v>
          </cell>
          <cell r="CV121">
            <v>14082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20208305.421585757</v>
          </cell>
          <cell r="DB121">
            <v>21124800.067594159</v>
          </cell>
          <cell r="DC121">
            <v>2458.8000000000002</v>
          </cell>
          <cell r="DD121">
            <v>2495.4499999999998</v>
          </cell>
          <cell r="DE121">
            <v>2458.8000000000002</v>
          </cell>
          <cell r="DF121">
            <v>2495.4499999999998</v>
          </cell>
          <cell r="DG121">
            <v>0.38769999999999999</v>
          </cell>
          <cell r="DH121">
            <v>0.38769999999999999</v>
          </cell>
          <cell r="DI121">
            <v>6063</v>
          </cell>
          <cell r="DJ121">
            <v>6158</v>
          </cell>
          <cell r="DK121">
            <v>0</v>
          </cell>
          <cell r="DL121">
            <v>329.44750885481722</v>
          </cell>
          <cell r="DM121">
            <v>107.47</v>
          </cell>
          <cell r="DN121">
            <v>107.47</v>
          </cell>
          <cell r="DO121">
            <v>223</v>
          </cell>
          <cell r="DP121">
            <v>223</v>
          </cell>
          <cell r="DQ121">
            <v>53</v>
          </cell>
          <cell r="DR121">
            <v>53</v>
          </cell>
          <cell r="DS121">
            <v>458</v>
          </cell>
          <cell r="DT121">
            <v>458</v>
          </cell>
          <cell r="DU121">
            <v>216</v>
          </cell>
          <cell r="DV121">
            <v>215</v>
          </cell>
          <cell r="DW121">
            <v>717</v>
          </cell>
          <cell r="DX121">
            <v>722</v>
          </cell>
          <cell r="DY121">
            <v>308</v>
          </cell>
          <cell r="DZ121">
            <v>310</v>
          </cell>
          <cell r="EA121">
            <v>22</v>
          </cell>
          <cell r="EB121">
            <v>22</v>
          </cell>
          <cell r="EC121">
            <v>545</v>
          </cell>
          <cell r="ED121">
            <v>545</v>
          </cell>
          <cell r="EE121">
            <v>0</v>
          </cell>
          <cell r="EF121">
            <v>0</v>
          </cell>
          <cell r="EG121">
            <v>417.91</v>
          </cell>
          <cell r="EH121">
            <v>406.19</v>
          </cell>
          <cell r="EI121">
            <v>71758</v>
          </cell>
          <cell r="EJ121">
            <v>71758</v>
          </cell>
          <cell r="EK121">
            <v>0</v>
          </cell>
          <cell r="EL121">
            <v>62</v>
          </cell>
          <cell r="EM121">
            <v>73</v>
          </cell>
          <cell r="EN121">
            <v>284</v>
          </cell>
          <cell r="EO121">
            <v>310</v>
          </cell>
          <cell r="EP121">
            <v>36000</v>
          </cell>
          <cell r="EQ121">
            <v>36000</v>
          </cell>
          <cell r="ER121">
            <v>18.5</v>
          </cell>
          <cell r="ES121">
            <v>20</v>
          </cell>
          <cell r="EU121">
            <v>5415</v>
          </cell>
          <cell r="EV121">
            <v>5754.73</v>
          </cell>
          <cell r="FD121">
            <v>0</v>
          </cell>
          <cell r="FE121">
            <v>0</v>
          </cell>
          <cell r="FF121">
            <v>53</v>
          </cell>
          <cell r="FG121">
            <v>53</v>
          </cell>
          <cell r="FH121">
            <v>162</v>
          </cell>
          <cell r="FI121">
            <v>162</v>
          </cell>
          <cell r="FJ121">
            <v>54</v>
          </cell>
          <cell r="FK121">
            <v>98</v>
          </cell>
          <cell r="FL121">
            <v>6326</v>
          </cell>
          <cell r="FM121">
            <v>7655</v>
          </cell>
          <cell r="FN121">
            <v>3163</v>
          </cell>
          <cell r="FO121">
            <v>3827.5</v>
          </cell>
          <cell r="FP121">
            <v>54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238.59499829858606</v>
          </cell>
          <cell r="FV121">
            <v>0</v>
          </cell>
          <cell r="FW121">
            <v>16.576624848651367</v>
          </cell>
          <cell r="FX121">
            <v>0</v>
          </cell>
          <cell r="FY121">
            <v>74.275885707579761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391142</v>
          </cell>
          <cell r="GH121">
            <v>205907.76759758283</v>
          </cell>
          <cell r="GI121">
            <v>301788.01012575527</v>
          </cell>
          <cell r="GJ121">
            <v>37213.627960150247</v>
          </cell>
        </row>
        <row r="122">
          <cell r="A122">
            <v>127</v>
          </cell>
          <cell r="B122" t="str">
            <v>SUFFOLK</v>
          </cell>
          <cell r="C122">
            <v>42930946</v>
          </cell>
          <cell r="D122">
            <v>43585879</v>
          </cell>
          <cell r="E122">
            <v>18025903.794913836</v>
          </cell>
          <cell r="F122">
            <v>18610194.185779557</v>
          </cell>
          <cell r="G122">
            <v>0</v>
          </cell>
          <cell r="H122">
            <v>2914022</v>
          </cell>
          <cell r="I122">
            <v>942647</v>
          </cell>
          <cell r="J122">
            <v>946230</v>
          </cell>
          <cell r="K122">
            <v>973609</v>
          </cell>
          <cell r="L122">
            <v>977310</v>
          </cell>
          <cell r="M122">
            <v>456105</v>
          </cell>
          <cell r="N122">
            <v>457839</v>
          </cell>
          <cell r="O122">
            <v>5508347</v>
          </cell>
          <cell r="P122">
            <v>5529288</v>
          </cell>
          <cell r="Q122">
            <v>1561283</v>
          </cell>
          <cell r="R122">
            <v>1567219</v>
          </cell>
          <cell r="S122">
            <v>6157419</v>
          </cell>
          <cell r="T122">
            <v>6224852</v>
          </cell>
          <cell r="U122">
            <v>184196</v>
          </cell>
          <cell r="V122">
            <v>184897</v>
          </cell>
          <cell r="W122">
            <v>2640147</v>
          </cell>
          <cell r="X122">
            <v>2667794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337566</v>
          </cell>
          <cell r="AD122">
            <v>337566</v>
          </cell>
          <cell r="AE122">
            <v>0</v>
          </cell>
          <cell r="AF122">
            <v>0</v>
          </cell>
          <cell r="AG122">
            <v>3649976</v>
          </cell>
          <cell r="AH122">
            <v>3559586</v>
          </cell>
          <cell r="AI122">
            <v>0</v>
          </cell>
          <cell r="AJ122">
            <v>0</v>
          </cell>
          <cell r="AK122">
            <v>1360311</v>
          </cell>
          <cell r="AL122">
            <v>1865867</v>
          </cell>
          <cell r="AM122">
            <v>873691</v>
          </cell>
          <cell r="AN122">
            <v>1072368</v>
          </cell>
          <cell r="AO122">
            <v>2004961</v>
          </cell>
          <cell r="AP122">
            <v>2012180.0000000002</v>
          </cell>
          <cell r="AQ122">
            <v>0</v>
          </cell>
          <cell r="AR122">
            <v>0</v>
          </cell>
          <cell r="AS122">
            <v>319521</v>
          </cell>
          <cell r="AT122">
            <v>319521</v>
          </cell>
          <cell r="AU122">
            <v>3152</v>
          </cell>
          <cell r="AV122">
            <v>3152</v>
          </cell>
          <cell r="AW122">
            <v>1207196</v>
          </cell>
          <cell r="AX122">
            <v>1794853</v>
          </cell>
          <cell r="AY122">
            <v>0</v>
          </cell>
          <cell r="AZ122">
            <v>0</v>
          </cell>
          <cell r="BA122">
            <v>0</v>
          </cell>
          <cell r="BB122">
            <v>5480</v>
          </cell>
          <cell r="BC122">
            <v>553103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58607.589459301002</v>
          </cell>
          <cell r="BI122">
            <v>0</v>
          </cell>
          <cell r="BJ122">
            <v>127500</v>
          </cell>
          <cell r="BK122">
            <v>2347576</v>
          </cell>
          <cell r="BL122">
            <v>1149521</v>
          </cell>
          <cell r="BM122">
            <v>25159</v>
          </cell>
          <cell r="BN122">
            <v>25159</v>
          </cell>
          <cell r="BO122">
            <v>210497</v>
          </cell>
          <cell r="BP122">
            <v>210503</v>
          </cell>
          <cell r="BQ122">
            <v>544000</v>
          </cell>
          <cell r="BR122">
            <v>544000</v>
          </cell>
          <cell r="BS122">
            <v>28072</v>
          </cell>
          <cell r="BT122">
            <v>28072</v>
          </cell>
          <cell r="BU122">
            <v>121348.22532992065</v>
          </cell>
          <cell r="BV122">
            <v>0</v>
          </cell>
          <cell r="BW122">
            <v>44048</v>
          </cell>
          <cell r="BX122">
            <v>44048</v>
          </cell>
          <cell r="BY122">
            <v>26336</v>
          </cell>
          <cell r="BZ122">
            <v>26600</v>
          </cell>
          <cell r="CA122">
            <v>0</v>
          </cell>
          <cell r="CB122">
            <v>0</v>
          </cell>
          <cell r="CC122">
            <v>115200</v>
          </cell>
          <cell r="CD122">
            <v>139184</v>
          </cell>
          <cell r="CE122">
            <v>1855634.55</v>
          </cell>
          <cell r="CF122">
            <v>1855634.55</v>
          </cell>
          <cell r="CG122">
            <v>0</v>
          </cell>
          <cell r="CH122">
            <v>0</v>
          </cell>
          <cell r="CI122">
            <v>92537</v>
          </cell>
          <cell r="CJ122">
            <v>118709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300945</v>
          </cell>
          <cell r="CP122">
            <v>203143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74802</v>
          </cell>
          <cell r="CV122">
            <v>74802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95476234.570243746</v>
          </cell>
          <cell r="DB122">
            <v>99236100.325238854</v>
          </cell>
          <cell r="DC122">
            <v>13467.3</v>
          </cell>
          <cell r="DD122">
            <v>13518.5</v>
          </cell>
          <cell r="DE122">
            <v>13467.3</v>
          </cell>
          <cell r="DF122">
            <v>13518.5</v>
          </cell>
          <cell r="DG122">
            <v>0.34870000000000001</v>
          </cell>
          <cell r="DH122">
            <v>0.34870000000000001</v>
          </cell>
          <cell r="DI122">
            <v>6233</v>
          </cell>
          <cell r="DJ122">
            <v>6327</v>
          </cell>
          <cell r="DK122">
            <v>0</v>
          </cell>
          <cell r="DL122">
            <v>330.34345100377323</v>
          </cell>
          <cell r="DM122">
            <v>107.47</v>
          </cell>
          <cell r="DN122">
            <v>107.47</v>
          </cell>
          <cell r="DO122">
            <v>111</v>
          </cell>
          <cell r="DP122">
            <v>111</v>
          </cell>
          <cell r="DQ122">
            <v>52</v>
          </cell>
          <cell r="DR122">
            <v>52</v>
          </cell>
          <cell r="DS122">
            <v>628</v>
          </cell>
          <cell r="DT122">
            <v>628</v>
          </cell>
          <cell r="DU122">
            <v>178</v>
          </cell>
          <cell r="DV122">
            <v>178</v>
          </cell>
          <cell r="DW122">
            <v>702</v>
          </cell>
          <cell r="DX122">
            <v>707</v>
          </cell>
          <cell r="DY122">
            <v>301</v>
          </cell>
          <cell r="DZ122">
            <v>303</v>
          </cell>
          <cell r="EA122">
            <v>21</v>
          </cell>
          <cell r="EB122">
            <v>21</v>
          </cell>
          <cell r="EC122">
            <v>545</v>
          </cell>
          <cell r="ED122">
            <v>545</v>
          </cell>
          <cell r="EE122">
            <v>0</v>
          </cell>
          <cell r="EF122">
            <v>0</v>
          </cell>
          <cell r="EG122">
            <v>417.91</v>
          </cell>
          <cell r="EH122">
            <v>406.19</v>
          </cell>
          <cell r="EI122">
            <v>71758</v>
          </cell>
          <cell r="EJ122">
            <v>71758</v>
          </cell>
          <cell r="EK122">
            <v>0</v>
          </cell>
          <cell r="EL122">
            <v>107</v>
          </cell>
          <cell r="EM122">
            <v>127</v>
          </cell>
          <cell r="EN122">
            <v>951</v>
          </cell>
          <cell r="EO122">
            <v>951</v>
          </cell>
          <cell r="EP122">
            <v>108800</v>
          </cell>
          <cell r="EQ122">
            <v>108800</v>
          </cell>
          <cell r="ER122">
            <v>18.5</v>
          </cell>
          <cell r="ES122">
            <v>20</v>
          </cell>
          <cell r="EU122">
            <v>5415</v>
          </cell>
          <cell r="EV122">
            <v>5754.73</v>
          </cell>
          <cell r="FD122">
            <v>0</v>
          </cell>
          <cell r="FE122">
            <v>0</v>
          </cell>
          <cell r="FF122">
            <v>52</v>
          </cell>
          <cell r="FG122">
            <v>52</v>
          </cell>
          <cell r="FH122">
            <v>161</v>
          </cell>
          <cell r="FI122">
            <v>161</v>
          </cell>
          <cell r="FJ122">
            <v>293</v>
          </cell>
          <cell r="FK122">
            <v>360</v>
          </cell>
          <cell r="FL122">
            <v>6326</v>
          </cell>
          <cell r="FM122">
            <v>7655</v>
          </cell>
          <cell r="FN122">
            <v>3163</v>
          </cell>
          <cell r="FO122">
            <v>3827.5</v>
          </cell>
          <cell r="FP122">
            <v>293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235.74031751329795</v>
          </cell>
          <cell r="FV122">
            <v>0</v>
          </cell>
          <cell r="FW122">
            <v>14.036232868389673</v>
          </cell>
          <cell r="FX122">
            <v>0</v>
          </cell>
          <cell r="FY122">
            <v>80.566900622085626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1905769</v>
          </cell>
          <cell r="GH122">
            <v>835896.48717948713</v>
          </cell>
          <cell r="GI122">
            <v>1196064.0218025488</v>
          </cell>
          <cell r="GJ122">
            <v>171068.5900506679</v>
          </cell>
        </row>
        <row r="123">
          <cell r="A123">
            <v>128</v>
          </cell>
          <cell r="B123" t="str">
            <v>VIRGINIA BEACH</v>
          </cell>
          <cell r="C123">
            <v>184940873</v>
          </cell>
          <cell r="D123">
            <v>186991188</v>
          </cell>
          <cell r="E123">
            <v>79847943.304901689</v>
          </cell>
          <cell r="F123">
            <v>81922118.181611761</v>
          </cell>
          <cell r="G123">
            <v>0</v>
          </cell>
          <cell r="H123">
            <v>11869244</v>
          </cell>
          <cell r="I123">
            <v>4056239</v>
          </cell>
          <cell r="J123">
            <v>4050945</v>
          </cell>
          <cell r="K123">
            <v>1585206</v>
          </cell>
          <cell r="L123">
            <v>1583136</v>
          </cell>
          <cell r="M123">
            <v>1962636</v>
          </cell>
          <cell r="N123">
            <v>1960074</v>
          </cell>
          <cell r="O123">
            <v>19777328</v>
          </cell>
          <cell r="P123">
            <v>19751512</v>
          </cell>
          <cell r="Q123">
            <v>4529159</v>
          </cell>
          <cell r="R123">
            <v>4523247</v>
          </cell>
          <cell r="S123">
            <v>24985861</v>
          </cell>
          <cell r="T123">
            <v>25104021</v>
          </cell>
          <cell r="U123">
            <v>754860</v>
          </cell>
          <cell r="V123">
            <v>753874</v>
          </cell>
          <cell r="W123">
            <v>10719010</v>
          </cell>
          <cell r="X123">
            <v>10780405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1935</v>
          </cell>
          <cell r="AD123">
            <v>1935</v>
          </cell>
          <cell r="AE123">
            <v>0</v>
          </cell>
          <cell r="AF123">
            <v>0</v>
          </cell>
          <cell r="AG123">
            <v>15705969</v>
          </cell>
          <cell r="AH123">
            <v>15239091</v>
          </cell>
          <cell r="AI123">
            <v>0</v>
          </cell>
          <cell r="AJ123">
            <v>0</v>
          </cell>
          <cell r="AK123">
            <v>3443814</v>
          </cell>
          <cell r="AL123">
            <v>4667124</v>
          </cell>
          <cell r="AM123">
            <v>2211869</v>
          </cell>
          <cell r="AN123">
            <v>2682331</v>
          </cell>
          <cell r="AO123">
            <v>5085123</v>
          </cell>
          <cell r="AP123">
            <v>5079167</v>
          </cell>
          <cell r="AQ123">
            <v>0</v>
          </cell>
          <cell r="AR123">
            <v>0</v>
          </cell>
          <cell r="AS123">
            <v>1190779</v>
          </cell>
          <cell r="AT123">
            <v>1190779</v>
          </cell>
          <cell r="AU123">
            <v>49977</v>
          </cell>
          <cell r="AV123">
            <v>49977</v>
          </cell>
          <cell r="AW123">
            <v>3193399</v>
          </cell>
          <cell r="AX123">
            <v>6994674</v>
          </cell>
          <cell r="AY123">
            <v>0</v>
          </cell>
          <cell r="AZ123">
            <v>0</v>
          </cell>
          <cell r="BA123">
            <v>0</v>
          </cell>
          <cell r="BB123">
            <v>74027</v>
          </cell>
          <cell r="BC123">
            <v>1844099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399154.3871025673</v>
          </cell>
          <cell r="BI123">
            <v>0</v>
          </cell>
          <cell r="BJ123">
            <v>520000</v>
          </cell>
          <cell r="BK123">
            <v>16224399</v>
          </cell>
          <cell r="BL123">
            <v>9694011</v>
          </cell>
          <cell r="BM123">
            <v>67091</v>
          </cell>
          <cell r="BN123">
            <v>67091</v>
          </cell>
          <cell r="BO123">
            <v>675709</v>
          </cell>
          <cell r="BP123">
            <v>675729</v>
          </cell>
          <cell r="BQ123">
            <v>2182000</v>
          </cell>
          <cell r="BR123">
            <v>2182000</v>
          </cell>
          <cell r="BS123">
            <v>37500</v>
          </cell>
          <cell r="BT123">
            <v>37500</v>
          </cell>
          <cell r="BU123">
            <v>629251.23603510857</v>
          </cell>
          <cell r="BV123">
            <v>0</v>
          </cell>
          <cell r="BW123">
            <v>318903</v>
          </cell>
          <cell r="BX123">
            <v>318903</v>
          </cell>
          <cell r="BY123">
            <v>76974</v>
          </cell>
          <cell r="BZ123">
            <v>77743</v>
          </cell>
          <cell r="CA123">
            <v>1160275</v>
          </cell>
          <cell r="CB123">
            <v>1073931</v>
          </cell>
          <cell r="CC123">
            <v>175857</v>
          </cell>
          <cell r="CD123">
            <v>181800</v>
          </cell>
          <cell r="CE123">
            <v>9690078.3000000007</v>
          </cell>
          <cell r="CF123">
            <v>9690078.3000000007</v>
          </cell>
          <cell r="CG123">
            <v>0</v>
          </cell>
          <cell r="CH123">
            <v>0</v>
          </cell>
          <cell r="CI123">
            <v>1365294</v>
          </cell>
          <cell r="CJ123">
            <v>1603531</v>
          </cell>
          <cell r="CK123">
            <v>0</v>
          </cell>
          <cell r="CL123">
            <v>0</v>
          </cell>
          <cell r="CM123">
            <v>52767</v>
          </cell>
          <cell r="CN123">
            <v>25215.3</v>
          </cell>
          <cell r="CO123">
            <v>688923</v>
          </cell>
          <cell r="CP123">
            <v>470374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284671</v>
          </cell>
          <cell r="CV123">
            <v>284671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399515771.84093684</v>
          </cell>
          <cell r="DB123">
            <v>412496574.16871434</v>
          </cell>
          <cell r="DC123">
            <v>63776.6</v>
          </cell>
          <cell r="DD123">
            <v>63693.35</v>
          </cell>
          <cell r="DE123">
            <v>63776.6</v>
          </cell>
          <cell r="DF123">
            <v>63693.35</v>
          </cell>
          <cell r="DG123">
            <v>0.40820000000000001</v>
          </cell>
          <cell r="DH123">
            <v>0.40820000000000001</v>
          </cell>
          <cell r="DI123">
            <v>6152</v>
          </cell>
          <cell r="DJ123">
            <v>6247</v>
          </cell>
          <cell r="DK123">
            <v>0</v>
          </cell>
          <cell r="DL123">
            <v>312.92257776692674</v>
          </cell>
          <cell r="DM123">
            <v>107.47</v>
          </cell>
          <cell r="DN123">
            <v>107.47</v>
          </cell>
          <cell r="DO123">
            <v>42</v>
          </cell>
          <cell r="DP123">
            <v>42</v>
          </cell>
          <cell r="DQ123">
            <v>52</v>
          </cell>
          <cell r="DR123">
            <v>52</v>
          </cell>
          <cell r="DS123">
            <v>524</v>
          </cell>
          <cell r="DT123">
            <v>524</v>
          </cell>
          <cell r="DU123">
            <v>120</v>
          </cell>
          <cell r="DV123">
            <v>120</v>
          </cell>
          <cell r="DW123">
            <v>662</v>
          </cell>
          <cell r="DX123">
            <v>666</v>
          </cell>
          <cell r="DY123">
            <v>284</v>
          </cell>
          <cell r="DZ123">
            <v>286</v>
          </cell>
          <cell r="EA123">
            <v>20</v>
          </cell>
          <cell r="EB123">
            <v>20</v>
          </cell>
          <cell r="EC123">
            <v>545</v>
          </cell>
          <cell r="ED123">
            <v>545</v>
          </cell>
          <cell r="EE123">
            <v>0</v>
          </cell>
          <cell r="EF123">
            <v>0</v>
          </cell>
          <cell r="EG123">
            <v>417.91</v>
          </cell>
          <cell r="EH123">
            <v>406.19</v>
          </cell>
          <cell r="EI123">
            <v>71758</v>
          </cell>
          <cell r="EJ123">
            <v>71758</v>
          </cell>
          <cell r="EK123">
            <v>0</v>
          </cell>
          <cell r="EL123">
            <v>1738</v>
          </cell>
          <cell r="EM123">
            <v>1888</v>
          </cell>
          <cell r="EN123">
            <v>6</v>
          </cell>
          <cell r="EO123">
            <v>6</v>
          </cell>
          <cell r="EP123">
            <v>436400</v>
          </cell>
          <cell r="EQ123">
            <v>436400</v>
          </cell>
          <cell r="ER123">
            <v>18.5</v>
          </cell>
          <cell r="ES123">
            <v>20</v>
          </cell>
          <cell r="EU123">
            <v>5415</v>
          </cell>
          <cell r="EV123">
            <v>5754.73</v>
          </cell>
          <cell r="FD123">
            <v>0</v>
          </cell>
          <cell r="FE123">
            <v>0</v>
          </cell>
          <cell r="FF123">
            <v>52</v>
          </cell>
          <cell r="FG123">
            <v>52</v>
          </cell>
          <cell r="FH123">
            <v>158</v>
          </cell>
          <cell r="FI123">
            <v>158</v>
          </cell>
          <cell r="FJ123">
            <v>853</v>
          </cell>
          <cell r="FK123">
            <v>1544</v>
          </cell>
          <cell r="FL123">
            <v>6326</v>
          </cell>
          <cell r="FM123">
            <v>7655</v>
          </cell>
          <cell r="FN123">
            <v>3163</v>
          </cell>
          <cell r="FO123">
            <v>3827.5</v>
          </cell>
          <cell r="FP123">
            <v>853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221.93597555963879</v>
          </cell>
          <cell r="FV123">
            <v>0</v>
          </cell>
          <cell r="FW123">
            <v>13.514058908139857</v>
          </cell>
          <cell r="FX123">
            <v>0</v>
          </cell>
          <cell r="FY123">
            <v>77.472543299148057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10511316</v>
          </cell>
          <cell r="GH123">
            <v>3124032.9567421423</v>
          </cell>
          <cell r="GI123">
            <v>3901064.211895911</v>
          </cell>
          <cell r="GJ123">
            <v>821351.78742818523</v>
          </cell>
        </row>
        <row r="124">
          <cell r="A124">
            <v>130</v>
          </cell>
          <cell r="B124" t="str">
            <v>WAYNESBORO</v>
          </cell>
          <cell r="C124">
            <v>8041617</v>
          </cell>
          <cell r="D124">
            <v>7898275</v>
          </cell>
          <cell r="E124">
            <v>3976610.9070269759</v>
          </cell>
          <cell r="F124">
            <v>4170978.4722975576</v>
          </cell>
          <cell r="G124">
            <v>0</v>
          </cell>
          <cell r="H124">
            <v>563650</v>
          </cell>
          <cell r="I124">
            <v>185543</v>
          </cell>
          <cell r="J124">
            <v>182245</v>
          </cell>
          <cell r="K124">
            <v>253790</v>
          </cell>
          <cell r="L124">
            <v>249279</v>
          </cell>
          <cell r="M124">
            <v>91503</v>
          </cell>
          <cell r="N124">
            <v>89876</v>
          </cell>
          <cell r="O124">
            <v>747560</v>
          </cell>
          <cell r="P124">
            <v>734270</v>
          </cell>
          <cell r="Q124">
            <v>445428</v>
          </cell>
          <cell r="R124">
            <v>437509</v>
          </cell>
          <cell r="S124">
            <v>1224064</v>
          </cell>
          <cell r="T124">
            <v>1209086</v>
          </cell>
          <cell r="U124">
            <v>36256</v>
          </cell>
          <cell r="V124">
            <v>37307</v>
          </cell>
          <cell r="W124">
            <v>524846</v>
          </cell>
          <cell r="X124">
            <v>518907</v>
          </cell>
          <cell r="Y124">
            <v>44590</v>
          </cell>
          <cell r="Z124">
            <v>46644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718432</v>
          </cell>
          <cell r="AH124">
            <v>685579</v>
          </cell>
          <cell r="AI124">
            <v>0</v>
          </cell>
          <cell r="AJ124">
            <v>0</v>
          </cell>
          <cell r="AK124">
            <v>407814</v>
          </cell>
          <cell r="AL124">
            <v>550775</v>
          </cell>
          <cell r="AM124">
            <v>261928</v>
          </cell>
          <cell r="AN124">
            <v>316547</v>
          </cell>
          <cell r="AO124">
            <v>412887</v>
          </cell>
          <cell r="AP124">
            <v>406451</v>
          </cell>
          <cell r="AQ124">
            <v>0</v>
          </cell>
          <cell r="AR124">
            <v>0</v>
          </cell>
          <cell r="AS124">
            <v>51904</v>
          </cell>
          <cell r="AT124">
            <v>51904</v>
          </cell>
          <cell r="AU124">
            <v>4277</v>
          </cell>
          <cell r="AV124">
            <v>4277</v>
          </cell>
          <cell r="AW124">
            <v>526063</v>
          </cell>
          <cell r="AX124">
            <v>325579</v>
          </cell>
          <cell r="AY124">
            <v>0</v>
          </cell>
          <cell r="AZ124">
            <v>0</v>
          </cell>
          <cell r="BA124">
            <v>0</v>
          </cell>
          <cell r="BB124">
            <v>7655</v>
          </cell>
          <cell r="BC124">
            <v>135245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25000</v>
          </cell>
          <cell r="BK124">
            <v>0</v>
          </cell>
          <cell r="BL124">
            <v>0</v>
          </cell>
          <cell r="BM124">
            <v>16772</v>
          </cell>
          <cell r="BN124">
            <v>16772</v>
          </cell>
          <cell r="BO124">
            <v>52378</v>
          </cell>
          <cell r="BP124">
            <v>52380</v>
          </cell>
          <cell r="BQ124">
            <v>232000</v>
          </cell>
          <cell r="BR124">
            <v>232000</v>
          </cell>
          <cell r="BS124">
            <v>4457</v>
          </cell>
          <cell r="BT124">
            <v>4457</v>
          </cell>
          <cell r="BU124">
            <v>28036.595692686737</v>
          </cell>
          <cell r="BV124">
            <v>0</v>
          </cell>
          <cell r="BW124">
            <v>4819</v>
          </cell>
          <cell r="BX124">
            <v>4819</v>
          </cell>
          <cell r="BY124">
            <v>5399</v>
          </cell>
          <cell r="BZ124">
            <v>5453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544332.6</v>
          </cell>
          <cell r="CF124">
            <v>544332.6</v>
          </cell>
          <cell r="CG124">
            <v>47313</v>
          </cell>
          <cell r="CH124">
            <v>47313</v>
          </cell>
          <cell r="CI124">
            <v>134834</v>
          </cell>
          <cell r="CJ124">
            <v>165809</v>
          </cell>
          <cell r="CK124">
            <v>0</v>
          </cell>
          <cell r="CL124">
            <v>0</v>
          </cell>
          <cell r="CM124">
            <v>15494.82</v>
          </cell>
          <cell r="CN124">
            <v>16734.96</v>
          </cell>
          <cell r="CO124">
            <v>211002</v>
          </cell>
          <cell r="CP124">
            <v>162985</v>
          </cell>
          <cell r="CQ124">
            <v>170494</v>
          </cell>
          <cell r="CR124">
            <v>458006</v>
          </cell>
          <cell r="CS124">
            <v>0</v>
          </cell>
          <cell r="CT124">
            <v>0</v>
          </cell>
          <cell r="CU124">
            <v>16375</v>
          </cell>
          <cell r="CV124">
            <v>16375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19574064.922719665</v>
          </cell>
          <cell r="DB124">
            <v>20231575.032297559</v>
          </cell>
          <cell r="DC124">
            <v>2719.7</v>
          </cell>
          <cell r="DD124">
            <v>2671.35</v>
          </cell>
          <cell r="DE124">
            <v>2719.7</v>
          </cell>
          <cell r="DF124">
            <v>2671.35</v>
          </cell>
          <cell r="DG124">
            <v>0.36520000000000002</v>
          </cell>
          <cell r="DH124">
            <v>0.36520000000000002</v>
          </cell>
          <cell r="DI124">
            <v>6120</v>
          </cell>
          <cell r="DJ124">
            <v>6219</v>
          </cell>
          <cell r="DK124">
            <v>0</v>
          </cell>
          <cell r="DL124">
            <v>327.87124530666625</v>
          </cell>
          <cell r="DM124">
            <v>107.47</v>
          </cell>
          <cell r="DN124">
            <v>107.47</v>
          </cell>
          <cell r="DO124">
            <v>147</v>
          </cell>
          <cell r="DP124">
            <v>147</v>
          </cell>
          <cell r="DQ124">
            <v>53</v>
          </cell>
          <cell r="DR124">
            <v>53</v>
          </cell>
          <cell r="DS124">
            <v>433</v>
          </cell>
          <cell r="DT124">
            <v>433</v>
          </cell>
          <cell r="DU124">
            <v>258</v>
          </cell>
          <cell r="DV124">
            <v>258</v>
          </cell>
          <cell r="DW124">
            <v>709</v>
          </cell>
          <cell r="DX124">
            <v>713</v>
          </cell>
          <cell r="DY124">
            <v>304</v>
          </cell>
          <cell r="DZ124">
            <v>306</v>
          </cell>
          <cell r="EA124">
            <v>21</v>
          </cell>
          <cell r="EB124">
            <v>22</v>
          </cell>
          <cell r="EC124">
            <v>545</v>
          </cell>
          <cell r="ED124">
            <v>545</v>
          </cell>
          <cell r="EE124">
            <v>0</v>
          </cell>
          <cell r="EF124">
            <v>0</v>
          </cell>
          <cell r="EG124">
            <v>417.91</v>
          </cell>
          <cell r="EH124">
            <v>406.19</v>
          </cell>
          <cell r="EI124">
            <v>71758</v>
          </cell>
          <cell r="EJ124">
            <v>71758</v>
          </cell>
          <cell r="EK124">
            <v>0</v>
          </cell>
          <cell r="EL124">
            <v>160</v>
          </cell>
          <cell r="EM124">
            <v>182</v>
          </cell>
          <cell r="EN124">
            <v>0</v>
          </cell>
          <cell r="EO124">
            <v>0</v>
          </cell>
          <cell r="EP124">
            <v>41200</v>
          </cell>
          <cell r="EQ124">
            <v>41200</v>
          </cell>
          <cell r="ER124">
            <v>18.5</v>
          </cell>
          <cell r="ES124">
            <v>20</v>
          </cell>
          <cell r="EU124">
            <v>5415</v>
          </cell>
          <cell r="EV124">
            <v>5754.73</v>
          </cell>
          <cell r="FD124">
            <v>0</v>
          </cell>
          <cell r="FE124">
            <v>0</v>
          </cell>
          <cell r="FF124">
            <v>53</v>
          </cell>
          <cell r="FG124">
            <v>53</v>
          </cell>
          <cell r="FH124">
            <v>165</v>
          </cell>
          <cell r="FI124">
            <v>165</v>
          </cell>
          <cell r="FJ124">
            <v>131</v>
          </cell>
          <cell r="FK124">
            <v>67</v>
          </cell>
          <cell r="FL124">
            <v>6326</v>
          </cell>
          <cell r="FM124">
            <v>7655</v>
          </cell>
          <cell r="FN124">
            <v>3163</v>
          </cell>
          <cell r="FO124">
            <v>3827.5</v>
          </cell>
          <cell r="FP124">
            <v>131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236.69764397546243</v>
          </cell>
          <cell r="FV124">
            <v>0</v>
          </cell>
          <cell r="FW124">
            <v>15.432814459468469</v>
          </cell>
          <cell r="FX124">
            <v>0</v>
          </cell>
          <cell r="FY124">
            <v>75.740786871735324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394413</v>
          </cell>
          <cell r="GH124">
            <v>256254.41965973534</v>
          </cell>
          <cell r="GI124">
            <v>385302.10838059231</v>
          </cell>
          <cell r="GJ124">
            <v>29860.335223692502</v>
          </cell>
        </row>
        <row r="125">
          <cell r="A125">
            <v>131</v>
          </cell>
          <cell r="B125" t="str">
            <v>WILLIAMSBURG</v>
          </cell>
          <cell r="C125">
            <v>1139965</v>
          </cell>
          <cell r="D125">
            <v>1154980</v>
          </cell>
          <cell r="E125">
            <v>1449855.7396692261</v>
          </cell>
          <cell r="F125">
            <v>1425486.8520307892</v>
          </cell>
          <cell r="G125">
            <v>0</v>
          </cell>
          <cell r="H125">
            <v>78816</v>
          </cell>
          <cell r="I125">
            <v>25569</v>
          </cell>
          <cell r="J125">
            <v>25354</v>
          </cell>
          <cell r="K125">
            <v>8803</v>
          </cell>
          <cell r="L125">
            <v>8729</v>
          </cell>
          <cell r="M125">
            <v>12609</v>
          </cell>
          <cell r="N125">
            <v>12504</v>
          </cell>
          <cell r="O125">
            <v>157499</v>
          </cell>
          <cell r="P125">
            <v>156178</v>
          </cell>
          <cell r="Q125">
            <v>27360</v>
          </cell>
          <cell r="R125">
            <v>27131</v>
          </cell>
          <cell r="S125">
            <v>163685</v>
          </cell>
          <cell r="T125">
            <v>163256</v>
          </cell>
          <cell r="U125">
            <v>4996</v>
          </cell>
          <cell r="V125">
            <v>4954</v>
          </cell>
          <cell r="W125">
            <v>70185</v>
          </cell>
          <cell r="X125">
            <v>70068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415</v>
          </cell>
          <cell r="AD125">
            <v>415</v>
          </cell>
          <cell r="AE125">
            <v>0</v>
          </cell>
          <cell r="AF125">
            <v>0</v>
          </cell>
          <cell r="AG125">
            <v>200000</v>
          </cell>
          <cell r="AH125">
            <v>200000</v>
          </cell>
          <cell r="AI125">
            <v>0</v>
          </cell>
          <cell r="AJ125">
            <v>0</v>
          </cell>
          <cell r="AK125">
            <v>17614</v>
          </cell>
          <cell r="AL125">
            <v>23503</v>
          </cell>
          <cell r="AM125">
            <v>11314</v>
          </cell>
          <cell r="AN125">
            <v>13508</v>
          </cell>
          <cell r="AO125">
            <v>33953</v>
          </cell>
          <cell r="AP125">
            <v>33729</v>
          </cell>
          <cell r="AQ125">
            <v>0</v>
          </cell>
          <cell r="AR125">
            <v>0</v>
          </cell>
          <cell r="AS125">
            <v>9033</v>
          </cell>
          <cell r="AT125">
            <v>8130</v>
          </cell>
          <cell r="AU125">
            <v>3152</v>
          </cell>
          <cell r="AV125">
            <v>3152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1936</v>
          </cell>
          <cell r="BC125">
            <v>10342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35668.807083365333</v>
          </cell>
          <cell r="BI125">
            <v>0</v>
          </cell>
          <cell r="BJ125">
            <v>0</v>
          </cell>
          <cell r="BK125">
            <v>356968</v>
          </cell>
          <cell r="BL125">
            <v>387263</v>
          </cell>
          <cell r="BM125">
            <v>16772</v>
          </cell>
          <cell r="BN125">
            <v>16772</v>
          </cell>
          <cell r="BO125">
            <v>3650</v>
          </cell>
          <cell r="BP125">
            <v>3650</v>
          </cell>
          <cell r="BQ125">
            <v>466000</v>
          </cell>
          <cell r="BR125">
            <v>466000</v>
          </cell>
          <cell r="BS125">
            <v>6644</v>
          </cell>
          <cell r="BT125">
            <v>6644</v>
          </cell>
          <cell r="BU125">
            <v>20878.60337080434</v>
          </cell>
          <cell r="BV125">
            <v>0</v>
          </cell>
          <cell r="BW125">
            <v>13280</v>
          </cell>
          <cell r="BX125">
            <v>13280</v>
          </cell>
          <cell r="BY125">
            <v>5728</v>
          </cell>
          <cell r="BZ125">
            <v>5785</v>
          </cell>
          <cell r="CA125">
            <v>1089533</v>
          </cell>
          <cell r="CB125">
            <v>1008453</v>
          </cell>
          <cell r="CC125">
            <v>128463</v>
          </cell>
          <cell r="CD125">
            <v>133513</v>
          </cell>
          <cell r="CE125">
            <v>46317.599999999999</v>
          </cell>
          <cell r="CF125">
            <v>46317.599999999999</v>
          </cell>
          <cell r="CG125">
            <v>0</v>
          </cell>
          <cell r="CH125">
            <v>0</v>
          </cell>
          <cell r="CI125">
            <v>38108</v>
          </cell>
          <cell r="CJ125">
            <v>41938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3056</v>
          </cell>
          <cell r="CP125">
            <v>2096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34502</v>
          </cell>
          <cell r="CV125">
            <v>34502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5576249.9430400301</v>
          </cell>
          <cell r="DB125">
            <v>5611776.2591141546</v>
          </cell>
          <cell r="DC125">
            <v>936.3</v>
          </cell>
          <cell r="DD125">
            <v>928.45</v>
          </cell>
          <cell r="DE125">
            <v>936.3</v>
          </cell>
          <cell r="DF125">
            <v>928.45</v>
          </cell>
          <cell r="DG125">
            <v>0.74590000000000001</v>
          </cell>
          <cell r="DH125">
            <v>0.74590000000000001</v>
          </cell>
          <cell r="DI125">
            <v>6340</v>
          </cell>
          <cell r="DJ125">
            <v>6431</v>
          </cell>
          <cell r="DK125">
            <v>0</v>
          </cell>
          <cell r="DL125">
            <v>325.87591534911701</v>
          </cell>
          <cell r="DM125">
            <v>107.47</v>
          </cell>
          <cell r="DN125">
            <v>107.47</v>
          </cell>
          <cell r="DO125">
            <v>37</v>
          </cell>
          <cell r="DP125">
            <v>37</v>
          </cell>
          <cell r="DQ125">
            <v>53</v>
          </cell>
          <cell r="DR125">
            <v>53</v>
          </cell>
          <cell r="DS125">
            <v>662</v>
          </cell>
          <cell r="DT125">
            <v>662</v>
          </cell>
          <cell r="DU125">
            <v>115</v>
          </cell>
          <cell r="DV125">
            <v>115</v>
          </cell>
          <cell r="DW125">
            <v>688</v>
          </cell>
          <cell r="DX125">
            <v>692</v>
          </cell>
          <cell r="DY125">
            <v>295</v>
          </cell>
          <cell r="DZ125">
            <v>297</v>
          </cell>
          <cell r="EA125">
            <v>21</v>
          </cell>
          <cell r="EB125">
            <v>21</v>
          </cell>
          <cell r="EC125">
            <v>545</v>
          </cell>
          <cell r="ED125">
            <v>545</v>
          </cell>
          <cell r="EE125">
            <v>0</v>
          </cell>
          <cell r="EF125">
            <v>0</v>
          </cell>
          <cell r="EG125">
            <v>417.91</v>
          </cell>
          <cell r="EH125">
            <v>406.19</v>
          </cell>
          <cell r="EI125">
            <v>71758</v>
          </cell>
          <cell r="EJ125">
            <v>71758</v>
          </cell>
          <cell r="EK125">
            <v>0</v>
          </cell>
          <cell r="EL125">
            <v>113</v>
          </cell>
          <cell r="EM125">
            <v>115</v>
          </cell>
          <cell r="EN125">
            <v>3</v>
          </cell>
          <cell r="EO125">
            <v>3</v>
          </cell>
          <cell r="EP125">
            <v>93200</v>
          </cell>
          <cell r="EQ125">
            <v>93200</v>
          </cell>
          <cell r="ER125">
            <v>18.5</v>
          </cell>
          <cell r="ES125">
            <v>20</v>
          </cell>
          <cell r="EU125">
            <v>5415</v>
          </cell>
          <cell r="EV125">
            <v>5754.73</v>
          </cell>
          <cell r="FD125">
            <v>0</v>
          </cell>
          <cell r="FE125">
            <v>0</v>
          </cell>
          <cell r="FF125">
            <v>53</v>
          </cell>
          <cell r="FG125">
            <v>53</v>
          </cell>
          <cell r="FH125">
            <v>153</v>
          </cell>
          <cell r="FI125">
            <v>153</v>
          </cell>
          <cell r="FJ125">
            <v>0</v>
          </cell>
          <cell r="FK125">
            <v>0</v>
          </cell>
          <cell r="FL125">
            <v>6326</v>
          </cell>
          <cell r="FM125">
            <v>7655</v>
          </cell>
          <cell r="FN125">
            <v>3163</v>
          </cell>
          <cell r="FO125">
            <v>3827.5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230.48237405935996</v>
          </cell>
          <cell r="FV125">
            <v>0</v>
          </cell>
          <cell r="FW125">
            <v>14.1797969188952</v>
          </cell>
          <cell r="FX125">
            <v>0</v>
          </cell>
          <cell r="FY125">
            <v>81.213744370861875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281299</v>
          </cell>
          <cell r="GH125">
            <v>80314.14403778041</v>
          </cell>
          <cell r="GI125">
            <v>84916.942935852028</v>
          </cell>
          <cell r="GJ125">
            <v>26515.996458087371</v>
          </cell>
        </row>
        <row r="126">
          <cell r="A126">
            <v>132</v>
          </cell>
          <cell r="B126" t="str">
            <v>WINCHESTER</v>
          </cell>
          <cell r="C126">
            <v>11883865</v>
          </cell>
          <cell r="D126">
            <v>12213440</v>
          </cell>
          <cell r="E126">
            <v>4935232.6296372209</v>
          </cell>
          <cell r="F126">
            <v>5226785.1241128938</v>
          </cell>
          <cell r="G126">
            <v>0</v>
          </cell>
          <cell r="H126">
            <v>842602</v>
          </cell>
          <cell r="I126">
            <v>250830</v>
          </cell>
          <cell r="J126">
            <v>254515</v>
          </cell>
          <cell r="K126">
            <v>252067</v>
          </cell>
          <cell r="L126">
            <v>255770</v>
          </cell>
          <cell r="M126">
            <v>126033</v>
          </cell>
          <cell r="N126">
            <v>127885</v>
          </cell>
          <cell r="O126">
            <v>1344357</v>
          </cell>
          <cell r="P126">
            <v>1364105</v>
          </cell>
          <cell r="Q126">
            <v>623166</v>
          </cell>
          <cell r="R126">
            <v>629951</v>
          </cell>
          <cell r="S126">
            <v>1715456</v>
          </cell>
          <cell r="T126">
            <v>1752496</v>
          </cell>
          <cell r="U126">
            <v>51347</v>
          </cell>
          <cell r="V126">
            <v>52101</v>
          </cell>
          <cell r="W126">
            <v>735195</v>
          </cell>
          <cell r="X126">
            <v>750732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21363</v>
          </cell>
          <cell r="AD126">
            <v>21363</v>
          </cell>
          <cell r="AE126">
            <v>0</v>
          </cell>
          <cell r="AF126">
            <v>0</v>
          </cell>
          <cell r="AG126">
            <v>971227</v>
          </cell>
          <cell r="AH126">
            <v>957448</v>
          </cell>
          <cell r="AI126">
            <v>0</v>
          </cell>
          <cell r="AJ126">
            <v>0</v>
          </cell>
          <cell r="AK126">
            <v>666595</v>
          </cell>
          <cell r="AL126">
            <v>933800</v>
          </cell>
          <cell r="AM126">
            <v>428136</v>
          </cell>
          <cell r="AN126">
            <v>536682</v>
          </cell>
          <cell r="AO126">
            <v>801306</v>
          </cell>
          <cell r="AP126">
            <v>812524</v>
          </cell>
          <cell r="AQ126">
            <v>0</v>
          </cell>
          <cell r="AR126">
            <v>0</v>
          </cell>
          <cell r="AS126">
            <v>142774</v>
          </cell>
          <cell r="AT126">
            <v>144843</v>
          </cell>
          <cell r="AU126">
            <v>1351</v>
          </cell>
          <cell r="AV126">
            <v>1351</v>
          </cell>
          <cell r="AW126">
            <v>362075</v>
          </cell>
          <cell r="AX126">
            <v>1152433</v>
          </cell>
          <cell r="AY126">
            <v>0</v>
          </cell>
          <cell r="AZ126">
            <v>0</v>
          </cell>
          <cell r="BA126">
            <v>0</v>
          </cell>
          <cell r="BB126">
            <v>33898</v>
          </cell>
          <cell r="BC126">
            <v>198137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57500</v>
          </cell>
          <cell r="BK126">
            <v>1632560</v>
          </cell>
          <cell r="BL126">
            <v>600701</v>
          </cell>
          <cell r="BM126">
            <v>16772</v>
          </cell>
          <cell r="BN126">
            <v>16772</v>
          </cell>
          <cell r="BO126">
            <v>73208</v>
          </cell>
          <cell r="BP126">
            <v>75252</v>
          </cell>
          <cell r="BQ126">
            <v>232000</v>
          </cell>
          <cell r="BR126">
            <v>232000</v>
          </cell>
          <cell r="BS126">
            <v>6407</v>
          </cell>
          <cell r="BT126">
            <v>6407</v>
          </cell>
          <cell r="BU126">
            <v>41150.540684565902</v>
          </cell>
          <cell r="BV126">
            <v>0</v>
          </cell>
          <cell r="BW126">
            <v>6012</v>
          </cell>
          <cell r="BX126">
            <v>6012</v>
          </cell>
          <cell r="BY126">
            <v>20747</v>
          </cell>
          <cell r="BZ126">
            <v>20955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964748.4</v>
          </cell>
          <cell r="CF126">
            <v>964748.4</v>
          </cell>
          <cell r="CG126">
            <v>0</v>
          </cell>
          <cell r="CH126">
            <v>0</v>
          </cell>
          <cell r="CI126">
            <v>664983</v>
          </cell>
          <cell r="CJ126">
            <v>732940</v>
          </cell>
          <cell r="CK126">
            <v>0</v>
          </cell>
          <cell r="CL126">
            <v>0</v>
          </cell>
          <cell r="CM126">
            <v>14333</v>
          </cell>
          <cell r="CN126">
            <v>14459.06</v>
          </cell>
          <cell r="CO126">
            <v>23939</v>
          </cell>
          <cell r="CP126">
            <v>17918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25154</v>
          </cell>
          <cell r="CV126">
            <v>25154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29232526.570321783</v>
          </cell>
          <cell r="DB126">
            <v>30801644.58411289</v>
          </cell>
          <cell r="DC126">
            <v>4108.3500000000004</v>
          </cell>
          <cell r="DD126">
            <v>4168.7000000000007</v>
          </cell>
          <cell r="DE126">
            <v>4108.3500000000004</v>
          </cell>
          <cell r="DF126">
            <v>4168.7000000000007</v>
          </cell>
          <cell r="DG126">
            <v>0.43190000000000001</v>
          </cell>
          <cell r="DH126">
            <v>0.43190000000000001</v>
          </cell>
          <cell r="DI126">
            <v>6293</v>
          </cell>
          <cell r="DJ126">
            <v>6411</v>
          </cell>
          <cell r="DK126">
            <v>0</v>
          </cell>
          <cell r="DL126">
            <v>341.47906725706468</v>
          </cell>
          <cell r="DM126">
            <v>107.47</v>
          </cell>
          <cell r="DN126">
            <v>107.47</v>
          </cell>
          <cell r="DO126">
            <v>108</v>
          </cell>
          <cell r="DP126">
            <v>108</v>
          </cell>
          <cell r="DQ126">
            <v>54</v>
          </cell>
          <cell r="DR126">
            <v>54</v>
          </cell>
          <cell r="DS126">
            <v>576</v>
          </cell>
          <cell r="DT126">
            <v>576</v>
          </cell>
          <cell r="DU126">
            <v>267</v>
          </cell>
          <cell r="DV126">
            <v>266</v>
          </cell>
          <cell r="DW126">
            <v>735</v>
          </cell>
          <cell r="DX126">
            <v>740</v>
          </cell>
          <cell r="DY126">
            <v>315</v>
          </cell>
          <cell r="DZ126">
            <v>317</v>
          </cell>
          <cell r="EA126">
            <v>22</v>
          </cell>
          <cell r="EB126">
            <v>22</v>
          </cell>
          <cell r="EC126">
            <v>545</v>
          </cell>
          <cell r="ED126">
            <v>545</v>
          </cell>
          <cell r="EE126">
            <v>0</v>
          </cell>
          <cell r="EF126">
            <v>0</v>
          </cell>
          <cell r="EG126">
            <v>417.91</v>
          </cell>
          <cell r="EH126">
            <v>406.19</v>
          </cell>
          <cell r="EI126">
            <v>73388</v>
          </cell>
          <cell r="EJ126">
            <v>73388</v>
          </cell>
          <cell r="EK126">
            <v>0</v>
          </cell>
          <cell r="EL126">
            <v>862</v>
          </cell>
          <cell r="EM126">
            <v>879</v>
          </cell>
          <cell r="EN126">
            <v>69</v>
          </cell>
          <cell r="EO126">
            <v>69</v>
          </cell>
          <cell r="EP126">
            <v>46400</v>
          </cell>
          <cell r="EQ126">
            <v>46400</v>
          </cell>
          <cell r="ER126">
            <v>18.5</v>
          </cell>
          <cell r="ES126">
            <v>20</v>
          </cell>
          <cell r="EU126">
            <v>5415</v>
          </cell>
          <cell r="EV126">
            <v>5754.73</v>
          </cell>
          <cell r="FD126">
            <v>0</v>
          </cell>
          <cell r="FE126">
            <v>0</v>
          </cell>
          <cell r="FF126">
            <v>54</v>
          </cell>
          <cell r="FG126">
            <v>54</v>
          </cell>
          <cell r="FH126">
            <v>162</v>
          </cell>
          <cell r="FI126">
            <v>162</v>
          </cell>
          <cell r="FJ126">
            <v>100.75</v>
          </cell>
          <cell r="FK126">
            <v>265</v>
          </cell>
          <cell r="FL126">
            <v>6326</v>
          </cell>
          <cell r="FM126">
            <v>7655</v>
          </cell>
          <cell r="FN126">
            <v>3163</v>
          </cell>
          <cell r="FO126">
            <v>3827.5</v>
          </cell>
          <cell r="FP126">
            <v>100.75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244.54690506072697</v>
          </cell>
          <cell r="FV126">
            <v>0</v>
          </cell>
          <cell r="FW126">
            <v>16.855640586584624</v>
          </cell>
          <cell r="FX126">
            <v>0</v>
          </cell>
          <cell r="FY126">
            <v>80.076521609753115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727903</v>
          </cell>
          <cell r="GH126">
            <v>473764.11793698289</v>
          </cell>
          <cell r="GI126">
            <v>832273.04858299589</v>
          </cell>
          <cell r="GJ126">
            <v>108544.42985389895</v>
          </cell>
        </row>
        <row r="127">
          <cell r="A127">
            <v>134</v>
          </cell>
          <cell r="B127" t="str">
            <v>FAIRFAX CITY</v>
          </cell>
          <cell r="C127">
            <v>3051037</v>
          </cell>
          <cell r="D127">
            <v>3101290</v>
          </cell>
          <cell r="E127">
            <v>3912702.7921862928</v>
          </cell>
          <cell r="F127">
            <v>3988602.9068579338</v>
          </cell>
          <cell r="G127">
            <v>0</v>
          </cell>
          <cell r="H127">
            <v>214922</v>
          </cell>
          <cell r="I127">
            <v>61127</v>
          </cell>
          <cell r="J127">
            <v>60405</v>
          </cell>
          <cell r="K127">
            <v>25026</v>
          </cell>
          <cell r="L127">
            <v>24731</v>
          </cell>
          <cell r="M127">
            <v>32989</v>
          </cell>
          <cell r="N127">
            <v>32599</v>
          </cell>
          <cell r="O127">
            <v>505077</v>
          </cell>
          <cell r="P127">
            <v>499109</v>
          </cell>
          <cell r="Q127">
            <v>60291</v>
          </cell>
          <cell r="R127">
            <v>59578</v>
          </cell>
          <cell r="S127">
            <v>440236</v>
          </cell>
          <cell r="T127">
            <v>437845</v>
          </cell>
          <cell r="U127">
            <v>13082</v>
          </cell>
          <cell r="V127">
            <v>13489</v>
          </cell>
          <cell r="W127">
            <v>188835</v>
          </cell>
          <cell r="X127">
            <v>187728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5450</v>
          </cell>
          <cell r="AD127">
            <v>5450</v>
          </cell>
          <cell r="AE127">
            <v>0</v>
          </cell>
          <cell r="AF127">
            <v>0</v>
          </cell>
          <cell r="AG127">
            <v>236686</v>
          </cell>
          <cell r="AH127">
            <v>227233</v>
          </cell>
          <cell r="AI127">
            <v>0</v>
          </cell>
          <cell r="AJ127">
            <v>0</v>
          </cell>
          <cell r="AK127">
            <v>32442</v>
          </cell>
          <cell r="AL127">
            <v>43620</v>
          </cell>
          <cell r="AM127">
            <v>20836</v>
          </cell>
          <cell r="AN127">
            <v>25070</v>
          </cell>
          <cell r="AO127">
            <v>48467</v>
          </cell>
          <cell r="AP127">
            <v>47968</v>
          </cell>
          <cell r="AQ127">
            <v>0</v>
          </cell>
          <cell r="AR127">
            <v>0</v>
          </cell>
          <cell r="AS127">
            <v>25768</v>
          </cell>
          <cell r="AT127">
            <v>25768</v>
          </cell>
          <cell r="AU127">
            <v>0</v>
          </cell>
          <cell r="AV127">
            <v>0</v>
          </cell>
          <cell r="AW127">
            <v>75912</v>
          </cell>
          <cell r="AX127">
            <v>199030</v>
          </cell>
          <cell r="AY127">
            <v>0</v>
          </cell>
          <cell r="AZ127">
            <v>0</v>
          </cell>
          <cell r="BA127">
            <v>0</v>
          </cell>
          <cell r="BB127">
            <v>7131</v>
          </cell>
          <cell r="BC127">
            <v>21102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35000</v>
          </cell>
          <cell r="BJ127">
            <v>17500</v>
          </cell>
          <cell r="BK127">
            <v>271466</v>
          </cell>
          <cell r="BL127">
            <v>0</v>
          </cell>
          <cell r="BM127">
            <v>0</v>
          </cell>
          <cell r="BN127">
            <v>0</v>
          </cell>
          <cell r="BO127">
            <v>8659</v>
          </cell>
          <cell r="BP127">
            <v>7889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60429.799359891564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139321</v>
          </cell>
          <cell r="CJ127">
            <v>153409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9271941.5915461853</v>
          </cell>
          <cell r="DB127">
            <v>9373235.9068579338</v>
          </cell>
          <cell r="DC127">
            <v>2843.9</v>
          </cell>
          <cell r="DD127">
            <v>2810.3</v>
          </cell>
          <cell r="DE127">
            <v>2843.9</v>
          </cell>
          <cell r="DF127">
            <v>2810.3</v>
          </cell>
          <cell r="DG127">
            <v>0.8</v>
          </cell>
          <cell r="DH127">
            <v>0.8</v>
          </cell>
          <cell r="DI127">
            <v>6740</v>
          </cell>
          <cell r="DJ127">
            <v>6937</v>
          </cell>
          <cell r="DK127">
            <v>0</v>
          </cell>
          <cell r="DL127">
            <v>369.6952294974306</v>
          </cell>
          <cell r="DM127">
            <v>107.47</v>
          </cell>
          <cell r="DN127">
            <v>107.47</v>
          </cell>
          <cell r="DO127">
            <v>44</v>
          </cell>
          <cell r="DP127">
            <v>44</v>
          </cell>
          <cell r="DQ127">
            <v>58</v>
          </cell>
          <cell r="DR127">
            <v>58</v>
          </cell>
          <cell r="DS127">
            <v>888</v>
          </cell>
          <cell r="DT127">
            <v>888</v>
          </cell>
          <cell r="DU127">
            <v>106</v>
          </cell>
          <cell r="DV127">
            <v>106</v>
          </cell>
          <cell r="DW127">
            <v>774</v>
          </cell>
          <cell r="DX127">
            <v>779</v>
          </cell>
          <cell r="DY127">
            <v>332</v>
          </cell>
          <cell r="DZ127">
            <v>334</v>
          </cell>
          <cell r="EA127">
            <v>23</v>
          </cell>
          <cell r="EB127">
            <v>24</v>
          </cell>
          <cell r="EC127">
            <v>545</v>
          </cell>
          <cell r="ED127">
            <v>545</v>
          </cell>
          <cell r="EE127">
            <v>0</v>
          </cell>
          <cell r="EF127">
            <v>0</v>
          </cell>
          <cell r="EG127">
            <v>417.91</v>
          </cell>
          <cell r="EH127">
            <v>406.19</v>
          </cell>
          <cell r="EI127">
            <v>78270</v>
          </cell>
          <cell r="EJ127">
            <v>78270</v>
          </cell>
          <cell r="EK127">
            <v>0</v>
          </cell>
          <cell r="EL127">
            <v>481</v>
          </cell>
          <cell r="EM127">
            <v>490</v>
          </cell>
          <cell r="EN127">
            <v>50</v>
          </cell>
          <cell r="EO127">
            <v>50</v>
          </cell>
          <cell r="EP127">
            <v>0</v>
          </cell>
          <cell r="EQ127">
            <v>0</v>
          </cell>
          <cell r="ER127">
            <v>18.5</v>
          </cell>
          <cell r="ES127">
            <v>20</v>
          </cell>
          <cell r="EU127">
            <v>5415</v>
          </cell>
          <cell r="EV127">
            <v>5754.73</v>
          </cell>
          <cell r="FD127">
            <v>0</v>
          </cell>
          <cell r="FE127">
            <v>0</v>
          </cell>
          <cell r="FF127">
            <v>58</v>
          </cell>
          <cell r="FG127">
            <v>58</v>
          </cell>
          <cell r="FH127">
            <v>171</v>
          </cell>
          <cell r="FI127">
            <v>171</v>
          </cell>
          <cell r="FJ127">
            <v>24</v>
          </cell>
          <cell r="FK127">
            <v>52</v>
          </cell>
          <cell r="FL127">
            <v>6326</v>
          </cell>
          <cell r="FM127">
            <v>7655</v>
          </cell>
          <cell r="FN127">
            <v>3163</v>
          </cell>
          <cell r="FO127">
            <v>3827.5</v>
          </cell>
          <cell r="FP127">
            <v>24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260.1602538777426</v>
          </cell>
          <cell r="FV127">
            <v>0</v>
          </cell>
          <cell r="FW127">
            <v>15.089341830962592</v>
          </cell>
          <cell r="FX127">
            <v>0</v>
          </cell>
          <cell r="FY127">
            <v>94.445633788725374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908932</v>
          </cell>
          <cell r="GH127">
            <v>241164.00000000006</v>
          </cell>
          <cell r="GI127">
            <v>213112.00000000006</v>
          </cell>
          <cell r="GJ127">
            <v>103072.00000000003</v>
          </cell>
        </row>
        <row r="128">
          <cell r="A128">
            <v>135</v>
          </cell>
          <cell r="B128" t="str">
            <v>FRANKLIN CITY</v>
          </cell>
          <cell r="C128">
            <v>3204871</v>
          </cell>
          <cell r="D128">
            <v>3225493</v>
          </cell>
          <cell r="E128">
            <v>1625364.5923660269</v>
          </cell>
          <cell r="F128">
            <v>1693628.2239203982</v>
          </cell>
          <cell r="G128">
            <v>0</v>
          </cell>
          <cell r="H128">
            <v>245296</v>
          </cell>
          <cell r="I128">
            <v>73553</v>
          </cell>
          <cell r="J128">
            <v>73515</v>
          </cell>
          <cell r="K128">
            <v>102660</v>
          </cell>
          <cell r="L128">
            <v>102607</v>
          </cell>
          <cell r="M128">
            <v>36273</v>
          </cell>
          <cell r="N128">
            <v>36255</v>
          </cell>
          <cell r="O128">
            <v>385318</v>
          </cell>
          <cell r="P128">
            <v>385803</v>
          </cell>
          <cell r="Q128">
            <v>271023</v>
          </cell>
          <cell r="R128">
            <v>270883</v>
          </cell>
          <cell r="S128">
            <v>527674</v>
          </cell>
          <cell r="T128">
            <v>530822</v>
          </cell>
          <cell r="U128">
            <v>15741</v>
          </cell>
          <cell r="V128">
            <v>16417</v>
          </cell>
          <cell r="W128">
            <v>226537</v>
          </cell>
          <cell r="X128">
            <v>227788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284799</v>
          </cell>
          <cell r="AH128">
            <v>276552</v>
          </cell>
          <cell r="AI128">
            <v>0</v>
          </cell>
          <cell r="AJ128">
            <v>0</v>
          </cell>
          <cell r="AK128">
            <v>328182</v>
          </cell>
          <cell r="AL128">
            <v>453798</v>
          </cell>
          <cell r="AM128">
            <v>210782</v>
          </cell>
          <cell r="AN128">
            <v>260811</v>
          </cell>
          <cell r="AO128">
            <v>331581</v>
          </cell>
          <cell r="AP128">
            <v>331548</v>
          </cell>
          <cell r="AQ128">
            <v>0</v>
          </cell>
          <cell r="AR128">
            <v>0</v>
          </cell>
          <cell r="AS128">
            <v>42734</v>
          </cell>
          <cell r="AT128">
            <v>42734</v>
          </cell>
          <cell r="AU128">
            <v>4728</v>
          </cell>
          <cell r="AV128">
            <v>4728</v>
          </cell>
          <cell r="AW128">
            <v>203527</v>
          </cell>
          <cell r="AX128">
            <v>265230</v>
          </cell>
          <cell r="AY128">
            <v>0</v>
          </cell>
          <cell r="AZ128">
            <v>0</v>
          </cell>
          <cell r="BA128">
            <v>0</v>
          </cell>
          <cell r="BB128">
            <v>937</v>
          </cell>
          <cell r="BC128">
            <v>74715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17500</v>
          </cell>
          <cell r="BK128">
            <v>333548</v>
          </cell>
          <cell r="BL128">
            <v>229934</v>
          </cell>
          <cell r="BM128">
            <v>8386</v>
          </cell>
          <cell r="BN128">
            <v>8386</v>
          </cell>
          <cell r="BO128">
            <v>27874</v>
          </cell>
          <cell r="BP128">
            <v>27874</v>
          </cell>
          <cell r="BQ128">
            <v>128000</v>
          </cell>
          <cell r="BR128">
            <v>128000</v>
          </cell>
          <cell r="BS128">
            <v>3967</v>
          </cell>
          <cell r="BT128">
            <v>3967</v>
          </cell>
          <cell r="BU128">
            <v>9190.9395683240145</v>
          </cell>
          <cell r="BV128">
            <v>0</v>
          </cell>
          <cell r="BW128">
            <v>3202</v>
          </cell>
          <cell r="BX128">
            <v>3202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192209.85</v>
          </cell>
          <cell r="CF128">
            <v>192209.85</v>
          </cell>
          <cell r="CG128">
            <v>0</v>
          </cell>
          <cell r="CH128">
            <v>0</v>
          </cell>
          <cell r="CI128">
            <v>18774</v>
          </cell>
          <cell r="CJ128">
            <v>20296</v>
          </cell>
          <cell r="CK128">
            <v>0</v>
          </cell>
          <cell r="CL128">
            <v>0</v>
          </cell>
          <cell r="CM128">
            <v>8919.02</v>
          </cell>
          <cell r="CN128">
            <v>6707.58</v>
          </cell>
          <cell r="CO128">
            <v>4850</v>
          </cell>
          <cell r="CP128">
            <v>3210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6674</v>
          </cell>
          <cell r="CV128">
            <v>6674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8695657.4019343499</v>
          </cell>
          <cell r="DB128">
            <v>9091868.6539203972</v>
          </cell>
          <cell r="DC128">
            <v>967.90000000000009</v>
          </cell>
          <cell r="DD128">
            <v>967.4</v>
          </cell>
          <cell r="DE128">
            <v>967.90000000000009</v>
          </cell>
          <cell r="DF128">
            <v>967.4</v>
          </cell>
          <cell r="DG128">
            <v>0.29289999999999999</v>
          </cell>
          <cell r="DH128">
            <v>0.29289999999999999</v>
          </cell>
          <cell r="DI128">
            <v>6362</v>
          </cell>
          <cell r="DJ128">
            <v>6466</v>
          </cell>
          <cell r="DK128">
            <v>0</v>
          </cell>
          <cell r="DL128">
            <v>357.22442745753835</v>
          </cell>
          <cell r="DM128">
            <v>107.47</v>
          </cell>
          <cell r="DN128">
            <v>107.47</v>
          </cell>
          <cell r="DO128">
            <v>150</v>
          </cell>
          <cell r="DP128">
            <v>150</v>
          </cell>
          <cell r="DQ128">
            <v>53</v>
          </cell>
          <cell r="DR128">
            <v>53</v>
          </cell>
          <cell r="DS128">
            <v>563</v>
          </cell>
          <cell r="DT128">
            <v>564</v>
          </cell>
          <cell r="DU128">
            <v>396</v>
          </cell>
          <cell r="DV128">
            <v>396</v>
          </cell>
          <cell r="DW128">
            <v>771</v>
          </cell>
          <cell r="DX128">
            <v>776</v>
          </cell>
          <cell r="DY128">
            <v>331</v>
          </cell>
          <cell r="DZ128">
            <v>333</v>
          </cell>
          <cell r="EA128">
            <v>23</v>
          </cell>
          <cell r="EB128">
            <v>24</v>
          </cell>
          <cell r="EC128">
            <v>545</v>
          </cell>
          <cell r="ED128">
            <v>545</v>
          </cell>
          <cell r="EE128">
            <v>0</v>
          </cell>
          <cell r="EF128">
            <v>0</v>
          </cell>
          <cell r="EG128">
            <v>417.91</v>
          </cell>
          <cell r="EH128">
            <v>406.19</v>
          </cell>
          <cell r="EI128">
            <v>71758</v>
          </cell>
          <cell r="EJ128">
            <v>71758</v>
          </cell>
          <cell r="EK128">
            <v>0</v>
          </cell>
          <cell r="EL128">
            <v>20</v>
          </cell>
          <cell r="EM128">
            <v>20</v>
          </cell>
          <cell r="EN128">
            <v>0</v>
          </cell>
          <cell r="EO128">
            <v>0</v>
          </cell>
          <cell r="EP128">
            <v>25600</v>
          </cell>
          <cell r="EQ128">
            <v>25600</v>
          </cell>
          <cell r="ER128">
            <v>18.5</v>
          </cell>
          <cell r="ES128">
            <v>20</v>
          </cell>
          <cell r="EU128">
            <v>5415</v>
          </cell>
          <cell r="EV128">
            <v>5754.73</v>
          </cell>
          <cell r="FD128">
            <v>0</v>
          </cell>
          <cell r="FE128">
            <v>0</v>
          </cell>
          <cell r="FF128">
            <v>53</v>
          </cell>
          <cell r="FG128">
            <v>53</v>
          </cell>
          <cell r="FH128">
            <v>162</v>
          </cell>
          <cell r="FI128">
            <v>162</v>
          </cell>
          <cell r="FJ128">
            <v>45.5</v>
          </cell>
          <cell r="FK128">
            <v>49</v>
          </cell>
          <cell r="FL128">
            <v>6326</v>
          </cell>
          <cell r="FM128">
            <v>7655</v>
          </cell>
          <cell r="FN128">
            <v>3163</v>
          </cell>
          <cell r="FO128">
            <v>3827.5</v>
          </cell>
          <cell r="FP128">
            <v>45.5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253.54444144689464</v>
          </cell>
          <cell r="FV128">
            <v>0</v>
          </cell>
          <cell r="FW128">
            <v>20.775652904016169</v>
          </cell>
          <cell r="FX128">
            <v>0</v>
          </cell>
          <cell r="FY128">
            <v>82.904333106627575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114555</v>
          </cell>
          <cell r="GH128">
            <v>112265.07806533728</v>
          </cell>
          <cell r="GI128">
            <v>223253.50813180595</v>
          </cell>
          <cell r="GJ128">
            <v>17701.581954461883</v>
          </cell>
        </row>
        <row r="129">
          <cell r="A129">
            <v>136</v>
          </cell>
          <cell r="B129" t="str">
            <v>CHESAPEAKE CITY</v>
          </cell>
          <cell r="C129">
            <v>129061635</v>
          </cell>
          <cell r="D129">
            <v>132151105</v>
          </cell>
          <cell r="E129">
            <v>48387981.459000118</v>
          </cell>
          <cell r="F129">
            <v>50916300.429141238</v>
          </cell>
          <cell r="G129">
            <v>0</v>
          </cell>
          <cell r="H129">
            <v>8502524</v>
          </cell>
          <cell r="I129">
            <v>2706241</v>
          </cell>
          <cell r="J129">
            <v>2745592</v>
          </cell>
          <cell r="K129">
            <v>1989328</v>
          </cell>
          <cell r="L129">
            <v>2018254</v>
          </cell>
          <cell r="M129">
            <v>1309431</v>
          </cell>
          <cell r="N129">
            <v>1328471</v>
          </cell>
          <cell r="O129">
            <v>17349961</v>
          </cell>
          <cell r="P129">
            <v>17602239</v>
          </cell>
          <cell r="Q129">
            <v>3349122</v>
          </cell>
          <cell r="R129">
            <v>3397820</v>
          </cell>
          <cell r="S129">
            <v>17551412</v>
          </cell>
          <cell r="T129">
            <v>17908810</v>
          </cell>
          <cell r="U129">
            <v>528809</v>
          </cell>
          <cell r="V129">
            <v>536498</v>
          </cell>
          <cell r="W129">
            <v>7529228</v>
          </cell>
          <cell r="X129">
            <v>7689803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616658</v>
          </cell>
          <cell r="AD129">
            <v>616658</v>
          </cell>
          <cell r="AE129">
            <v>0</v>
          </cell>
          <cell r="AF129">
            <v>0</v>
          </cell>
          <cell r="AG129">
            <v>10478706</v>
          </cell>
          <cell r="AH129">
            <v>10328534</v>
          </cell>
          <cell r="AI129">
            <v>0</v>
          </cell>
          <cell r="AJ129">
            <v>0</v>
          </cell>
          <cell r="AK129">
            <v>2481435</v>
          </cell>
          <cell r="AL129">
            <v>3416154</v>
          </cell>
          <cell r="AM129">
            <v>1593760</v>
          </cell>
          <cell r="AN129">
            <v>1963363</v>
          </cell>
          <cell r="AO129">
            <v>3600577</v>
          </cell>
          <cell r="AP129">
            <v>3653462</v>
          </cell>
          <cell r="AQ129">
            <v>0</v>
          </cell>
          <cell r="AR129">
            <v>0</v>
          </cell>
          <cell r="AS129">
            <v>509460</v>
          </cell>
          <cell r="AT129">
            <v>516407</v>
          </cell>
          <cell r="AU129">
            <v>25214</v>
          </cell>
          <cell r="AV129">
            <v>25214</v>
          </cell>
          <cell r="AW129">
            <v>1242408</v>
          </cell>
          <cell r="AX129">
            <v>3749823</v>
          </cell>
          <cell r="AY129">
            <v>0</v>
          </cell>
          <cell r="AZ129">
            <v>0</v>
          </cell>
          <cell r="BA129">
            <v>0</v>
          </cell>
          <cell r="BB129">
            <v>36684</v>
          </cell>
          <cell r="BC129">
            <v>1255457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105697.47802192668</v>
          </cell>
          <cell r="BI129">
            <v>0</v>
          </cell>
          <cell r="BJ129">
            <v>270000</v>
          </cell>
          <cell r="BK129">
            <v>16049451</v>
          </cell>
          <cell r="BL129">
            <v>12133535</v>
          </cell>
          <cell r="BM129">
            <v>50318</v>
          </cell>
          <cell r="BN129">
            <v>50318</v>
          </cell>
          <cell r="BO129">
            <v>477412</v>
          </cell>
          <cell r="BP129">
            <v>486783</v>
          </cell>
          <cell r="BQ129">
            <v>1220000</v>
          </cell>
          <cell r="BR129">
            <v>1220000</v>
          </cell>
          <cell r="BS129">
            <v>36520</v>
          </cell>
          <cell r="BT129">
            <v>36520</v>
          </cell>
          <cell r="BU129">
            <v>325650.97262990475</v>
          </cell>
          <cell r="BV129">
            <v>0</v>
          </cell>
          <cell r="BW129">
            <v>108960</v>
          </cell>
          <cell r="BX129">
            <v>108960</v>
          </cell>
          <cell r="BY129">
            <v>95251</v>
          </cell>
          <cell r="BZ129">
            <v>96204</v>
          </cell>
          <cell r="CA129">
            <v>1613786</v>
          </cell>
          <cell r="CB129">
            <v>1493693</v>
          </cell>
          <cell r="CC129">
            <v>117719</v>
          </cell>
          <cell r="CD129">
            <v>121697</v>
          </cell>
          <cell r="CE129">
            <v>6221597.5499999998</v>
          </cell>
          <cell r="CF129">
            <v>6221597.5499999998</v>
          </cell>
          <cell r="CG129">
            <v>0</v>
          </cell>
          <cell r="CH129">
            <v>0</v>
          </cell>
          <cell r="CI129">
            <v>721247</v>
          </cell>
          <cell r="CJ129">
            <v>794634</v>
          </cell>
          <cell r="CK129">
            <v>0</v>
          </cell>
          <cell r="CL129">
            <v>0</v>
          </cell>
          <cell r="CM129">
            <v>1772.54</v>
          </cell>
          <cell r="CN129">
            <v>0</v>
          </cell>
          <cell r="CO129">
            <v>754155</v>
          </cell>
          <cell r="CP129">
            <v>520503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130904</v>
          </cell>
          <cell r="CV129">
            <v>130904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279491567.52163005</v>
          </cell>
          <cell r="DB129">
            <v>292858077.45716316</v>
          </cell>
          <cell r="DC129">
            <v>38657.300000000003</v>
          </cell>
          <cell r="DD129">
            <v>39219.399999999994</v>
          </cell>
          <cell r="DE129">
            <v>38657.300000000003</v>
          </cell>
          <cell r="DF129">
            <v>39219.399999999994</v>
          </cell>
          <cell r="DG129">
            <v>0.34860000000000002</v>
          </cell>
          <cell r="DH129">
            <v>0.34860000000000002</v>
          </cell>
          <cell r="DI129">
            <v>6377</v>
          </cell>
          <cell r="DJ129">
            <v>6471</v>
          </cell>
          <cell r="DK129">
            <v>0</v>
          </cell>
          <cell r="DL129">
            <v>331.37621362043473</v>
          </cell>
          <cell r="DM129">
            <v>107.47</v>
          </cell>
          <cell r="DN129">
            <v>107.47</v>
          </cell>
          <cell r="DO129">
            <v>79</v>
          </cell>
          <cell r="DP129">
            <v>79</v>
          </cell>
          <cell r="DQ129">
            <v>52</v>
          </cell>
          <cell r="DR129">
            <v>52</v>
          </cell>
          <cell r="DS129">
            <v>689</v>
          </cell>
          <cell r="DT129">
            <v>689</v>
          </cell>
          <cell r="DU129">
            <v>133</v>
          </cell>
          <cell r="DV129">
            <v>133</v>
          </cell>
          <cell r="DW129">
            <v>697</v>
          </cell>
          <cell r="DX129">
            <v>701</v>
          </cell>
          <cell r="DY129">
            <v>299</v>
          </cell>
          <cell r="DZ129">
            <v>301</v>
          </cell>
          <cell r="EA129">
            <v>21</v>
          </cell>
          <cell r="EB129">
            <v>21</v>
          </cell>
          <cell r="EC129">
            <v>545</v>
          </cell>
          <cell r="ED129">
            <v>545</v>
          </cell>
          <cell r="EE129">
            <v>0</v>
          </cell>
          <cell r="EF129">
            <v>0</v>
          </cell>
          <cell r="EG129">
            <v>417.91</v>
          </cell>
          <cell r="EH129">
            <v>406.19</v>
          </cell>
          <cell r="EI129">
            <v>71758</v>
          </cell>
          <cell r="EJ129">
            <v>71758</v>
          </cell>
          <cell r="EK129">
            <v>0</v>
          </cell>
          <cell r="EL129">
            <v>834</v>
          </cell>
          <cell r="EM129">
            <v>850</v>
          </cell>
          <cell r="EN129">
            <v>1737</v>
          </cell>
          <cell r="EO129">
            <v>1737</v>
          </cell>
          <cell r="EP129">
            <v>244000</v>
          </cell>
          <cell r="EQ129">
            <v>244000</v>
          </cell>
          <cell r="ER129">
            <v>18.5</v>
          </cell>
          <cell r="ES129">
            <v>20</v>
          </cell>
          <cell r="EU129">
            <v>5415</v>
          </cell>
          <cell r="EV129">
            <v>5754.73</v>
          </cell>
          <cell r="FD129">
            <v>0</v>
          </cell>
          <cell r="FE129">
            <v>0</v>
          </cell>
          <cell r="FF129">
            <v>52</v>
          </cell>
          <cell r="FG129">
            <v>52</v>
          </cell>
          <cell r="FH129">
            <v>153</v>
          </cell>
          <cell r="FI129">
            <v>153</v>
          </cell>
          <cell r="FJ129">
            <v>301.5</v>
          </cell>
          <cell r="FK129">
            <v>752</v>
          </cell>
          <cell r="FL129">
            <v>6326</v>
          </cell>
          <cell r="FM129">
            <v>7655</v>
          </cell>
          <cell r="FN129">
            <v>3163</v>
          </cell>
          <cell r="FO129">
            <v>3827.5</v>
          </cell>
          <cell r="FP129">
            <v>301.5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233.82393355618865</v>
          </cell>
          <cell r="FV129">
            <v>0</v>
          </cell>
          <cell r="FW129">
            <v>14.068763955282593</v>
          </cell>
          <cell r="FX129">
            <v>0</v>
          </cell>
          <cell r="FY129">
            <v>83.483516108963499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5527367</v>
          </cell>
          <cell r="GH129">
            <v>1792299.5535769116</v>
          </cell>
          <cell r="GI129">
            <v>2180861.1866748547</v>
          </cell>
          <cell r="GJ129">
            <v>272640.09210930311</v>
          </cell>
        </row>
        <row r="130">
          <cell r="A130">
            <v>137</v>
          </cell>
          <cell r="B130" t="str">
            <v>LEXINGTON</v>
          </cell>
          <cell r="C130">
            <v>1886030</v>
          </cell>
          <cell r="D130">
            <v>1864377</v>
          </cell>
          <cell r="E130">
            <v>667696.72221609089</v>
          </cell>
          <cell r="F130">
            <v>740346.21429814841</v>
          </cell>
          <cell r="G130">
            <v>0</v>
          </cell>
          <cell r="H130">
            <v>125346</v>
          </cell>
          <cell r="I130">
            <v>39800</v>
          </cell>
          <cell r="J130">
            <v>39558</v>
          </cell>
          <cell r="K130">
            <v>41848</v>
          </cell>
          <cell r="L130">
            <v>41593</v>
          </cell>
          <cell r="M130">
            <v>18887</v>
          </cell>
          <cell r="N130">
            <v>19140</v>
          </cell>
          <cell r="O130">
            <v>237383</v>
          </cell>
          <cell r="P130">
            <v>235573</v>
          </cell>
          <cell r="Q130">
            <v>40366</v>
          </cell>
          <cell r="R130">
            <v>39753</v>
          </cell>
          <cell r="S130">
            <v>273676</v>
          </cell>
          <cell r="T130">
            <v>274222</v>
          </cell>
          <cell r="U130">
            <v>8147</v>
          </cell>
          <cell r="V130">
            <v>8466</v>
          </cell>
          <cell r="W130">
            <v>117395</v>
          </cell>
          <cell r="X130">
            <v>117419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200000</v>
          </cell>
          <cell r="AH130">
            <v>200000</v>
          </cell>
          <cell r="AI130">
            <v>0</v>
          </cell>
          <cell r="AJ130">
            <v>0</v>
          </cell>
          <cell r="AK130">
            <v>16159</v>
          </cell>
          <cell r="AL130">
            <v>21449</v>
          </cell>
          <cell r="AM130">
            <v>10378</v>
          </cell>
          <cell r="AN130">
            <v>12327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4323</v>
          </cell>
          <cell r="AT130">
            <v>4323</v>
          </cell>
          <cell r="AU130">
            <v>225</v>
          </cell>
          <cell r="AV130">
            <v>225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765</v>
          </cell>
          <cell r="BC130">
            <v>12563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533.48911081288293</v>
          </cell>
          <cell r="BI130">
            <v>0</v>
          </cell>
          <cell r="BJ130">
            <v>0</v>
          </cell>
          <cell r="BK130">
            <v>248162</v>
          </cell>
          <cell r="BL130">
            <v>201537</v>
          </cell>
          <cell r="BM130">
            <v>0</v>
          </cell>
          <cell r="BN130">
            <v>0</v>
          </cell>
          <cell r="BO130">
            <v>4367</v>
          </cell>
          <cell r="BP130">
            <v>4367</v>
          </cell>
          <cell r="BQ130">
            <v>102000</v>
          </cell>
          <cell r="BR130">
            <v>102000</v>
          </cell>
          <cell r="BS130">
            <v>3094</v>
          </cell>
          <cell r="BT130">
            <v>3094</v>
          </cell>
          <cell r="BU130">
            <v>5053.4094470804557</v>
          </cell>
          <cell r="BV130">
            <v>0</v>
          </cell>
          <cell r="BW130">
            <v>0</v>
          </cell>
          <cell r="BX130">
            <v>0</v>
          </cell>
          <cell r="BY130">
            <v>292</v>
          </cell>
          <cell r="BZ130">
            <v>295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66090.150000000009</v>
          </cell>
          <cell r="CF130">
            <v>66090.150000000009</v>
          </cell>
          <cell r="CG130">
            <v>0</v>
          </cell>
          <cell r="CH130">
            <v>0</v>
          </cell>
          <cell r="CI130">
            <v>15270</v>
          </cell>
          <cell r="CJ130">
            <v>16579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1415</v>
          </cell>
          <cell r="CV130">
            <v>1415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4020620.2816631715</v>
          </cell>
          <cell r="DB130">
            <v>4140027.8534089616</v>
          </cell>
          <cell r="DC130">
            <v>609.1</v>
          </cell>
          <cell r="DD130">
            <v>605.40000000000009</v>
          </cell>
          <cell r="DE130">
            <v>609.1</v>
          </cell>
          <cell r="DF130">
            <v>605.40000000000009</v>
          </cell>
          <cell r="DG130">
            <v>0.39200000000000002</v>
          </cell>
          <cell r="DH130">
            <v>0.39200000000000002</v>
          </cell>
          <cell r="DI130">
            <v>6189</v>
          </cell>
          <cell r="DJ130">
            <v>6288</v>
          </cell>
          <cell r="DK130">
            <v>0</v>
          </cell>
          <cell r="DL130">
            <v>338.46005453614549</v>
          </cell>
          <cell r="DM130">
            <v>107.47</v>
          </cell>
          <cell r="DN130">
            <v>107.47</v>
          </cell>
          <cell r="DO130">
            <v>113</v>
          </cell>
          <cell r="DP130">
            <v>113</v>
          </cell>
          <cell r="DQ130">
            <v>51</v>
          </cell>
          <cell r="DR130">
            <v>52</v>
          </cell>
          <cell r="DS130">
            <v>641</v>
          </cell>
          <cell r="DT130">
            <v>640</v>
          </cell>
          <cell r="DU130">
            <v>109</v>
          </cell>
          <cell r="DV130">
            <v>108</v>
          </cell>
          <cell r="DW130">
            <v>739</v>
          </cell>
          <cell r="DX130">
            <v>745</v>
          </cell>
          <cell r="DY130">
            <v>317</v>
          </cell>
          <cell r="DZ130">
            <v>319</v>
          </cell>
          <cell r="EA130">
            <v>22</v>
          </cell>
          <cell r="EB130">
            <v>23</v>
          </cell>
          <cell r="EC130">
            <v>545</v>
          </cell>
          <cell r="ED130">
            <v>545</v>
          </cell>
          <cell r="EE130">
            <v>0</v>
          </cell>
          <cell r="EF130">
            <v>0</v>
          </cell>
          <cell r="EG130">
            <v>417.91</v>
          </cell>
          <cell r="EH130">
            <v>406.19</v>
          </cell>
          <cell r="EI130">
            <v>71758</v>
          </cell>
          <cell r="EJ130">
            <v>71758</v>
          </cell>
          <cell r="EK130">
            <v>0</v>
          </cell>
          <cell r="EL130">
            <v>19</v>
          </cell>
          <cell r="EM130">
            <v>19</v>
          </cell>
          <cell r="EN130">
            <v>0</v>
          </cell>
          <cell r="EO130">
            <v>0</v>
          </cell>
          <cell r="EP130">
            <v>20400</v>
          </cell>
          <cell r="EQ130">
            <v>20400</v>
          </cell>
          <cell r="ER130">
            <v>18.5</v>
          </cell>
          <cell r="ES130">
            <v>20</v>
          </cell>
          <cell r="EU130">
            <v>5415</v>
          </cell>
          <cell r="EV130">
            <v>5754.73</v>
          </cell>
          <cell r="FD130">
            <v>0</v>
          </cell>
          <cell r="FE130">
            <v>0</v>
          </cell>
          <cell r="FF130">
            <v>51</v>
          </cell>
          <cell r="FG130">
            <v>52</v>
          </cell>
          <cell r="FH130">
            <v>171</v>
          </cell>
          <cell r="FI130">
            <v>171</v>
          </cell>
          <cell r="FJ130">
            <v>0</v>
          </cell>
          <cell r="FK130">
            <v>0</v>
          </cell>
          <cell r="FL130">
            <v>6326</v>
          </cell>
          <cell r="FM130">
            <v>7655</v>
          </cell>
          <cell r="FN130">
            <v>3163</v>
          </cell>
          <cell r="FO130">
            <v>3827.5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238.87589475093256</v>
          </cell>
          <cell r="FV130">
            <v>0</v>
          </cell>
          <cell r="FW130">
            <v>24.25414368637016</v>
          </cell>
          <cell r="FX130">
            <v>0</v>
          </cell>
          <cell r="FY130">
            <v>75.330016098842748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96396</v>
          </cell>
          <cell r="GH130">
            <v>26025.447368421053</v>
          </cell>
          <cell r="GI130">
            <v>17109.38157894737</v>
          </cell>
          <cell r="GJ130">
            <v>2787.1973684210525</v>
          </cell>
        </row>
        <row r="131">
          <cell r="A131">
            <v>138</v>
          </cell>
          <cell r="B131" t="str">
            <v>EMPORIA</v>
          </cell>
          <cell r="C131">
            <v>3777133</v>
          </cell>
          <cell r="D131">
            <v>3427750</v>
          </cell>
          <cell r="E131">
            <v>1116007.3785611806</v>
          </cell>
          <cell r="F131">
            <v>1191848.9654946225</v>
          </cell>
          <cell r="G131">
            <v>0</v>
          </cell>
          <cell r="H131">
            <v>238423</v>
          </cell>
          <cell r="I131">
            <v>76756</v>
          </cell>
          <cell r="J131">
            <v>70546</v>
          </cell>
          <cell r="K131">
            <v>91419</v>
          </cell>
          <cell r="L131">
            <v>83366</v>
          </cell>
          <cell r="M131">
            <v>37853</v>
          </cell>
          <cell r="N131">
            <v>34790</v>
          </cell>
          <cell r="O131">
            <v>479948</v>
          </cell>
          <cell r="P131">
            <v>441116</v>
          </cell>
          <cell r="Q131">
            <v>274970</v>
          </cell>
          <cell r="R131">
            <v>252723</v>
          </cell>
          <cell r="S131">
            <v>543512</v>
          </cell>
          <cell r="T131">
            <v>502820</v>
          </cell>
          <cell r="U131">
            <v>16427</v>
          </cell>
          <cell r="V131">
            <v>15098</v>
          </cell>
          <cell r="W131">
            <v>232832</v>
          </cell>
          <cell r="X131">
            <v>215963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297203</v>
          </cell>
          <cell r="AH131">
            <v>265383</v>
          </cell>
          <cell r="AI131">
            <v>0</v>
          </cell>
          <cell r="AJ131">
            <v>0</v>
          </cell>
          <cell r="AK131">
            <v>282474</v>
          </cell>
          <cell r="AL131">
            <v>360117</v>
          </cell>
          <cell r="AM131">
            <v>181425</v>
          </cell>
          <cell r="AN131">
            <v>206970</v>
          </cell>
          <cell r="AO131">
            <v>270128</v>
          </cell>
          <cell r="AP131">
            <v>248247.00000000003</v>
          </cell>
          <cell r="AQ131">
            <v>0</v>
          </cell>
          <cell r="AR131">
            <v>0</v>
          </cell>
          <cell r="AS131">
            <v>30392</v>
          </cell>
          <cell r="AT131">
            <v>27629</v>
          </cell>
          <cell r="AU131">
            <v>0</v>
          </cell>
          <cell r="AV131">
            <v>0</v>
          </cell>
          <cell r="AW131">
            <v>117998</v>
          </cell>
          <cell r="AX131">
            <v>124939</v>
          </cell>
          <cell r="AY131">
            <v>0</v>
          </cell>
          <cell r="AZ131">
            <v>0</v>
          </cell>
          <cell r="BA131">
            <v>0</v>
          </cell>
          <cell r="BB131">
            <v>2317</v>
          </cell>
          <cell r="BC131">
            <v>70078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7500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27910</v>
          </cell>
          <cell r="BP131">
            <v>25184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4801.3986472636461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37366</v>
          </cell>
          <cell r="CJ131">
            <v>50193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20969</v>
          </cell>
          <cell r="CP131">
            <v>13836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7987601.7772084437</v>
          </cell>
          <cell r="DB131">
            <v>7804441.9654946225</v>
          </cell>
          <cell r="DC131">
            <v>918.95</v>
          </cell>
          <cell r="DD131">
            <v>844.6</v>
          </cell>
          <cell r="DE131">
            <v>918.95</v>
          </cell>
          <cell r="DF131">
            <v>844.6</v>
          </cell>
          <cell r="DG131">
            <v>0.2228</v>
          </cell>
          <cell r="DH131">
            <v>0.2228</v>
          </cell>
          <cell r="DI131">
            <v>6503</v>
          </cell>
          <cell r="DJ131">
            <v>6633</v>
          </cell>
          <cell r="DK131">
            <v>0</v>
          </cell>
          <cell r="DL131">
            <v>359.68592760709925</v>
          </cell>
          <cell r="DM131">
            <v>107.47</v>
          </cell>
          <cell r="DN131">
            <v>107.47</v>
          </cell>
          <cell r="DO131">
            <v>128</v>
          </cell>
          <cell r="DP131">
            <v>127</v>
          </cell>
          <cell r="DQ131">
            <v>53</v>
          </cell>
          <cell r="DR131">
            <v>53</v>
          </cell>
          <cell r="DS131">
            <v>672</v>
          </cell>
          <cell r="DT131">
            <v>672</v>
          </cell>
          <cell r="DU131">
            <v>385</v>
          </cell>
          <cell r="DV131">
            <v>385</v>
          </cell>
          <cell r="DW131">
            <v>761</v>
          </cell>
          <cell r="DX131">
            <v>766</v>
          </cell>
          <cell r="DY131">
            <v>326</v>
          </cell>
          <cell r="DZ131">
            <v>329</v>
          </cell>
          <cell r="EA131">
            <v>23</v>
          </cell>
          <cell r="EB131">
            <v>23</v>
          </cell>
          <cell r="EC131">
            <v>545</v>
          </cell>
          <cell r="ED131">
            <v>545</v>
          </cell>
          <cell r="EE131">
            <v>0</v>
          </cell>
          <cell r="EF131">
            <v>0</v>
          </cell>
          <cell r="EG131">
            <v>417.91</v>
          </cell>
          <cell r="EH131">
            <v>406.19</v>
          </cell>
          <cell r="EI131">
            <v>71758</v>
          </cell>
          <cell r="EJ131">
            <v>71758</v>
          </cell>
          <cell r="EK131">
            <v>0</v>
          </cell>
          <cell r="EL131">
            <v>36</v>
          </cell>
          <cell r="EM131">
            <v>45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18.5</v>
          </cell>
          <cell r="ES131">
            <v>20</v>
          </cell>
          <cell r="EU131">
            <v>5415</v>
          </cell>
          <cell r="EV131">
            <v>5754.73</v>
          </cell>
          <cell r="FD131">
            <v>0</v>
          </cell>
          <cell r="FE131">
            <v>0</v>
          </cell>
          <cell r="FF131">
            <v>53</v>
          </cell>
          <cell r="FG131">
            <v>53</v>
          </cell>
          <cell r="FH131">
            <v>161</v>
          </cell>
          <cell r="FI131">
            <v>160</v>
          </cell>
          <cell r="FJ131">
            <v>24</v>
          </cell>
          <cell r="FK131">
            <v>21</v>
          </cell>
          <cell r="FL131">
            <v>6326</v>
          </cell>
          <cell r="FM131">
            <v>7655</v>
          </cell>
          <cell r="FN131">
            <v>3163</v>
          </cell>
          <cell r="FO131">
            <v>3827.5</v>
          </cell>
          <cell r="FP131">
            <v>24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252.61080273605415</v>
          </cell>
          <cell r="FV131">
            <v>0</v>
          </cell>
          <cell r="FW131">
            <v>18.025646994928756</v>
          </cell>
          <cell r="FX131">
            <v>0</v>
          </cell>
          <cell r="FY131">
            <v>89.049477876116327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76077</v>
          </cell>
          <cell r="GH131">
            <v>78825.676788471435</v>
          </cell>
          <cell r="GI131">
            <v>132985.97169325783</v>
          </cell>
          <cell r="GJ131">
            <v>8712.4776119402977</v>
          </cell>
        </row>
        <row r="132">
          <cell r="A132">
            <v>139</v>
          </cell>
          <cell r="B132" t="str">
            <v>SALEM</v>
          </cell>
          <cell r="C132">
            <v>11508869</v>
          </cell>
          <cell r="D132">
            <v>11556109</v>
          </cell>
          <cell r="E132">
            <v>4224612.546707239</v>
          </cell>
          <cell r="F132">
            <v>4330680.3187906342</v>
          </cell>
          <cell r="G132">
            <v>0</v>
          </cell>
          <cell r="H132">
            <v>742182</v>
          </cell>
          <cell r="I132">
            <v>252619</v>
          </cell>
          <cell r="J132">
            <v>250798</v>
          </cell>
          <cell r="K132">
            <v>173945</v>
          </cell>
          <cell r="L132">
            <v>172691</v>
          </cell>
          <cell r="M132">
            <v>122231</v>
          </cell>
          <cell r="N132">
            <v>121350</v>
          </cell>
          <cell r="O132">
            <v>1285781</v>
          </cell>
          <cell r="P132">
            <v>1276511</v>
          </cell>
          <cell r="Q132">
            <v>286774</v>
          </cell>
          <cell r="R132">
            <v>284706</v>
          </cell>
          <cell r="S132">
            <v>1607813</v>
          </cell>
          <cell r="T132">
            <v>1607890</v>
          </cell>
          <cell r="U132">
            <v>49363</v>
          </cell>
          <cell r="V132">
            <v>49007</v>
          </cell>
          <cell r="W132">
            <v>691078</v>
          </cell>
          <cell r="X132">
            <v>690763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24260</v>
          </cell>
          <cell r="AD132">
            <v>24260</v>
          </cell>
          <cell r="AE132">
            <v>0</v>
          </cell>
          <cell r="AF132">
            <v>0</v>
          </cell>
          <cell r="AG132">
            <v>978155</v>
          </cell>
          <cell r="AH132">
            <v>943467</v>
          </cell>
          <cell r="AI132">
            <v>0</v>
          </cell>
          <cell r="AJ132">
            <v>0</v>
          </cell>
          <cell r="AK132">
            <v>206948</v>
          </cell>
          <cell r="AL132">
            <v>278772</v>
          </cell>
          <cell r="AM132">
            <v>132917</v>
          </cell>
          <cell r="AN132">
            <v>160219</v>
          </cell>
          <cell r="AO132">
            <v>239225</v>
          </cell>
          <cell r="AP132">
            <v>236850.00000000003</v>
          </cell>
          <cell r="AQ132">
            <v>0</v>
          </cell>
          <cell r="AR132">
            <v>0</v>
          </cell>
          <cell r="AS132">
            <v>99467</v>
          </cell>
          <cell r="AT132">
            <v>99467</v>
          </cell>
          <cell r="AU132">
            <v>675</v>
          </cell>
          <cell r="AV132">
            <v>675</v>
          </cell>
          <cell r="AW132">
            <v>132749</v>
          </cell>
          <cell r="AX132">
            <v>214184</v>
          </cell>
          <cell r="AY132">
            <v>0</v>
          </cell>
          <cell r="AZ132">
            <v>0</v>
          </cell>
          <cell r="BA132">
            <v>0</v>
          </cell>
          <cell r="BB132">
            <v>5688</v>
          </cell>
          <cell r="BC132">
            <v>113878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19447.572995807335</v>
          </cell>
          <cell r="BI132">
            <v>0</v>
          </cell>
          <cell r="BJ132">
            <v>15000</v>
          </cell>
          <cell r="BK132">
            <v>492769</v>
          </cell>
          <cell r="BL132">
            <v>363083</v>
          </cell>
          <cell r="BM132">
            <v>8386</v>
          </cell>
          <cell r="BN132">
            <v>8386</v>
          </cell>
          <cell r="BO132">
            <v>43440</v>
          </cell>
          <cell r="BP132">
            <v>43441</v>
          </cell>
          <cell r="BQ132">
            <v>206000</v>
          </cell>
          <cell r="BR132">
            <v>206000</v>
          </cell>
          <cell r="BS132">
            <v>6399</v>
          </cell>
          <cell r="BT132">
            <v>6399</v>
          </cell>
          <cell r="BU132">
            <v>29695.462058745325</v>
          </cell>
          <cell r="BV132">
            <v>0</v>
          </cell>
          <cell r="BW132">
            <v>7862</v>
          </cell>
          <cell r="BX132">
            <v>7862</v>
          </cell>
          <cell r="BY132">
            <v>5845</v>
          </cell>
          <cell r="BZ132">
            <v>5904</v>
          </cell>
          <cell r="CA132">
            <v>0</v>
          </cell>
          <cell r="CB132">
            <v>0</v>
          </cell>
          <cell r="CC132">
            <v>5518</v>
          </cell>
          <cell r="CD132">
            <v>5704</v>
          </cell>
          <cell r="CE132">
            <v>501764.55000000005</v>
          </cell>
          <cell r="CF132">
            <v>501764.55000000005</v>
          </cell>
          <cell r="CG132">
            <v>38462</v>
          </cell>
          <cell r="CH132">
            <v>38462</v>
          </cell>
          <cell r="CI132">
            <v>111339</v>
          </cell>
          <cell r="CJ132">
            <v>123203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256620</v>
          </cell>
          <cell r="CP132">
            <v>176945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18853</v>
          </cell>
          <cell r="CV132">
            <v>18853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23864312.558765985</v>
          </cell>
          <cell r="DB132">
            <v>24581035.441786442</v>
          </cell>
          <cell r="DC132">
            <v>3696.5</v>
          </cell>
          <cell r="DD132">
            <v>3669.85</v>
          </cell>
          <cell r="DE132">
            <v>3696.5</v>
          </cell>
          <cell r="DF132">
            <v>3669.85</v>
          </cell>
          <cell r="DG132">
            <v>0.36409999999999998</v>
          </cell>
          <cell r="DH132">
            <v>0.36409999999999998</v>
          </cell>
          <cell r="DI132">
            <v>6039</v>
          </cell>
          <cell r="DJ132">
            <v>6132</v>
          </cell>
          <cell r="DK132">
            <v>0</v>
          </cell>
          <cell r="DL132">
            <v>315.5964641229524</v>
          </cell>
          <cell r="DM132">
            <v>107.47</v>
          </cell>
          <cell r="DN132">
            <v>107.47</v>
          </cell>
          <cell r="DO132">
            <v>74</v>
          </cell>
          <cell r="DP132">
            <v>74</v>
          </cell>
          <cell r="DQ132">
            <v>52</v>
          </cell>
          <cell r="DR132">
            <v>52</v>
          </cell>
          <cell r="DS132">
            <v>547</v>
          </cell>
          <cell r="DT132">
            <v>547</v>
          </cell>
          <cell r="DU132">
            <v>122</v>
          </cell>
          <cell r="DV132">
            <v>122</v>
          </cell>
          <cell r="DW132">
            <v>684</v>
          </cell>
          <cell r="DX132">
            <v>689</v>
          </cell>
          <cell r="DY132">
            <v>294</v>
          </cell>
          <cell r="DZ132">
            <v>296</v>
          </cell>
          <cell r="EA132">
            <v>21</v>
          </cell>
          <cell r="EB132">
            <v>21</v>
          </cell>
          <cell r="EC132">
            <v>545</v>
          </cell>
          <cell r="ED132">
            <v>545</v>
          </cell>
          <cell r="EE132">
            <v>0</v>
          </cell>
          <cell r="EF132">
            <v>0</v>
          </cell>
          <cell r="EG132">
            <v>417.91</v>
          </cell>
          <cell r="EH132">
            <v>406.19</v>
          </cell>
          <cell r="EI132">
            <v>71758</v>
          </cell>
          <cell r="EJ132">
            <v>71758</v>
          </cell>
          <cell r="EK132">
            <v>0</v>
          </cell>
          <cell r="EL132">
            <v>132</v>
          </cell>
          <cell r="EM132">
            <v>135</v>
          </cell>
          <cell r="EN132">
            <v>70</v>
          </cell>
          <cell r="EO132">
            <v>70</v>
          </cell>
          <cell r="EP132">
            <v>41200</v>
          </cell>
          <cell r="EQ132">
            <v>41200</v>
          </cell>
          <cell r="ER132">
            <v>18.5</v>
          </cell>
          <cell r="ES132">
            <v>20</v>
          </cell>
          <cell r="EU132">
            <v>5415</v>
          </cell>
          <cell r="EV132">
            <v>5754.73</v>
          </cell>
          <cell r="FD132">
            <v>0</v>
          </cell>
          <cell r="FE132">
            <v>0</v>
          </cell>
          <cell r="FF132">
            <v>52</v>
          </cell>
          <cell r="FG132">
            <v>52</v>
          </cell>
          <cell r="FH132">
            <v>152</v>
          </cell>
          <cell r="FI132">
            <v>152</v>
          </cell>
          <cell r="FJ132">
            <v>33</v>
          </cell>
          <cell r="FK132">
            <v>44</v>
          </cell>
          <cell r="FL132">
            <v>6326</v>
          </cell>
          <cell r="FM132">
            <v>7655</v>
          </cell>
          <cell r="FN132">
            <v>3163</v>
          </cell>
          <cell r="FO132">
            <v>3827.5</v>
          </cell>
          <cell r="FP132">
            <v>33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229.30765216191443</v>
          </cell>
          <cell r="FV132">
            <v>0</v>
          </cell>
          <cell r="FW132">
            <v>14.181524472971972</v>
          </cell>
          <cell r="FX132">
            <v>0</v>
          </cell>
          <cell r="FY132">
            <v>72.107287488066007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540204</v>
          </cell>
          <cell r="GH132">
            <v>164199.42349426009</v>
          </cell>
          <cell r="GI132">
            <v>194597.9658751376</v>
          </cell>
          <cell r="GJ132">
            <v>56952.248309482617</v>
          </cell>
        </row>
        <row r="133">
          <cell r="A133">
            <v>140</v>
          </cell>
          <cell r="B133" t="str">
            <v>BEDFORD CITY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107.47</v>
          </cell>
          <cell r="DN133">
            <v>107.47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545</v>
          </cell>
          <cell r="ED133">
            <v>545</v>
          </cell>
          <cell r="EE133">
            <v>0</v>
          </cell>
          <cell r="EF133">
            <v>0</v>
          </cell>
          <cell r="EG133">
            <v>417.91</v>
          </cell>
          <cell r="EH133">
            <v>406.19</v>
          </cell>
          <cell r="EI133">
            <v>71758</v>
          </cell>
          <cell r="EJ133">
            <v>71758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18.5</v>
          </cell>
          <cell r="ES133">
            <v>20</v>
          </cell>
          <cell r="EU133">
            <v>5415</v>
          </cell>
          <cell r="EV133">
            <v>5754.73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6326</v>
          </cell>
          <cell r="FM133">
            <v>7655</v>
          </cell>
          <cell r="FN133">
            <v>3163</v>
          </cell>
          <cell r="FO133">
            <v>3827.5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H133">
            <v>0</v>
          </cell>
          <cell r="GI133">
            <v>0</v>
          </cell>
          <cell r="GJ133">
            <v>0</v>
          </cell>
        </row>
        <row r="134">
          <cell r="A134">
            <v>142</v>
          </cell>
          <cell r="B134" t="str">
            <v>POQUOSON</v>
          </cell>
          <cell r="C134">
            <v>6343867</v>
          </cell>
          <cell r="D134">
            <v>6427502</v>
          </cell>
          <cell r="E134">
            <v>2443770.0033108927</v>
          </cell>
          <cell r="F134">
            <v>2522697.6862702556</v>
          </cell>
          <cell r="G134">
            <v>0</v>
          </cell>
          <cell r="H134">
            <v>415640</v>
          </cell>
          <cell r="I134">
            <v>139818</v>
          </cell>
          <cell r="J134">
            <v>140010</v>
          </cell>
          <cell r="K134">
            <v>102778</v>
          </cell>
          <cell r="L134">
            <v>102920</v>
          </cell>
          <cell r="M134">
            <v>67652</v>
          </cell>
          <cell r="N134">
            <v>67745</v>
          </cell>
          <cell r="O134">
            <v>865159</v>
          </cell>
          <cell r="P134">
            <v>866353</v>
          </cell>
          <cell r="Q134">
            <v>68953</v>
          </cell>
          <cell r="R134">
            <v>69048</v>
          </cell>
          <cell r="S134">
            <v>898985</v>
          </cell>
          <cell r="T134">
            <v>905436</v>
          </cell>
          <cell r="U134">
            <v>27321</v>
          </cell>
          <cell r="V134">
            <v>27359</v>
          </cell>
          <cell r="W134">
            <v>385094</v>
          </cell>
          <cell r="X134">
            <v>388230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35005</v>
          </cell>
          <cell r="AD134">
            <v>35348</v>
          </cell>
          <cell r="AE134">
            <v>0</v>
          </cell>
          <cell r="AF134">
            <v>0</v>
          </cell>
          <cell r="AG134">
            <v>541380</v>
          </cell>
          <cell r="AH134">
            <v>526700</v>
          </cell>
          <cell r="AI134">
            <v>0</v>
          </cell>
          <cell r="AJ134">
            <v>0</v>
          </cell>
          <cell r="AK134">
            <v>18562</v>
          </cell>
          <cell r="AL134">
            <v>24006</v>
          </cell>
          <cell r="AM134">
            <v>11922</v>
          </cell>
          <cell r="AN134">
            <v>13797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20147</v>
          </cell>
          <cell r="AT134">
            <v>20147</v>
          </cell>
          <cell r="AU134">
            <v>1351</v>
          </cell>
          <cell r="AV134">
            <v>1351</v>
          </cell>
          <cell r="AW134">
            <v>15436</v>
          </cell>
          <cell r="AX134">
            <v>86766</v>
          </cell>
          <cell r="AY134">
            <v>0</v>
          </cell>
          <cell r="AZ134">
            <v>0</v>
          </cell>
          <cell r="BA134">
            <v>0</v>
          </cell>
          <cell r="BB134">
            <v>167</v>
          </cell>
          <cell r="BC134">
            <v>25925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3188.024311688227</v>
          </cell>
          <cell r="BI134">
            <v>0</v>
          </cell>
          <cell r="BJ134">
            <v>7500</v>
          </cell>
          <cell r="BK134">
            <v>273594</v>
          </cell>
          <cell r="BL134">
            <v>119758</v>
          </cell>
          <cell r="BM134">
            <v>8386</v>
          </cell>
          <cell r="BN134">
            <v>8386</v>
          </cell>
          <cell r="BO134">
            <v>9045</v>
          </cell>
          <cell r="BP134">
            <v>9045</v>
          </cell>
          <cell r="BQ134">
            <v>154000</v>
          </cell>
          <cell r="BR134">
            <v>154000</v>
          </cell>
          <cell r="BS134">
            <v>3758</v>
          </cell>
          <cell r="BT134">
            <v>3758</v>
          </cell>
          <cell r="BU134">
            <v>17469.898576315492</v>
          </cell>
          <cell r="BV134">
            <v>0</v>
          </cell>
          <cell r="BW134">
            <v>10550</v>
          </cell>
          <cell r="BX134">
            <v>10550</v>
          </cell>
          <cell r="BY134">
            <v>7651</v>
          </cell>
          <cell r="BZ134">
            <v>7728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268141.65000000002</v>
          </cell>
          <cell r="CF134">
            <v>268141.65000000002</v>
          </cell>
          <cell r="CG134">
            <v>0</v>
          </cell>
          <cell r="CH134">
            <v>0</v>
          </cell>
          <cell r="CI134">
            <v>3163</v>
          </cell>
          <cell r="CJ134">
            <v>3615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41</v>
          </cell>
          <cell r="CP134">
            <v>28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5914</v>
          </cell>
          <cell r="CV134">
            <v>5914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12774838.551887209</v>
          </cell>
          <cell r="DB134">
            <v>13242667.360581944</v>
          </cell>
          <cell r="DC134">
            <v>2066.0500000000002</v>
          </cell>
          <cell r="DD134">
            <v>2068.8999999999996</v>
          </cell>
          <cell r="DE134">
            <v>2066.0500000000002</v>
          </cell>
          <cell r="DF134">
            <v>2068.8999999999996</v>
          </cell>
          <cell r="DG134">
            <v>0.37030000000000002</v>
          </cell>
          <cell r="DH134">
            <v>0.37030000000000002</v>
          </cell>
          <cell r="DI134">
            <v>6059</v>
          </cell>
          <cell r="DJ134">
            <v>6153</v>
          </cell>
          <cell r="DK134">
            <v>0</v>
          </cell>
          <cell r="DL134">
            <v>318.9111375111367</v>
          </cell>
          <cell r="DM134">
            <v>107.47</v>
          </cell>
          <cell r="DN134">
            <v>107.47</v>
          </cell>
          <cell r="DO134">
            <v>79</v>
          </cell>
          <cell r="DP134">
            <v>79</v>
          </cell>
          <cell r="DQ134">
            <v>52</v>
          </cell>
          <cell r="DR134">
            <v>52</v>
          </cell>
          <cell r="DS134">
            <v>665</v>
          </cell>
          <cell r="DT134">
            <v>665</v>
          </cell>
          <cell r="DU134">
            <v>53</v>
          </cell>
          <cell r="DV134">
            <v>53</v>
          </cell>
          <cell r="DW134">
            <v>691</v>
          </cell>
          <cell r="DX134">
            <v>695</v>
          </cell>
          <cell r="DY134">
            <v>296</v>
          </cell>
          <cell r="DZ134">
            <v>298</v>
          </cell>
          <cell r="EA134">
            <v>21</v>
          </cell>
          <cell r="EB134">
            <v>21</v>
          </cell>
          <cell r="EC134">
            <v>545</v>
          </cell>
          <cell r="ED134">
            <v>545</v>
          </cell>
          <cell r="EE134">
            <v>0</v>
          </cell>
          <cell r="EF134">
            <v>0</v>
          </cell>
          <cell r="EG134">
            <v>417.91</v>
          </cell>
          <cell r="EH134">
            <v>406.19</v>
          </cell>
          <cell r="EI134">
            <v>71758</v>
          </cell>
          <cell r="EJ134">
            <v>71758</v>
          </cell>
          <cell r="EK134">
            <v>0</v>
          </cell>
          <cell r="EL134">
            <v>4</v>
          </cell>
          <cell r="EM134">
            <v>4</v>
          </cell>
          <cell r="EN134">
            <v>102</v>
          </cell>
          <cell r="EO134">
            <v>103</v>
          </cell>
          <cell r="EP134">
            <v>30800</v>
          </cell>
          <cell r="EQ134">
            <v>30800</v>
          </cell>
          <cell r="ER134">
            <v>18.5</v>
          </cell>
          <cell r="ES134">
            <v>20</v>
          </cell>
          <cell r="EU134">
            <v>5415</v>
          </cell>
          <cell r="EV134">
            <v>5754.73</v>
          </cell>
          <cell r="FD134">
            <v>0</v>
          </cell>
          <cell r="FE134">
            <v>0</v>
          </cell>
          <cell r="FF134">
            <v>52</v>
          </cell>
          <cell r="FG134">
            <v>52</v>
          </cell>
          <cell r="FH134">
            <v>148</v>
          </cell>
          <cell r="FI134">
            <v>148</v>
          </cell>
          <cell r="FJ134">
            <v>3.875</v>
          </cell>
          <cell r="FK134">
            <v>18</v>
          </cell>
          <cell r="FL134">
            <v>6326</v>
          </cell>
          <cell r="FM134">
            <v>7655</v>
          </cell>
          <cell r="FN134">
            <v>3163</v>
          </cell>
          <cell r="FO134">
            <v>3827.5</v>
          </cell>
          <cell r="FP134">
            <v>3.875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229.74718510648</v>
          </cell>
          <cell r="FV134">
            <v>0</v>
          </cell>
          <cell r="FW134">
            <v>15.85593699558078</v>
          </cell>
          <cell r="FX134">
            <v>0</v>
          </cell>
          <cell r="FY134">
            <v>73.308015409075907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309730</v>
          </cell>
          <cell r="GH134">
            <v>40548.349849134516</v>
          </cell>
          <cell r="GI134">
            <v>17926.354136890586</v>
          </cell>
          <cell r="GJ134">
            <v>11847.600603461968</v>
          </cell>
        </row>
        <row r="135">
          <cell r="A135">
            <v>143</v>
          </cell>
          <cell r="B135" t="str">
            <v>MANASSAS CITY</v>
          </cell>
          <cell r="C135">
            <v>24773938</v>
          </cell>
          <cell r="D135">
            <v>26018988</v>
          </cell>
          <cell r="E135">
            <v>8544610.3394453451</v>
          </cell>
          <cell r="F135">
            <v>8701779.0061381571</v>
          </cell>
          <cell r="G135">
            <v>0</v>
          </cell>
          <cell r="H135">
            <v>1756670</v>
          </cell>
          <cell r="I135">
            <v>497268</v>
          </cell>
          <cell r="J135">
            <v>504721</v>
          </cell>
          <cell r="K135">
            <v>111049</v>
          </cell>
          <cell r="L135">
            <v>112713</v>
          </cell>
          <cell r="M135">
            <v>268368</v>
          </cell>
          <cell r="N135">
            <v>272391</v>
          </cell>
          <cell r="O135">
            <v>2350537</v>
          </cell>
          <cell r="P135">
            <v>2385768</v>
          </cell>
          <cell r="Q135">
            <v>1318707</v>
          </cell>
          <cell r="R135">
            <v>1343169</v>
          </cell>
          <cell r="S135">
            <v>3396249</v>
          </cell>
          <cell r="T135">
            <v>3475332</v>
          </cell>
          <cell r="U135">
            <v>101795</v>
          </cell>
          <cell r="V135">
            <v>103321</v>
          </cell>
          <cell r="W135">
            <v>1457518</v>
          </cell>
          <cell r="X135">
            <v>1493453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46311</v>
          </cell>
          <cell r="AD135">
            <v>46311</v>
          </cell>
          <cell r="AE135">
            <v>0</v>
          </cell>
          <cell r="AF135">
            <v>0</v>
          </cell>
          <cell r="AG135">
            <v>1925448</v>
          </cell>
          <cell r="AH135">
            <v>1898691</v>
          </cell>
          <cell r="AI135">
            <v>0</v>
          </cell>
          <cell r="AJ135">
            <v>0</v>
          </cell>
          <cell r="AK135">
            <v>1220936</v>
          </cell>
          <cell r="AL135">
            <v>1725833</v>
          </cell>
          <cell r="AM135">
            <v>784174</v>
          </cell>
          <cell r="AN135">
            <v>991887</v>
          </cell>
          <cell r="AO135">
            <v>1234572</v>
          </cell>
          <cell r="AP135">
            <v>1504503</v>
          </cell>
          <cell r="AQ135">
            <v>0</v>
          </cell>
          <cell r="AR135">
            <v>0</v>
          </cell>
          <cell r="AS135">
            <v>334249</v>
          </cell>
          <cell r="AT135">
            <v>339237</v>
          </cell>
          <cell r="AU135">
            <v>11706</v>
          </cell>
          <cell r="AV135">
            <v>11706</v>
          </cell>
          <cell r="AW135">
            <v>430439</v>
          </cell>
          <cell r="AX135">
            <v>1486797</v>
          </cell>
          <cell r="AY135">
            <v>0</v>
          </cell>
          <cell r="AZ135">
            <v>0</v>
          </cell>
          <cell r="BA135">
            <v>0</v>
          </cell>
          <cell r="BB135">
            <v>114832</v>
          </cell>
          <cell r="BC135">
            <v>370750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42573.76372448758</v>
          </cell>
          <cell r="BI135">
            <v>0</v>
          </cell>
          <cell r="BJ135">
            <v>107500</v>
          </cell>
          <cell r="BK135">
            <v>3266917</v>
          </cell>
          <cell r="BL135">
            <v>1677125</v>
          </cell>
          <cell r="BM135">
            <v>25159</v>
          </cell>
          <cell r="BN135">
            <v>25159</v>
          </cell>
          <cell r="BO135">
            <v>151311</v>
          </cell>
          <cell r="BP135">
            <v>151315</v>
          </cell>
          <cell r="BQ135">
            <v>284000</v>
          </cell>
          <cell r="BR135">
            <v>284000</v>
          </cell>
          <cell r="BS135">
            <v>21362</v>
          </cell>
          <cell r="BT135">
            <v>21362</v>
          </cell>
          <cell r="BU135">
            <v>59567.411181360483</v>
          </cell>
          <cell r="BV135">
            <v>0</v>
          </cell>
          <cell r="BW135">
            <v>15579</v>
          </cell>
          <cell r="BX135">
            <v>15579</v>
          </cell>
          <cell r="BY135">
            <v>29042</v>
          </cell>
          <cell r="BZ135">
            <v>29333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1753083.1500000001</v>
          </cell>
          <cell r="CF135">
            <v>1753083.1500000001</v>
          </cell>
          <cell r="CG135">
            <v>0</v>
          </cell>
          <cell r="CH135">
            <v>0</v>
          </cell>
          <cell r="CI135">
            <v>2241800</v>
          </cell>
          <cell r="CJ135">
            <v>2470331</v>
          </cell>
          <cell r="CK135">
            <v>48944</v>
          </cell>
          <cell r="CL135">
            <v>51215</v>
          </cell>
          <cell r="CM135">
            <v>27639.7</v>
          </cell>
          <cell r="CN135">
            <v>19132.3</v>
          </cell>
          <cell r="CO135">
            <v>71505</v>
          </cell>
          <cell r="CP135">
            <v>52085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38814</v>
          </cell>
          <cell r="CV135">
            <v>38814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57213347.600626707</v>
          </cell>
          <cell r="DB135">
            <v>60911877.219862647</v>
          </cell>
          <cell r="DC135">
            <v>7242.2000000000007</v>
          </cell>
          <cell r="DD135">
            <v>7350.75</v>
          </cell>
          <cell r="DE135">
            <v>7242.2000000000007</v>
          </cell>
          <cell r="DF135">
            <v>7350.75</v>
          </cell>
          <cell r="DG135">
            <v>0.36109999999999998</v>
          </cell>
          <cell r="DH135">
            <v>0.36109999999999998</v>
          </cell>
          <cell r="DI135">
            <v>6534</v>
          </cell>
          <cell r="DJ135">
            <v>6724</v>
          </cell>
          <cell r="DK135">
            <v>0</v>
          </cell>
          <cell r="DL135">
            <v>349.59535005296641</v>
          </cell>
          <cell r="DM135">
            <v>107.47</v>
          </cell>
          <cell r="DN135">
            <v>107.47</v>
          </cell>
          <cell r="DO135">
            <v>24</v>
          </cell>
          <cell r="DP135">
            <v>24</v>
          </cell>
          <cell r="DQ135">
            <v>58</v>
          </cell>
          <cell r="DR135">
            <v>58</v>
          </cell>
          <cell r="DS135">
            <v>508</v>
          </cell>
          <cell r="DT135">
            <v>508</v>
          </cell>
          <cell r="DU135">
            <v>285</v>
          </cell>
          <cell r="DV135">
            <v>286</v>
          </cell>
          <cell r="DW135">
            <v>734</v>
          </cell>
          <cell r="DX135">
            <v>740</v>
          </cell>
          <cell r="DY135">
            <v>315</v>
          </cell>
          <cell r="DZ135">
            <v>318</v>
          </cell>
          <cell r="EA135">
            <v>22</v>
          </cell>
          <cell r="EB135">
            <v>22</v>
          </cell>
          <cell r="EC135">
            <v>545</v>
          </cell>
          <cell r="ED135">
            <v>545</v>
          </cell>
          <cell r="EE135">
            <v>0</v>
          </cell>
          <cell r="EF135">
            <v>0</v>
          </cell>
          <cell r="EG135">
            <v>417.91</v>
          </cell>
          <cell r="EH135">
            <v>406.19</v>
          </cell>
          <cell r="EI135">
            <v>78270</v>
          </cell>
          <cell r="EJ135">
            <v>78270</v>
          </cell>
          <cell r="EK135">
            <v>0</v>
          </cell>
          <cell r="EL135">
            <v>2423</v>
          </cell>
          <cell r="EM135">
            <v>2470</v>
          </cell>
          <cell r="EN135">
            <v>133</v>
          </cell>
          <cell r="EO135">
            <v>133</v>
          </cell>
          <cell r="EP135">
            <v>56800</v>
          </cell>
          <cell r="EQ135">
            <v>56800</v>
          </cell>
          <cell r="ER135">
            <v>18.5</v>
          </cell>
          <cell r="ES135">
            <v>20</v>
          </cell>
          <cell r="EU135">
            <v>5415</v>
          </cell>
          <cell r="EV135">
            <v>5754.73</v>
          </cell>
          <cell r="FD135">
            <v>0</v>
          </cell>
          <cell r="FE135">
            <v>0</v>
          </cell>
          <cell r="FF135">
            <v>58</v>
          </cell>
          <cell r="FG135">
            <v>58</v>
          </cell>
          <cell r="FH135">
            <v>179</v>
          </cell>
          <cell r="FI135">
            <v>179</v>
          </cell>
          <cell r="FJ135">
            <v>106.5</v>
          </cell>
          <cell r="FK135">
            <v>304</v>
          </cell>
          <cell r="FL135">
            <v>6326</v>
          </cell>
          <cell r="FM135">
            <v>7655</v>
          </cell>
          <cell r="FN135">
            <v>3163</v>
          </cell>
          <cell r="FO135">
            <v>3827.5</v>
          </cell>
          <cell r="FP135">
            <v>106.5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247.23205773963255</v>
          </cell>
          <cell r="FV135">
            <v>0</v>
          </cell>
          <cell r="FW135">
            <v>14.376906210662899</v>
          </cell>
          <cell r="FX135">
            <v>0</v>
          </cell>
          <cell r="FY135">
            <v>87.986386102670906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1073121</v>
          </cell>
          <cell r="GH135">
            <v>745320.23430896853</v>
          </cell>
          <cell r="GI135">
            <v>1133268.4629832525</v>
          </cell>
          <cell r="GJ135">
            <v>188914.24933479418</v>
          </cell>
        </row>
        <row r="136">
          <cell r="A136">
            <v>144</v>
          </cell>
          <cell r="B136" t="str">
            <v>MANASSAS PARK</v>
          </cell>
          <cell r="C136">
            <v>13830176</v>
          </cell>
          <cell r="D136">
            <v>13834700</v>
          </cell>
          <cell r="E136">
            <v>3467253.6932221297</v>
          </cell>
          <cell r="F136">
            <v>3690887.1189510887</v>
          </cell>
          <cell r="G136">
            <v>0</v>
          </cell>
          <cell r="H136">
            <v>913766</v>
          </cell>
          <cell r="I136">
            <v>264264</v>
          </cell>
          <cell r="J136">
            <v>259841</v>
          </cell>
          <cell r="K136">
            <v>63933</v>
          </cell>
          <cell r="L136">
            <v>62863</v>
          </cell>
          <cell r="M136">
            <v>142619</v>
          </cell>
          <cell r="N136">
            <v>140232</v>
          </cell>
          <cell r="O136">
            <v>1288491</v>
          </cell>
          <cell r="P136">
            <v>1266928</v>
          </cell>
          <cell r="Q136">
            <v>678671</v>
          </cell>
          <cell r="R136">
            <v>664895</v>
          </cell>
          <cell r="S136">
            <v>1809789</v>
          </cell>
          <cell r="T136">
            <v>1791591</v>
          </cell>
          <cell r="U136">
            <v>54097</v>
          </cell>
          <cell r="V136">
            <v>53192</v>
          </cell>
          <cell r="W136">
            <v>777029</v>
          </cell>
          <cell r="X136">
            <v>768861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162679</v>
          </cell>
          <cell r="AD136">
            <v>177289</v>
          </cell>
          <cell r="AE136">
            <v>0</v>
          </cell>
          <cell r="AF136">
            <v>0</v>
          </cell>
          <cell r="AG136">
            <v>1023242</v>
          </cell>
          <cell r="AH136">
            <v>977486</v>
          </cell>
          <cell r="AI136">
            <v>0</v>
          </cell>
          <cell r="AJ136">
            <v>0</v>
          </cell>
          <cell r="AK136">
            <v>732191</v>
          </cell>
          <cell r="AL136">
            <v>1001890</v>
          </cell>
          <cell r="AM136">
            <v>470267</v>
          </cell>
          <cell r="AN136">
            <v>575816</v>
          </cell>
          <cell r="AO136">
            <v>728221</v>
          </cell>
          <cell r="AP136">
            <v>715477</v>
          </cell>
          <cell r="AQ136">
            <v>0</v>
          </cell>
          <cell r="AR136">
            <v>0</v>
          </cell>
          <cell r="AS136">
            <v>172544</v>
          </cell>
          <cell r="AT136">
            <v>169716</v>
          </cell>
          <cell r="AU136">
            <v>5853</v>
          </cell>
          <cell r="AV136">
            <v>5853</v>
          </cell>
          <cell r="AW136">
            <v>192494</v>
          </cell>
          <cell r="AX136">
            <v>476960</v>
          </cell>
          <cell r="AY136">
            <v>0</v>
          </cell>
          <cell r="AZ136">
            <v>0</v>
          </cell>
          <cell r="BA136">
            <v>0</v>
          </cell>
          <cell r="BB136">
            <v>61313</v>
          </cell>
          <cell r="BC136">
            <v>207433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26280.897999880548</v>
          </cell>
          <cell r="BI136">
            <v>0</v>
          </cell>
          <cell r="BJ136">
            <v>30000</v>
          </cell>
          <cell r="BK136">
            <v>448795</v>
          </cell>
          <cell r="BL136">
            <v>14162</v>
          </cell>
          <cell r="BM136">
            <v>8386</v>
          </cell>
          <cell r="BN136">
            <v>8386</v>
          </cell>
          <cell r="BO136">
            <v>88650</v>
          </cell>
          <cell r="BP136">
            <v>82937</v>
          </cell>
          <cell r="BQ136">
            <v>154000</v>
          </cell>
          <cell r="BR136">
            <v>154000</v>
          </cell>
          <cell r="BS136">
            <v>6123</v>
          </cell>
          <cell r="BT136">
            <v>6123</v>
          </cell>
          <cell r="BU136">
            <v>18442.054771628231</v>
          </cell>
          <cell r="BV136">
            <v>0</v>
          </cell>
          <cell r="BW136">
            <v>6734</v>
          </cell>
          <cell r="BX136">
            <v>6734</v>
          </cell>
          <cell r="BY136">
            <v>6046</v>
          </cell>
          <cell r="BZ136">
            <v>6107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1095455.55</v>
          </cell>
          <cell r="CF136">
            <v>1095455.55</v>
          </cell>
          <cell r="CG136">
            <v>0</v>
          </cell>
          <cell r="CH136">
            <v>0</v>
          </cell>
          <cell r="CI136">
            <v>1197077</v>
          </cell>
          <cell r="CJ136">
            <v>1318996</v>
          </cell>
          <cell r="CK136">
            <v>0</v>
          </cell>
          <cell r="CL136">
            <v>0</v>
          </cell>
          <cell r="CM136">
            <v>10667.14</v>
          </cell>
          <cell r="CN136">
            <v>7191.36</v>
          </cell>
          <cell r="CO136">
            <v>13744</v>
          </cell>
          <cell r="CP136">
            <v>9663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21977</v>
          </cell>
          <cell r="CV136">
            <v>21977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29147343.437993757</v>
          </cell>
          <cell r="DB136">
            <v>30336255.926950969</v>
          </cell>
          <cell r="DC136">
            <v>3394</v>
          </cell>
          <cell r="DD136">
            <v>3337.2</v>
          </cell>
          <cell r="DE136">
            <v>3394</v>
          </cell>
          <cell r="DF136">
            <v>3337.2</v>
          </cell>
          <cell r="DG136">
            <v>0.27550000000000002</v>
          </cell>
          <cell r="DH136">
            <v>0.27550000000000002</v>
          </cell>
          <cell r="DI136">
            <v>6646</v>
          </cell>
          <cell r="DJ136">
            <v>6828</v>
          </cell>
          <cell r="DK136">
            <v>0</v>
          </cell>
          <cell r="DL136">
            <v>352.5736287255225</v>
          </cell>
          <cell r="DM136">
            <v>107.47</v>
          </cell>
          <cell r="DN136">
            <v>107.47</v>
          </cell>
          <cell r="DO136">
            <v>26</v>
          </cell>
          <cell r="DP136">
            <v>26</v>
          </cell>
          <cell r="DQ136">
            <v>58</v>
          </cell>
          <cell r="DR136">
            <v>58</v>
          </cell>
          <cell r="DS136">
            <v>524</v>
          </cell>
          <cell r="DT136">
            <v>524</v>
          </cell>
          <cell r="DU136">
            <v>276</v>
          </cell>
          <cell r="DV136">
            <v>275</v>
          </cell>
          <cell r="DW136">
            <v>736</v>
          </cell>
          <cell r="DX136">
            <v>741</v>
          </cell>
          <cell r="DY136">
            <v>316</v>
          </cell>
          <cell r="DZ136">
            <v>318</v>
          </cell>
          <cell r="EA136">
            <v>22</v>
          </cell>
          <cell r="EB136">
            <v>22</v>
          </cell>
          <cell r="EC136">
            <v>545</v>
          </cell>
          <cell r="ED136">
            <v>545</v>
          </cell>
          <cell r="EE136">
            <v>0</v>
          </cell>
          <cell r="EF136">
            <v>0</v>
          </cell>
          <cell r="EG136">
            <v>417.91</v>
          </cell>
          <cell r="EH136">
            <v>406.19</v>
          </cell>
          <cell r="EI136">
            <v>78270</v>
          </cell>
          <cell r="EJ136">
            <v>78270</v>
          </cell>
          <cell r="EK136">
            <v>0</v>
          </cell>
          <cell r="EL136">
            <v>1141</v>
          </cell>
          <cell r="EM136">
            <v>1163</v>
          </cell>
          <cell r="EN136">
            <v>412</v>
          </cell>
          <cell r="EO136">
            <v>449</v>
          </cell>
          <cell r="EP136">
            <v>30800</v>
          </cell>
          <cell r="EQ136">
            <v>30800</v>
          </cell>
          <cell r="ER136">
            <v>18.5</v>
          </cell>
          <cell r="ES136">
            <v>20</v>
          </cell>
          <cell r="EU136">
            <v>5415</v>
          </cell>
          <cell r="EV136">
            <v>5754.73</v>
          </cell>
          <cell r="FD136">
            <v>0</v>
          </cell>
          <cell r="FE136">
            <v>0</v>
          </cell>
          <cell r="FF136">
            <v>58</v>
          </cell>
          <cell r="FG136">
            <v>58</v>
          </cell>
          <cell r="FH136">
            <v>171</v>
          </cell>
          <cell r="FI136">
            <v>171</v>
          </cell>
          <cell r="FJ136">
            <v>42</v>
          </cell>
          <cell r="FK136">
            <v>86</v>
          </cell>
          <cell r="FL136">
            <v>6326</v>
          </cell>
          <cell r="FM136">
            <v>7655</v>
          </cell>
          <cell r="FN136">
            <v>3163</v>
          </cell>
          <cell r="FO136">
            <v>3827.5</v>
          </cell>
          <cell r="FP136">
            <v>42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249.86678246074845</v>
          </cell>
          <cell r="FV136">
            <v>0</v>
          </cell>
          <cell r="FW136">
            <v>11.825529328009738</v>
          </cell>
          <cell r="FX136">
            <v>0</v>
          </cell>
          <cell r="FY136">
            <v>90.881316936764321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371701</v>
          </cell>
          <cell r="GH136">
            <v>258072.96135265703</v>
          </cell>
          <cell r="GI136">
            <v>457249.38440303662</v>
          </cell>
          <cell r="GJ136">
            <v>65611.969634230525</v>
          </cell>
        </row>
        <row r="137">
          <cell r="A137">
            <v>202</v>
          </cell>
          <cell r="B137" t="str">
            <v>COLONIAL BEACH</v>
          </cell>
          <cell r="C137">
            <v>2145848</v>
          </cell>
          <cell r="D137">
            <v>2012723</v>
          </cell>
          <cell r="E137">
            <v>600927.04999448184</v>
          </cell>
          <cell r="F137">
            <v>673310.87132574618</v>
          </cell>
          <cell r="G137">
            <v>0</v>
          </cell>
          <cell r="H137">
            <v>149243</v>
          </cell>
          <cell r="I137">
            <v>42282</v>
          </cell>
          <cell r="J137">
            <v>40278</v>
          </cell>
          <cell r="K137">
            <v>99931</v>
          </cell>
          <cell r="L137">
            <v>95195</v>
          </cell>
          <cell r="M137">
            <v>20458</v>
          </cell>
          <cell r="N137">
            <v>19489</v>
          </cell>
          <cell r="O137">
            <v>459524</v>
          </cell>
          <cell r="P137">
            <v>437746</v>
          </cell>
          <cell r="Q137">
            <v>107406</v>
          </cell>
          <cell r="R137">
            <v>102316</v>
          </cell>
          <cell r="S137">
            <v>345037</v>
          </cell>
          <cell r="T137">
            <v>330558</v>
          </cell>
          <cell r="U137">
            <v>10623</v>
          </cell>
          <cell r="V137">
            <v>10119</v>
          </cell>
          <cell r="W137">
            <v>147929</v>
          </cell>
          <cell r="X137">
            <v>141668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200000</v>
          </cell>
          <cell r="AH137">
            <v>200000</v>
          </cell>
          <cell r="AI137">
            <v>0</v>
          </cell>
          <cell r="AJ137">
            <v>0</v>
          </cell>
          <cell r="AK137">
            <v>125257</v>
          </cell>
          <cell r="AL137">
            <v>164577</v>
          </cell>
          <cell r="AM137">
            <v>80449</v>
          </cell>
          <cell r="AN137">
            <v>94587</v>
          </cell>
          <cell r="AO137">
            <v>127477</v>
          </cell>
          <cell r="AP137">
            <v>121473</v>
          </cell>
          <cell r="AQ137">
            <v>0</v>
          </cell>
          <cell r="AR137">
            <v>0</v>
          </cell>
          <cell r="AS137">
            <v>9503</v>
          </cell>
          <cell r="AT137">
            <v>9503</v>
          </cell>
          <cell r="AU137">
            <v>2927</v>
          </cell>
          <cell r="AV137">
            <v>2927</v>
          </cell>
          <cell r="AW137">
            <v>96179</v>
          </cell>
          <cell r="AX137">
            <v>112548</v>
          </cell>
          <cell r="AY137">
            <v>0</v>
          </cell>
          <cell r="AZ137">
            <v>0</v>
          </cell>
          <cell r="BA137">
            <v>0</v>
          </cell>
          <cell r="BB137">
            <v>354</v>
          </cell>
          <cell r="BC137">
            <v>34732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7500</v>
          </cell>
          <cell r="BK137">
            <v>0</v>
          </cell>
          <cell r="BL137">
            <v>0</v>
          </cell>
          <cell r="BM137">
            <v>8386</v>
          </cell>
          <cell r="BN137">
            <v>8386</v>
          </cell>
          <cell r="BO137">
            <v>14400</v>
          </cell>
          <cell r="BP137">
            <v>14400</v>
          </cell>
          <cell r="BQ137">
            <v>102000</v>
          </cell>
          <cell r="BR137">
            <v>102000</v>
          </cell>
          <cell r="BS137">
            <v>3353</v>
          </cell>
          <cell r="BT137">
            <v>3353</v>
          </cell>
          <cell r="BU137">
            <v>3847.3685023728758</v>
          </cell>
          <cell r="BV137">
            <v>0</v>
          </cell>
          <cell r="BW137">
            <v>2598</v>
          </cell>
          <cell r="BX137">
            <v>2598</v>
          </cell>
          <cell r="BY137">
            <v>3409</v>
          </cell>
          <cell r="BZ137">
            <v>3443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134106</v>
          </cell>
          <cell r="CF137">
            <v>134106</v>
          </cell>
          <cell r="CG137">
            <v>0</v>
          </cell>
          <cell r="CH137">
            <v>0</v>
          </cell>
          <cell r="CI137">
            <v>7193</v>
          </cell>
          <cell r="CJ137">
            <v>7673</v>
          </cell>
          <cell r="CK137">
            <v>0</v>
          </cell>
          <cell r="CL137">
            <v>0</v>
          </cell>
          <cell r="CM137">
            <v>2432.7600000000002</v>
          </cell>
          <cell r="CN137">
            <v>1317.58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4049</v>
          </cell>
          <cell r="CV137">
            <v>4049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4942263.1784968544</v>
          </cell>
          <cell r="DB137">
            <v>5007086.4513257463</v>
          </cell>
          <cell r="DC137">
            <v>588.70000000000005</v>
          </cell>
          <cell r="DD137">
            <v>560.79999999999995</v>
          </cell>
          <cell r="DE137">
            <v>588.70000000000005</v>
          </cell>
          <cell r="DF137">
            <v>560.79999999999995</v>
          </cell>
          <cell r="DG137">
            <v>0.33169999999999999</v>
          </cell>
          <cell r="DH137">
            <v>0.33169999999999999</v>
          </cell>
          <cell r="DI137">
            <v>6475</v>
          </cell>
          <cell r="DJ137">
            <v>6571</v>
          </cell>
          <cell r="DK137">
            <v>0</v>
          </cell>
          <cell r="DL137">
            <v>397.26713583788813</v>
          </cell>
          <cell r="DM137">
            <v>107.47</v>
          </cell>
          <cell r="DN137">
            <v>107.47</v>
          </cell>
          <cell r="DO137">
            <v>254</v>
          </cell>
          <cell r="DP137">
            <v>254</v>
          </cell>
          <cell r="DQ137">
            <v>52</v>
          </cell>
          <cell r="DR137">
            <v>52</v>
          </cell>
          <cell r="DS137">
            <v>1168</v>
          </cell>
          <cell r="DT137">
            <v>1168</v>
          </cell>
          <cell r="DU137">
            <v>273</v>
          </cell>
          <cell r="DV137">
            <v>273</v>
          </cell>
          <cell r="DW137">
            <v>877</v>
          </cell>
          <cell r="DX137">
            <v>882</v>
          </cell>
          <cell r="DY137">
            <v>376</v>
          </cell>
          <cell r="DZ137">
            <v>378</v>
          </cell>
          <cell r="EA137">
            <v>27</v>
          </cell>
          <cell r="EB137">
            <v>27</v>
          </cell>
          <cell r="EC137">
            <v>545</v>
          </cell>
          <cell r="ED137">
            <v>545</v>
          </cell>
          <cell r="EE137">
            <v>0</v>
          </cell>
          <cell r="EF137">
            <v>0</v>
          </cell>
          <cell r="EG137">
            <v>417.91</v>
          </cell>
          <cell r="EH137">
            <v>406.19</v>
          </cell>
          <cell r="EI137">
            <v>71758</v>
          </cell>
          <cell r="EJ137">
            <v>71758</v>
          </cell>
          <cell r="EK137">
            <v>0</v>
          </cell>
          <cell r="EL137">
            <v>8</v>
          </cell>
          <cell r="EM137">
            <v>8</v>
          </cell>
          <cell r="EN137">
            <v>0</v>
          </cell>
          <cell r="EO137">
            <v>0</v>
          </cell>
          <cell r="EP137">
            <v>20400</v>
          </cell>
          <cell r="EQ137">
            <v>20400</v>
          </cell>
          <cell r="ER137">
            <v>18.5</v>
          </cell>
          <cell r="ES137">
            <v>20</v>
          </cell>
          <cell r="EU137">
            <v>5415</v>
          </cell>
          <cell r="EV137">
            <v>5754.73</v>
          </cell>
          <cell r="FD137">
            <v>0</v>
          </cell>
          <cell r="FE137">
            <v>0</v>
          </cell>
          <cell r="FF137">
            <v>52</v>
          </cell>
          <cell r="FG137">
            <v>52</v>
          </cell>
          <cell r="FH137">
            <v>169</v>
          </cell>
          <cell r="FI137">
            <v>168</v>
          </cell>
          <cell r="FJ137">
            <v>22.75</v>
          </cell>
          <cell r="FK137">
            <v>22</v>
          </cell>
          <cell r="FL137">
            <v>6326</v>
          </cell>
          <cell r="FM137">
            <v>7655</v>
          </cell>
          <cell r="FN137">
            <v>3163</v>
          </cell>
          <cell r="FO137">
            <v>3827.5</v>
          </cell>
          <cell r="FP137">
            <v>22.75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288.9648562416595</v>
          </cell>
          <cell r="FV137">
            <v>0</v>
          </cell>
          <cell r="FW137">
            <v>22.573142391499843</v>
          </cell>
          <cell r="FX137">
            <v>0</v>
          </cell>
          <cell r="FY137">
            <v>85.729137204728801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75558</v>
          </cell>
          <cell r="GH137">
            <v>53309.247643273971</v>
          </cell>
          <cell r="GI137">
            <v>102098.87804878049</v>
          </cell>
          <cell r="GJ137">
            <v>4716.6618285201257</v>
          </cell>
        </row>
        <row r="138">
          <cell r="A138">
            <v>207</v>
          </cell>
          <cell r="B138" t="str">
            <v>WEST POINT</v>
          </cell>
          <cell r="C138">
            <v>3198785</v>
          </cell>
          <cell r="D138">
            <v>3199997</v>
          </cell>
          <cell r="E138">
            <v>784066.72237375239</v>
          </cell>
          <cell r="F138">
            <v>830055.27621709858</v>
          </cell>
          <cell r="G138">
            <v>0</v>
          </cell>
          <cell r="H138">
            <v>203897</v>
          </cell>
          <cell r="I138">
            <v>63192</v>
          </cell>
          <cell r="J138">
            <v>62938</v>
          </cell>
          <cell r="K138">
            <v>145824</v>
          </cell>
          <cell r="L138">
            <v>145238</v>
          </cell>
          <cell r="M138">
            <v>30576</v>
          </cell>
          <cell r="N138">
            <v>31039</v>
          </cell>
          <cell r="O138">
            <v>328692</v>
          </cell>
          <cell r="P138">
            <v>327370</v>
          </cell>
          <cell r="Q138">
            <v>57624</v>
          </cell>
          <cell r="R138">
            <v>56807</v>
          </cell>
          <cell r="S138">
            <v>443352</v>
          </cell>
          <cell r="T138">
            <v>444498</v>
          </cell>
          <cell r="U138">
            <v>13524</v>
          </cell>
          <cell r="V138">
            <v>13470</v>
          </cell>
          <cell r="W138">
            <v>190512</v>
          </cell>
          <cell r="X138">
            <v>190332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8453</v>
          </cell>
          <cell r="AD138">
            <v>8453</v>
          </cell>
          <cell r="AE138">
            <v>0</v>
          </cell>
          <cell r="AF138">
            <v>0</v>
          </cell>
          <cell r="AG138">
            <v>244684</v>
          </cell>
          <cell r="AH138">
            <v>236764</v>
          </cell>
          <cell r="AI138">
            <v>0</v>
          </cell>
          <cell r="AJ138">
            <v>0</v>
          </cell>
          <cell r="AK138">
            <v>36339</v>
          </cell>
          <cell r="AL138">
            <v>48575</v>
          </cell>
          <cell r="AM138">
            <v>23339</v>
          </cell>
          <cell r="AN138">
            <v>27918</v>
          </cell>
          <cell r="AO138">
            <v>109629</v>
          </cell>
          <cell r="AP138">
            <v>109179</v>
          </cell>
          <cell r="AQ138">
            <v>0</v>
          </cell>
          <cell r="AR138">
            <v>0</v>
          </cell>
          <cell r="AS138">
            <v>5251</v>
          </cell>
          <cell r="AT138">
            <v>5251</v>
          </cell>
          <cell r="AU138">
            <v>0</v>
          </cell>
          <cell r="AV138">
            <v>0</v>
          </cell>
          <cell r="AW138">
            <v>0</v>
          </cell>
          <cell r="AX138">
            <v>5654</v>
          </cell>
          <cell r="AY138">
            <v>0</v>
          </cell>
          <cell r="AZ138">
            <v>0</v>
          </cell>
          <cell r="BA138">
            <v>0</v>
          </cell>
          <cell r="BB138">
            <v>343</v>
          </cell>
          <cell r="BC138">
            <v>23240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4859.2903551637146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8386</v>
          </cell>
          <cell r="BN138">
            <v>8386</v>
          </cell>
          <cell r="BO138">
            <v>10610</v>
          </cell>
          <cell r="BP138">
            <v>10610</v>
          </cell>
          <cell r="BQ138">
            <v>102000</v>
          </cell>
          <cell r="BR138">
            <v>102000</v>
          </cell>
          <cell r="BS138">
            <v>3174</v>
          </cell>
          <cell r="BT138">
            <v>3174</v>
          </cell>
          <cell r="BU138">
            <v>3957.0236650016159</v>
          </cell>
          <cell r="BV138">
            <v>0</v>
          </cell>
          <cell r="BW138">
            <v>2901</v>
          </cell>
          <cell r="BX138">
            <v>2901</v>
          </cell>
          <cell r="BY138">
            <v>1157</v>
          </cell>
          <cell r="BZ138">
            <v>1169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86108.400000000009</v>
          </cell>
          <cell r="CF138">
            <v>86108.400000000009</v>
          </cell>
          <cell r="CG138">
            <v>0</v>
          </cell>
          <cell r="CH138">
            <v>0</v>
          </cell>
          <cell r="CI138">
            <v>6890</v>
          </cell>
          <cell r="CJ138">
            <v>7420</v>
          </cell>
          <cell r="CK138">
            <v>0</v>
          </cell>
          <cell r="CL138">
            <v>0</v>
          </cell>
          <cell r="CM138">
            <v>4489.9799999999996</v>
          </cell>
          <cell r="CN138">
            <v>4286.26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2967</v>
          </cell>
          <cell r="CV138">
            <v>2967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5939723.1260387544</v>
          </cell>
          <cell r="DB138">
            <v>6181316.2265722621</v>
          </cell>
          <cell r="DC138">
            <v>796.1</v>
          </cell>
          <cell r="DD138">
            <v>792.9</v>
          </cell>
          <cell r="DE138">
            <v>796.1</v>
          </cell>
          <cell r="DF138">
            <v>792.9</v>
          </cell>
          <cell r="DG138">
            <v>0.26140000000000002</v>
          </cell>
          <cell r="DH138">
            <v>0.26140000000000002</v>
          </cell>
          <cell r="DI138">
            <v>6425</v>
          </cell>
          <cell r="DJ138">
            <v>6511</v>
          </cell>
          <cell r="DK138">
            <v>0</v>
          </cell>
          <cell r="DL138">
            <v>347.57713520518985</v>
          </cell>
          <cell r="DM138">
            <v>107.47</v>
          </cell>
          <cell r="DN138">
            <v>107.47</v>
          </cell>
          <cell r="DO138">
            <v>248</v>
          </cell>
          <cell r="DP138">
            <v>248</v>
          </cell>
          <cell r="DQ138">
            <v>52</v>
          </cell>
          <cell r="DR138">
            <v>53</v>
          </cell>
          <cell r="DS138">
            <v>559</v>
          </cell>
          <cell r="DT138">
            <v>559</v>
          </cell>
          <cell r="DU138">
            <v>98</v>
          </cell>
          <cell r="DV138">
            <v>97</v>
          </cell>
          <cell r="DW138">
            <v>754</v>
          </cell>
          <cell r="DX138">
            <v>759</v>
          </cell>
          <cell r="DY138">
            <v>324</v>
          </cell>
          <cell r="DZ138">
            <v>325</v>
          </cell>
          <cell r="EA138">
            <v>23</v>
          </cell>
          <cell r="EB138">
            <v>23</v>
          </cell>
          <cell r="EC138">
            <v>545</v>
          </cell>
          <cell r="ED138">
            <v>545</v>
          </cell>
          <cell r="EE138">
            <v>0</v>
          </cell>
          <cell r="EF138">
            <v>0</v>
          </cell>
          <cell r="EG138">
            <v>417.91</v>
          </cell>
          <cell r="EH138">
            <v>406.19</v>
          </cell>
          <cell r="EI138">
            <v>71758</v>
          </cell>
          <cell r="EJ138">
            <v>71758</v>
          </cell>
          <cell r="EK138">
            <v>0</v>
          </cell>
          <cell r="EL138">
            <v>7</v>
          </cell>
          <cell r="EM138">
            <v>7</v>
          </cell>
          <cell r="EN138">
            <v>21</v>
          </cell>
          <cell r="EO138">
            <v>21</v>
          </cell>
          <cell r="EP138">
            <v>20400</v>
          </cell>
          <cell r="EQ138">
            <v>20400</v>
          </cell>
          <cell r="ER138">
            <v>18.5</v>
          </cell>
          <cell r="ES138">
            <v>20</v>
          </cell>
          <cell r="EU138">
            <v>5415</v>
          </cell>
          <cell r="EV138">
            <v>5754.73</v>
          </cell>
          <cell r="FD138">
            <v>0</v>
          </cell>
          <cell r="FE138">
            <v>0</v>
          </cell>
          <cell r="FF138">
            <v>52</v>
          </cell>
          <cell r="FG138">
            <v>53</v>
          </cell>
          <cell r="FH138">
            <v>151</v>
          </cell>
          <cell r="FI138">
            <v>151</v>
          </cell>
          <cell r="FJ138">
            <v>0</v>
          </cell>
          <cell r="FK138">
            <v>1</v>
          </cell>
          <cell r="FL138">
            <v>6326</v>
          </cell>
          <cell r="FM138">
            <v>7655</v>
          </cell>
          <cell r="FN138">
            <v>3163</v>
          </cell>
          <cell r="FO138">
            <v>3827.5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0</v>
          </cell>
          <cell r="FU138">
            <v>242.14557409500571</v>
          </cell>
          <cell r="FV138">
            <v>0</v>
          </cell>
          <cell r="FW138">
            <v>25.90659431966186</v>
          </cell>
          <cell r="FX138">
            <v>0</v>
          </cell>
          <cell r="FY138">
            <v>79.524966790522285</v>
          </cell>
          <cell r="FZ138">
            <v>0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83793</v>
          </cell>
          <cell r="GH138">
            <v>20393.871649065804</v>
          </cell>
          <cell r="GI138">
            <v>21120.808556728949</v>
          </cell>
          <cell r="GJ138">
            <v>1858.3961548876255</v>
          </cell>
        </row>
        <row r="139">
          <cell r="A139">
            <v>0</v>
          </cell>
          <cell r="B139" t="str">
            <v>STATE TOTALS</v>
          </cell>
          <cell r="C139">
            <v>3467093109</v>
          </cell>
          <cell r="D139">
            <v>3536907242</v>
          </cell>
          <cell r="E139">
            <v>1512499999.9999998</v>
          </cell>
          <cell r="F139">
            <v>1563000000.0000005</v>
          </cell>
          <cell r="G139">
            <v>0</v>
          </cell>
          <cell r="H139">
            <v>232692024</v>
          </cell>
          <cell r="I139">
            <v>72851568</v>
          </cell>
          <cell r="J139">
            <v>73119307</v>
          </cell>
          <cell r="K139">
            <v>60508948</v>
          </cell>
          <cell r="L139">
            <v>60443307</v>
          </cell>
          <cell r="M139">
            <v>36382479</v>
          </cell>
          <cell r="N139">
            <v>36523788</v>
          </cell>
          <cell r="O139">
            <v>418622981</v>
          </cell>
          <cell r="P139">
            <v>419818073</v>
          </cell>
          <cell r="Q139">
            <v>117973133</v>
          </cell>
          <cell r="R139">
            <v>118181833</v>
          </cell>
          <cell r="S139">
            <v>484558788</v>
          </cell>
          <cell r="T139">
            <v>489390727</v>
          </cell>
          <cell r="U139">
            <v>14648748</v>
          </cell>
          <cell r="V139">
            <v>14858510</v>
          </cell>
          <cell r="W139">
            <v>207892825</v>
          </cell>
          <cell r="X139">
            <v>209927966</v>
          </cell>
          <cell r="Y139">
            <v>1458600</v>
          </cell>
          <cell r="Z139">
            <v>1473313</v>
          </cell>
          <cell r="AA139">
            <v>0</v>
          </cell>
          <cell r="AB139">
            <v>0</v>
          </cell>
          <cell r="AC139">
            <v>17994400</v>
          </cell>
          <cell r="AD139">
            <v>18651839</v>
          </cell>
          <cell r="AE139">
            <v>0</v>
          </cell>
          <cell r="AF139">
            <v>0</v>
          </cell>
          <cell r="AG139">
            <v>283292382</v>
          </cell>
          <cell r="AH139">
            <v>276361275</v>
          </cell>
          <cell r="AI139">
            <v>1030714</v>
          </cell>
          <cell r="AJ139">
            <v>1049271</v>
          </cell>
          <cell r="AK139">
            <v>107830098</v>
          </cell>
          <cell r="AL139">
            <v>147939158</v>
          </cell>
          <cell r="AM139">
            <v>69256388</v>
          </cell>
          <cell r="AN139">
            <v>85024934</v>
          </cell>
          <cell r="AO139">
            <v>129176942</v>
          </cell>
          <cell r="AP139">
            <v>132995629</v>
          </cell>
          <cell r="AQ139">
            <v>0</v>
          </cell>
          <cell r="AR139">
            <v>0</v>
          </cell>
          <cell r="AS139">
            <v>27103087</v>
          </cell>
          <cell r="AT139">
            <v>27192313</v>
          </cell>
          <cell r="AU139">
            <v>1000000</v>
          </cell>
          <cell r="AV139">
            <v>1000000</v>
          </cell>
          <cell r="AW139">
            <v>70474181</v>
          </cell>
          <cell r="AX139">
            <v>133857554</v>
          </cell>
          <cell r="AY139">
            <v>0</v>
          </cell>
          <cell r="AZ139">
            <v>0</v>
          </cell>
          <cell r="BA139">
            <v>0</v>
          </cell>
          <cell r="BB139">
            <v>3828938</v>
          </cell>
          <cell r="BC139">
            <v>39999970</v>
          </cell>
          <cell r="BD139">
            <v>0</v>
          </cell>
          <cell r="BE139">
            <v>0</v>
          </cell>
          <cell r="BF139">
            <v>1200000</v>
          </cell>
          <cell r="BG139">
            <v>0</v>
          </cell>
          <cell r="BH139">
            <v>4100000.0000000005</v>
          </cell>
          <cell r="BI139">
            <v>1931500</v>
          </cell>
          <cell r="BJ139">
            <v>9877500</v>
          </cell>
          <cell r="BK139">
            <v>278642957</v>
          </cell>
          <cell r="BL139">
            <v>164335526</v>
          </cell>
          <cell r="BM139">
            <v>2247497</v>
          </cell>
          <cell r="BN139">
            <v>2247497</v>
          </cell>
          <cell r="BO139">
            <v>15213962</v>
          </cell>
          <cell r="BP139">
            <v>15248151</v>
          </cell>
          <cell r="BQ139">
            <v>56033200</v>
          </cell>
          <cell r="BR139">
            <v>56032800</v>
          </cell>
          <cell r="BS139">
            <v>1387235</v>
          </cell>
          <cell r="BT139">
            <v>1387235</v>
          </cell>
          <cell r="BU139">
            <v>12910256.000000093</v>
          </cell>
          <cell r="BV139">
            <v>0</v>
          </cell>
          <cell r="BW139">
            <v>9363024</v>
          </cell>
          <cell r="BX139">
            <v>9363024</v>
          </cell>
          <cell r="BY139">
            <v>3091286</v>
          </cell>
          <cell r="BZ139">
            <v>3122201</v>
          </cell>
          <cell r="CA139">
            <v>35082351</v>
          </cell>
          <cell r="CB139">
            <v>32471636</v>
          </cell>
          <cell r="CC139">
            <v>3395035</v>
          </cell>
          <cell r="CD139">
            <v>3680752</v>
          </cell>
          <cell r="CE139">
            <v>98152928.675999984</v>
          </cell>
          <cell r="CF139">
            <v>95389908.675999984</v>
          </cell>
          <cell r="CG139">
            <v>877330</v>
          </cell>
          <cell r="CH139">
            <v>877330</v>
          </cell>
          <cell r="CI139">
            <v>74642794</v>
          </cell>
          <cell r="CJ139">
            <v>82592805</v>
          </cell>
          <cell r="CK139">
            <v>1827115</v>
          </cell>
          <cell r="CL139">
            <v>1811366</v>
          </cell>
          <cell r="CM139">
            <v>1437081.8</v>
          </cell>
          <cell r="CN139">
            <v>1026087.9199999999</v>
          </cell>
          <cell r="CO139">
            <v>12883163</v>
          </cell>
          <cell r="CP139">
            <v>9228608</v>
          </cell>
          <cell r="CQ139">
            <v>9206220</v>
          </cell>
          <cell r="CR139">
            <v>9870504</v>
          </cell>
          <cell r="CS139">
            <v>0</v>
          </cell>
          <cell r="CT139">
            <v>2000000</v>
          </cell>
          <cell r="CU139">
            <v>5801932</v>
          </cell>
          <cell r="CV139">
            <v>5801932</v>
          </cell>
          <cell r="CW139">
            <v>16643430</v>
          </cell>
          <cell r="CX139">
            <v>17771327</v>
          </cell>
          <cell r="CY139">
            <v>39305</v>
          </cell>
          <cell r="CZ139">
            <v>54077</v>
          </cell>
          <cell r="DA139">
            <v>7782458943.4759998</v>
          </cell>
          <cell r="DB139">
            <v>8109898330.5959997</v>
          </cell>
          <cell r="DC139">
            <v>1213092.9000000001</v>
          </cell>
          <cell r="DD139">
            <v>1218331.05</v>
          </cell>
          <cell r="DE139">
            <v>1213092.9000000001</v>
          </cell>
          <cell r="DF139">
            <v>1218331.05</v>
          </cell>
          <cell r="EP139">
            <v>10843040</v>
          </cell>
          <cell r="EQ139">
            <v>10842960</v>
          </cell>
          <cell r="FP139">
            <v>17674.875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33539.494757887936</v>
          </cell>
          <cell r="FV139">
            <v>0</v>
          </cell>
          <cell r="FW139">
            <v>2278.7988450708895</v>
          </cell>
          <cell r="FX139">
            <v>0</v>
          </cell>
          <cell r="FY139">
            <v>11675.346593187303</v>
          </cell>
          <cell r="GF139">
            <v>217506794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view="pageLayout" zoomScaleNormal="100" workbookViewId="0">
      <selection sqref="A1:E1"/>
    </sheetView>
  </sheetViews>
  <sheetFormatPr defaultRowHeight="15" x14ac:dyDescent="0.25"/>
  <cols>
    <col min="1" max="1" width="3.42578125" customWidth="1"/>
    <col min="2" max="2" width="7.42578125" customWidth="1"/>
    <col min="3" max="3" width="91.42578125" customWidth="1"/>
    <col min="4" max="4" width="22.28515625" customWidth="1"/>
    <col min="5" max="5" width="3.5703125" customWidth="1"/>
  </cols>
  <sheetData>
    <row r="1" spans="1:5" ht="21.6" customHeight="1" x14ac:dyDescent="0.25">
      <c r="A1" s="102" t="s">
        <v>0</v>
      </c>
      <c r="B1" s="103"/>
      <c r="C1" s="103"/>
      <c r="D1" s="103"/>
      <c r="E1" s="104"/>
    </row>
    <row r="2" spans="1:5" ht="24" thickBot="1" x14ac:dyDescent="0.3">
      <c r="A2" s="105" t="s">
        <v>1</v>
      </c>
      <c r="B2" s="106"/>
      <c r="C2" s="106"/>
      <c r="D2" s="106"/>
      <c r="E2" s="107"/>
    </row>
    <row r="3" spans="1:5" ht="36.75" customHeight="1" thickBot="1" x14ac:dyDescent="0.3">
      <c r="A3" s="108" t="s">
        <v>2</v>
      </c>
      <c r="B3" s="109"/>
      <c r="C3" s="109"/>
      <c r="D3" s="109"/>
      <c r="E3" s="110"/>
    </row>
    <row r="4" spans="1:5" ht="36.75" thickBot="1" x14ac:dyDescent="0.3">
      <c r="A4" s="1"/>
      <c r="B4" s="2"/>
      <c r="C4" s="3" t="s">
        <v>3</v>
      </c>
      <c r="D4" s="4"/>
      <c r="E4" s="5"/>
    </row>
    <row r="5" spans="1:5" ht="16.5" thickBot="1" x14ac:dyDescent="0.3">
      <c r="A5" s="1"/>
      <c r="B5" s="6"/>
      <c r="C5" s="7" t="s">
        <v>4</v>
      </c>
      <c r="D5" s="4" t="s">
        <v>5</v>
      </c>
      <c r="E5" s="5"/>
    </row>
    <row r="6" spans="1:5" x14ac:dyDescent="0.25">
      <c r="A6" s="1"/>
      <c r="B6" s="8">
        <v>1</v>
      </c>
      <c r="C6" s="9" t="s">
        <v>6</v>
      </c>
      <c r="D6" s="10"/>
      <c r="E6" s="11"/>
    </row>
    <row r="7" spans="1:5" x14ac:dyDescent="0.25">
      <c r="A7" s="1"/>
      <c r="B7" s="12">
        <v>2</v>
      </c>
      <c r="C7" s="13" t="s">
        <v>7</v>
      </c>
      <c r="D7" s="14"/>
      <c r="E7" s="11"/>
    </row>
    <row r="8" spans="1:5" x14ac:dyDescent="0.25">
      <c r="A8" s="1"/>
      <c r="B8" s="12">
        <v>3</v>
      </c>
      <c r="C8" s="13" t="s">
        <v>8</v>
      </c>
      <c r="D8" s="14"/>
      <c r="E8" s="11"/>
    </row>
    <row r="9" spans="1:5" ht="15.75" thickBot="1" x14ac:dyDescent="0.3">
      <c r="A9" s="1"/>
      <c r="B9" s="15">
        <v>4</v>
      </c>
      <c r="C9" s="16" t="s">
        <v>9</v>
      </c>
      <c r="D9" s="17">
        <f>D6+D7-D8</f>
        <v>0</v>
      </c>
      <c r="E9" s="11"/>
    </row>
    <row r="10" spans="1:5" ht="15.75" thickBot="1" x14ac:dyDescent="0.3">
      <c r="A10" s="1"/>
      <c r="B10" s="18"/>
      <c r="C10" s="19"/>
      <c r="D10" s="1"/>
      <c r="E10" s="11"/>
    </row>
    <row r="11" spans="1:5" ht="18.75" thickBot="1" x14ac:dyDescent="0.3">
      <c r="A11" s="1"/>
      <c r="B11" s="2"/>
      <c r="C11" s="3" t="s">
        <v>10</v>
      </c>
      <c r="D11" s="4"/>
      <c r="E11" s="11"/>
    </row>
    <row r="12" spans="1:5" ht="16.5" thickBot="1" x14ac:dyDescent="0.3">
      <c r="A12" s="1"/>
      <c r="B12" s="20"/>
      <c r="C12" s="7" t="s">
        <v>4</v>
      </c>
      <c r="D12" s="4" t="s">
        <v>5</v>
      </c>
      <c r="E12" s="11"/>
    </row>
    <row r="13" spans="1:5" x14ac:dyDescent="0.25">
      <c r="A13" s="1"/>
      <c r="B13" s="21">
        <v>1</v>
      </c>
      <c r="C13" s="22" t="s">
        <v>11</v>
      </c>
      <c r="D13" s="23"/>
      <c r="E13" s="11"/>
    </row>
    <row r="14" spans="1:5" ht="15.75" thickBot="1" x14ac:dyDescent="0.3">
      <c r="A14" s="1"/>
      <c r="B14" s="15">
        <v>2</v>
      </c>
      <c r="C14" s="24" t="s">
        <v>12</v>
      </c>
      <c r="D14" s="25"/>
      <c r="E14" s="11"/>
    </row>
    <row r="15" spans="1:5" x14ac:dyDescent="0.25">
      <c r="A15" s="26"/>
      <c r="B15" s="18"/>
      <c r="C15" s="27"/>
      <c r="D15" s="28"/>
      <c r="E15" s="29"/>
    </row>
    <row r="16" spans="1:5" ht="21" thickBot="1" x14ac:dyDescent="0.3">
      <c r="A16" s="26"/>
      <c r="B16" s="18"/>
      <c r="C16" s="30"/>
      <c r="D16" s="31"/>
      <c r="E16" s="29"/>
    </row>
    <row r="17" spans="1:5" ht="15.75" thickBot="1" x14ac:dyDescent="0.3">
      <c r="A17" s="26"/>
      <c r="B17" s="18"/>
      <c r="C17" s="32" t="s">
        <v>13</v>
      </c>
      <c r="D17" s="33"/>
      <c r="E17" s="29"/>
    </row>
    <row r="18" spans="1:5" x14ac:dyDescent="0.25">
      <c r="A18" s="26"/>
      <c r="B18" s="18"/>
      <c r="C18" s="19"/>
      <c r="D18" s="1"/>
      <c r="E18" s="29"/>
    </row>
  </sheetData>
  <mergeCells count="3">
    <mergeCell ref="A1:E1"/>
    <mergeCell ref="A2:E2"/>
    <mergeCell ref="A3:E3"/>
  </mergeCells>
  <conditionalFormatting sqref="D17">
    <cfRule type="cellIs" dxfId="6" priority="1" stopIfTrue="1" operator="lessThan">
      <formula>0</formula>
    </cfRule>
  </conditionalFormatting>
  <dataValidations disablePrompts="1" count="2">
    <dataValidation type="list" allowBlank="1" showInputMessage="1" showErrorMessage="1" sqref="D17">
      <formula1>$Z$4</formula1>
    </dataValidation>
    <dataValidation type="decimal" operator="notBetween" allowBlank="1" showInputMessage="1" showErrorMessage="1" error="Enter an amount in dollars and cents." sqref="D13:D14 D6:D8">
      <formula1>0.0001</formula1>
      <formula2>0.0002</formula2>
    </dataValidation>
  </dataValidations>
  <pageMargins left="0.7" right="0.7" top="0.75" bottom="0.75" header="0.3" footer="0.3"/>
  <pageSetup scale="95" fitToHeight="0" orientation="landscape" r:id="rId1"/>
  <headerFooter alignWithMargins="0">
    <oddHeader xml:space="preserve">&amp;R&amp;"Times New Roman,Regular"&amp;9Attachment C
Superintendent's Memo #099-21
April 16, 2021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8"/>
  <sheetViews>
    <sheetView workbookViewId="0">
      <selection activeCell="D34" sqref="D34"/>
    </sheetView>
  </sheetViews>
  <sheetFormatPr defaultColWidth="9.140625" defaultRowHeight="15" x14ac:dyDescent="0.2"/>
  <cols>
    <col min="1" max="1" width="2.140625" style="92" customWidth="1"/>
    <col min="2" max="2" width="17.28515625" style="98" hidden="1" customWidth="1"/>
    <col min="3" max="3" width="80.7109375" style="99" customWidth="1"/>
    <col min="4" max="4" width="27.140625" style="100" customWidth="1"/>
    <col min="5" max="5" width="1.85546875" style="92" customWidth="1"/>
    <col min="6" max="6" width="76.28515625" style="92" customWidth="1"/>
    <col min="7" max="9" width="13.7109375" style="92" customWidth="1"/>
    <col min="10" max="10" width="26.140625" style="92" customWidth="1"/>
    <col min="11" max="11" width="21.28515625" style="92" customWidth="1"/>
    <col min="12" max="26" width="9.140625" style="92"/>
    <col min="27" max="27" width="49.140625" style="92" customWidth="1"/>
    <col min="28" max="28" width="21.7109375" style="92" customWidth="1"/>
    <col min="29" max="29" width="13.7109375" style="92" customWidth="1"/>
    <col min="30" max="30" width="20" style="101" customWidth="1"/>
    <col min="31" max="66" width="9.140625" style="92" customWidth="1"/>
    <col min="67" max="16384" width="9.140625" style="92"/>
  </cols>
  <sheetData>
    <row r="1" spans="1:32" s="42" customFormat="1" ht="30.75" customHeight="1" x14ac:dyDescent="0.4">
      <c r="A1" s="34"/>
      <c r="B1" s="35"/>
      <c r="C1" s="113" t="s">
        <v>14</v>
      </c>
      <c r="D1" s="114"/>
      <c r="E1" s="36"/>
      <c r="F1" s="37"/>
      <c r="G1" s="37"/>
      <c r="H1" s="37"/>
      <c r="I1" s="37"/>
      <c r="J1" s="37"/>
      <c r="K1" s="38"/>
      <c r="L1" s="38"/>
      <c r="M1" s="38"/>
      <c r="N1" s="38"/>
      <c r="O1" s="38"/>
      <c r="P1" s="38"/>
      <c r="Q1" s="38"/>
      <c r="R1" s="38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40"/>
      <c r="AE1" s="41"/>
      <c r="AF1" s="41">
        <f>AF45+AF46</f>
        <v>1</v>
      </c>
    </row>
    <row r="2" spans="1:32" s="42" customFormat="1" ht="24.75" customHeight="1" thickBot="1" x14ac:dyDescent="0.45">
      <c r="A2" s="43"/>
      <c r="B2" s="44" t="s">
        <v>15</v>
      </c>
      <c r="C2" s="115" t="s">
        <v>1</v>
      </c>
      <c r="D2" s="116"/>
      <c r="E2" s="36"/>
      <c r="F2" s="37"/>
      <c r="G2" s="37"/>
      <c r="H2" s="37"/>
      <c r="I2" s="37"/>
      <c r="J2" s="37"/>
      <c r="K2" s="38"/>
      <c r="L2" s="38"/>
      <c r="M2" s="38"/>
      <c r="N2" s="38"/>
      <c r="O2" s="38"/>
      <c r="P2" s="38"/>
      <c r="Q2" s="38"/>
      <c r="R2" s="38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0"/>
      <c r="AE2" s="45" t="s">
        <v>16</v>
      </c>
    </row>
    <row r="3" spans="1:32" s="42" customFormat="1" ht="23.25" customHeight="1" thickBot="1" x14ac:dyDescent="0.25">
      <c r="A3" s="46"/>
      <c r="B3" s="47"/>
      <c r="C3" s="117" t="s">
        <v>17</v>
      </c>
      <c r="D3" s="118"/>
      <c r="E3" s="36"/>
      <c r="F3" s="37"/>
      <c r="G3" s="37"/>
      <c r="H3" s="37"/>
      <c r="I3" s="37"/>
      <c r="J3" s="37"/>
      <c r="K3" s="38"/>
      <c r="L3" s="38"/>
      <c r="M3" s="38"/>
      <c r="N3" s="38"/>
      <c r="O3" s="38"/>
      <c r="P3" s="38"/>
      <c r="Q3" s="38"/>
      <c r="R3" s="38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40"/>
      <c r="AE3" s="48">
        <f>IFERROR((D4+D5),0)</f>
        <v>0</v>
      </c>
    </row>
    <row r="4" spans="1:32" s="42" customFormat="1" ht="18" x14ac:dyDescent="0.25">
      <c r="A4" s="46"/>
      <c r="B4" s="47">
        <v>1</v>
      </c>
      <c r="C4" s="49" t="s">
        <v>18</v>
      </c>
      <c r="D4" s="50">
        <v>0</v>
      </c>
      <c r="E4" s="36"/>
      <c r="F4" s="37"/>
      <c r="G4" s="37"/>
      <c r="H4" s="37"/>
      <c r="I4" s="37"/>
      <c r="J4" s="37"/>
      <c r="K4" s="38"/>
      <c r="L4" s="38"/>
      <c r="M4" s="38"/>
      <c r="N4" s="38"/>
      <c r="O4" s="38"/>
      <c r="P4" s="38"/>
      <c r="Q4" s="38"/>
      <c r="R4" s="38"/>
      <c r="S4" s="39"/>
      <c r="T4" s="39"/>
      <c r="U4" s="39"/>
      <c r="V4" s="39"/>
      <c r="W4" s="39"/>
      <c r="X4" s="39"/>
      <c r="Y4" s="39"/>
      <c r="Z4" s="39"/>
      <c r="AA4" s="39"/>
      <c r="AB4" s="39"/>
      <c r="AC4" s="41">
        <f>'[1]Contact Information'!U4</f>
        <v>2</v>
      </c>
      <c r="AD4" s="51">
        <f>VLOOKUP(AC4,'[1]RLERLM Data Sources'!$A$2:$GJ$139,17,FALSE)</f>
        <v>526317</v>
      </c>
    </row>
    <row r="5" spans="1:32" s="42" customFormat="1" ht="18.75" thickBot="1" x14ac:dyDescent="0.3">
      <c r="A5" s="46"/>
      <c r="B5" s="47">
        <v>2</v>
      </c>
      <c r="C5" s="52" t="s">
        <v>19</v>
      </c>
      <c r="D5" s="53">
        <v>0</v>
      </c>
      <c r="E5" s="36"/>
      <c r="F5" s="37"/>
      <c r="G5" s="37"/>
      <c r="H5" s="37"/>
      <c r="I5" s="37"/>
      <c r="J5" s="37"/>
      <c r="K5" s="38"/>
      <c r="L5" s="38"/>
      <c r="M5" s="38"/>
      <c r="N5" s="38"/>
      <c r="O5" s="38"/>
      <c r="P5" s="38"/>
      <c r="Q5" s="38"/>
      <c r="R5" s="38"/>
      <c r="S5" s="39"/>
      <c r="T5" s="39"/>
      <c r="U5" s="39"/>
      <c r="V5" s="39"/>
      <c r="W5" s="39"/>
      <c r="X5" s="39"/>
      <c r="Y5" s="39"/>
      <c r="Z5" s="39"/>
      <c r="AA5" s="39"/>
      <c r="AB5" s="39"/>
      <c r="AC5" s="41">
        <f>AC4</f>
        <v>2</v>
      </c>
      <c r="AD5" s="51">
        <f>VLOOKUP(AC5,'[1]RLERLM Data Sources'!$A$2:$GJ$139,190,FALSE)</f>
        <v>955848.58715854702</v>
      </c>
    </row>
    <row r="6" spans="1:32" s="42" customFormat="1" ht="18" x14ac:dyDescent="0.2">
      <c r="A6" s="46"/>
      <c r="B6" s="47"/>
      <c r="C6" s="54" t="s">
        <v>20</v>
      </c>
      <c r="D6" s="55" t="s">
        <v>21</v>
      </c>
      <c r="E6" s="36"/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0"/>
    </row>
    <row r="7" spans="1:32" s="42" customFormat="1" x14ac:dyDescent="0.2">
      <c r="A7" s="46"/>
      <c r="B7" s="47">
        <v>3</v>
      </c>
      <c r="C7" s="56" t="s">
        <v>22</v>
      </c>
      <c r="D7" s="57"/>
      <c r="E7" s="36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40"/>
    </row>
    <row r="8" spans="1:32" s="42" customFormat="1" ht="30.75" thickBot="1" x14ac:dyDescent="0.25">
      <c r="A8" s="46"/>
      <c r="B8" s="47">
        <f>B7+1</f>
        <v>4</v>
      </c>
      <c r="C8" s="58" t="s">
        <v>23</v>
      </c>
      <c r="D8" s="57"/>
      <c r="E8" s="36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  <c r="R8" s="3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40"/>
    </row>
    <row r="9" spans="1:32" s="42" customFormat="1" ht="15.75" thickBot="1" x14ac:dyDescent="0.25">
      <c r="A9" s="46"/>
      <c r="B9" s="47">
        <f t="shared" ref="B9:B10" si="0">B8+1</f>
        <v>5</v>
      </c>
      <c r="C9" s="58" t="s">
        <v>24</v>
      </c>
      <c r="D9" s="57"/>
      <c r="E9" s="36"/>
      <c r="F9" s="59" t="s">
        <v>25</v>
      </c>
      <c r="G9" s="37"/>
      <c r="H9" s="37"/>
      <c r="I9" s="37"/>
      <c r="J9" s="37"/>
      <c r="K9" s="38"/>
      <c r="L9" s="38"/>
      <c r="M9" s="38"/>
      <c r="N9" s="38"/>
      <c r="O9" s="38"/>
      <c r="P9" s="38"/>
      <c r="Q9" s="38"/>
      <c r="R9" s="3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40"/>
    </row>
    <row r="10" spans="1:32" s="42" customFormat="1" ht="15.75" thickBot="1" x14ac:dyDescent="0.25">
      <c r="A10" s="46"/>
      <c r="B10" s="47">
        <f t="shared" si="0"/>
        <v>6</v>
      </c>
      <c r="C10" s="60" t="s">
        <v>26</v>
      </c>
      <c r="D10" s="61"/>
      <c r="E10" s="36"/>
      <c r="F10" s="62"/>
      <c r="G10" s="37"/>
      <c r="H10" s="37"/>
      <c r="I10" s="37"/>
      <c r="J10" s="37"/>
      <c r="K10" s="38"/>
      <c r="L10" s="38"/>
      <c r="M10" s="38"/>
      <c r="N10" s="38"/>
      <c r="O10" s="38"/>
      <c r="P10" s="38"/>
      <c r="Q10" s="38"/>
      <c r="R10" s="3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40"/>
    </row>
    <row r="11" spans="1:32" s="42" customFormat="1" ht="16.5" thickBot="1" x14ac:dyDescent="0.3">
      <c r="A11" s="46"/>
      <c r="B11" s="47"/>
      <c r="C11" s="63" t="s">
        <v>27</v>
      </c>
      <c r="D11" s="64">
        <f>SUM(D7:D10)</f>
        <v>0</v>
      </c>
      <c r="E11" s="36"/>
      <c r="F11" s="37"/>
      <c r="G11" s="37"/>
      <c r="H11" s="37"/>
      <c r="I11" s="37"/>
      <c r="J11" s="37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40"/>
    </row>
    <row r="12" spans="1:32" s="42" customFormat="1" ht="15.75" thickBot="1" x14ac:dyDescent="0.25">
      <c r="A12" s="46"/>
      <c r="B12" s="47"/>
      <c r="C12" s="65" t="str">
        <f>IF(D12&lt;AE3,"The Total Spending amount is less than Total State and Local Funds amount in Section One, please check accuracy.", " ")</f>
        <v xml:space="preserve"> </v>
      </c>
      <c r="D12" s="66"/>
      <c r="E12" s="36"/>
      <c r="F12" s="37"/>
      <c r="G12" s="37"/>
      <c r="H12" s="37"/>
      <c r="I12" s="37"/>
      <c r="J12" s="37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2" s="42" customFormat="1" ht="24" thickBot="1" x14ac:dyDescent="0.25">
      <c r="A13" s="46"/>
      <c r="B13" s="47"/>
      <c r="C13" s="119" t="s">
        <v>28</v>
      </c>
      <c r="D13" s="120"/>
      <c r="E13" s="36"/>
      <c r="F13" s="37"/>
      <c r="G13" s="37"/>
      <c r="H13" s="37"/>
      <c r="I13" s="37"/>
      <c r="J13" s="37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0"/>
      <c r="AE13" s="48">
        <f>IFERROR((D14+D15),0)</f>
        <v>0</v>
      </c>
    </row>
    <row r="14" spans="1:32" s="42" customFormat="1" ht="18" x14ac:dyDescent="0.25">
      <c r="A14" s="46"/>
      <c r="B14" s="47">
        <v>7</v>
      </c>
      <c r="C14" s="49" t="s">
        <v>18</v>
      </c>
      <c r="D14" s="50">
        <v>0</v>
      </c>
      <c r="E14" s="36"/>
      <c r="F14" s="37"/>
      <c r="G14" s="37"/>
      <c r="H14" s="37"/>
      <c r="I14" s="37"/>
      <c r="J14" s="37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1">
        <f>AC4</f>
        <v>2</v>
      </c>
      <c r="AD14" s="51">
        <f>VLOOKUP(AC14,'[1]RLERLM Data Sources'!$A$2:$GJ$139,37,FALSE)+VLOOKUP(AC14,'[1]RLERLM Data Sources'!$A$2:$GJ$139,39,FALSE)</f>
        <v>462694</v>
      </c>
    </row>
    <row r="15" spans="1:32" s="42" customFormat="1" ht="18.75" thickBot="1" x14ac:dyDescent="0.3">
      <c r="A15" s="46"/>
      <c r="B15" s="47">
        <v>8</v>
      </c>
      <c r="C15" s="52" t="s">
        <v>19</v>
      </c>
      <c r="D15" s="53">
        <v>0</v>
      </c>
      <c r="E15" s="36"/>
      <c r="F15" s="37"/>
      <c r="G15" s="37"/>
      <c r="H15" s="37"/>
      <c r="I15" s="37"/>
      <c r="J15" s="37"/>
      <c r="K15" s="38"/>
      <c r="L15" s="38"/>
      <c r="M15" s="38"/>
      <c r="N15" s="38"/>
      <c r="O15" s="38"/>
      <c r="P15" s="38"/>
      <c r="Q15" s="38"/>
      <c r="R15" s="3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1">
        <f>AC14</f>
        <v>2</v>
      </c>
      <c r="AD15" s="51">
        <f>VLOOKUP(AC15,'[1]RLERLM Data Sources'!$A$2:$GJ$139,191,FALSE)</f>
        <v>840302.33905941993</v>
      </c>
    </row>
    <row r="16" spans="1:32" s="42" customFormat="1" ht="18" x14ac:dyDescent="0.2">
      <c r="A16" s="46"/>
      <c r="B16" s="47"/>
      <c r="C16" s="54" t="s">
        <v>20</v>
      </c>
      <c r="D16" s="55" t="s">
        <v>21</v>
      </c>
      <c r="E16" s="36"/>
      <c r="F16" s="37"/>
      <c r="G16" s="37"/>
      <c r="H16" s="37"/>
      <c r="I16" s="37"/>
      <c r="J16" s="37"/>
      <c r="K16" s="38"/>
      <c r="L16" s="38"/>
      <c r="M16" s="38"/>
      <c r="N16" s="38"/>
      <c r="O16" s="38"/>
      <c r="P16" s="38"/>
      <c r="Q16" s="38"/>
      <c r="R16" s="3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40"/>
    </row>
    <row r="17" spans="1:31" s="42" customFormat="1" x14ac:dyDescent="0.2">
      <c r="A17" s="46"/>
      <c r="B17" s="47">
        <v>9</v>
      </c>
      <c r="C17" s="60" t="s">
        <v>29</v>
      </c>
      <c r="D17" s="61"/>
      <c r="E17" s="36"/>
      <c r="F17" s="37"/>
      <c r="G17" s="37"/>
      <c r="H17" s="37"/>
      <c r="I17" s="37"/>
      <c r="J17" s="37"/>
      <c r="K17" s="38"/>
      <c r="L17" s="38"/>
      <c r="M17" s="38"/>
      <c r="N17" s="38"/>
      <c r="O17" s="38"/>
      <c r="P17" s="38"/>
      <c r="Q17" s="38"/>
      <c r="R17" s="3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0"/>
    </row>
    <row r="18" spans="1:31" s="42" customFormat="1" x14ac:dyDescent="0.2">
      <c r="A18" s="46"/>
      <c r="B18" s="47">
        <f>B17+1</f>
        <v>10</v>
      </c>
      <c r="C18" s="60" t="s">
        <v>30</v>
      </c>
      <c r="D18" s="61"/>
      <c r="E18" s="36"/>
      <c r="F18" s="37"/>
      <c r="G18" s="37"/>
      <c r="H18" s="37"/>
      <c r="I18" s="37"/>
      <c r="J18" s="37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</row>
    <row r="19" spans="1:31" s="42" customFormat="1" x14ac:dyDescent="0.2">
      <c r="A19" s="46"/>
      <c r="B19" s="47">
        <f t="shared" ref="B19:B28" si="1">B18+1</f>
        <v>11</v>
      </c>
      <c r="C19" s="60" t="s">
        <v>31</v>
      </c>
      <c r="D19" s="61"/>
      <c r="E19" s="36"/>
      <c r="F19" s="37"/>
      <c r="G19" s="37"/>
      <c r="H19" s="37"/>
      <c r="I19" s="37"/>
      <c r="J19" s="37"/>
      <c r="K19" s="38"/>
      <c r="L19" s="38"/>
      <c r="M19" s="38"/>
      <c r="N19" s="38"/>
      <c r="O19" s="38"/>
      <c r="P19" s="38"/>
      <c r="Q19" s="38"/>
      <c r="R19" s="3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40"/>
    </row>
    <row r="20" spans="1:31" s="42" customFormat="1" x14ac:dyDescent="0.2">
      <c r="A20" s="46"/>
      <c r="B20" s="47">
        <f t="shared" si="1"/>
        <v>12</v>
      </c>
      <c r="C20" s="60" t="s">
        <v>32</v>
      </c>
      <c r="D20" s="61"/>
      <c r="E20" s="36"/>
      <c r="F20" s="37"/>
      <c r="G20" s="37"/>
      <c r="H20" s="37"/>
      <c r="I20" s="37"/>
      <c r="J20" s="37"/>
      <c r="K20" s="38"/>
      <c r="L20" s="38"/>
      <c r="M20" s="38"/>
      <c r="N20" s="38"/>
      <c r="O20" s="38"/>
      <c r="P20" s="38"/>
      <c r="Q20" s="38"/>
      <c r="R20" s="3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40"/>
    </row>
    <row r="21" spans="1:31" s="42" customFormat="1" x14ac:dyDescent="0.2">
      <c r="A21" s="46"/>
      <c r="B21" s="47">
        <f t="shared" si="1"/>
        <v>13</v>
      </c>
      <c r="C21" s="60" t="s">
        <v>33</v>
      </c>
      <c r="D21" s="61"/>
      <c r="E21" s="36"/>
      <c r="F21" s="37"/>
      <c r="G21" s="37"/>
      <c r="H21" s="37"/>
      <c r="I21" s="37"/>
      <c r="J21" s="37"/>
      <c r="K21" s="38"/>
      <c r="L21" s="38"/>
      <c r="M21" s="38"/>
      <c r="N21" s="38"/>
      <c r="O21" s="38"/>
      <c r="P21" s="38"/>
      <c r="Q21" s="38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</row>
    <row r="22" spans="1:31" s="42" customFormat="1" x14ac:dyDescent="0.2">
      <c r="A22" s="46"/>
      <c r="B22" s="47">
        <f t="shared" si="1"/>
        <v>14</v>
      </c>
      <c r="C22" s="60" t="s">
        <v>34</v>
      </c>
      <c r="D22" s="61"/>
      <c r="E22" s="36"/>
      <c r="F22" s="37"/>
      <c r="G22" s="37"/>
      <c r="H22" s="37"/>
      <c r="I22" s="37"/>
      <c r="J22" s="37"/>
      <c r="K22" s="38"/>
      <c r="L22" s="38"/>
      <c r="M22" s="38"/>
      <c r="N22" s="38"/>
      <c r="O22" s="38"/>
      <c r="P22" s="38"/>
      <c r="Q22" s="38"/>
      <c r="R22" s="3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40"/>
    </row>
    <row r="23" spans="1:31" s="42" customFormat="1" x14ac:dyDescent="0.2">
      <c r="A23" s="46"/>
      <c r="B23" s="47">
        <f t="shared" si="1"/>
        <v>15</v>
      </c>
      <c r="C23" s="60" t="s">
        <v>35</v>
      </c>
      <c r="D23" s="61"/>
      <c r="E23" s="36"/>
      <c r="F23" s="37"/>
      <c r="G23" s="37"/>
      <c r="H23" s="37"/>
      <c r="I23" s="37"/>
      <c r="J23" s="37"/>
      <c r="K23" s="38"/>
      <c r="L23" s="38"/>
      <c r="M23" s="38"/>
      <c r="N23" s="38"/>
      <c r="O23" s="38"/>
      <c r="P23" s="38"/>
      <c r="Q23" s="38"/>
      <c r="R23" s="3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0"/>
    </row>
    <row r="24" spans="1:31" s="42" customFormat="1" x14ac:dyDescent="0.2">
      <c r="A24" s="46"/>
      <c r="B24" s="47">
        <f t="shared" si="1"/>
        <v>16</v>
      </c>
      <c r="C24" s="60" t="s">
        <v>36</v>
      </c>
      <c r="D24" s="61"/>
      <c r="E24" s="36"/>
      <c r="F24" s="37"/>
      <c r="G24" s="37"/>
      <c r="H24" s="37"/>
      <c r="I24" s="37"/>
      <c r="J24" s="37"/>
      <c r="K24" s="38"/>
      <c r="L24" s="38"/>
      <c r="M24" s="38"/>
      <c r="N24" s="38"/>
      <c r="O24" s="38"/>
      <c r="P24" s="38"/>
      <c r="Q24" s="38"/>
      <c r="R24" s="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</row>
    <row r="25" spans="1:31" s="42" customFormat="1" x14ac:dyDescent="0.2">
      <c r="A25" s="46"/>
      <c r="B25" s="47">
        <f t="shared" si="1"/>
        <v>17</v>
      </c>
      <c r="C25" s="60" t="s">
        <v>37</v>
      </c>
      <c r="D25" s="61"/>
      <c r="E25" s="36"/>
      <c r="F25" s="37"/>
      <c r="G25" s="37"/>
      <c r="H25" s="37"/>
      <c r="I25" s="37"/>
      <c r="J25" s="37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0"/>
    </row>
    <row r="26" spans="1:31" s="42" customFormat="1" ht="15.75" thickBot="1" x14ac:dyDescent="0.25">
      <c r="A26" s="46"/>
      <c r="B26" s="47">
        <f t="shared" si="1"/>
        <v>18</v>
      </c>
      <c r="C26" s="60" t="s">
        <v>38</v>
      </c>
      <c r="D26" s="61"/>
      <c r="E26" s="36"/>
      <c r="F26" s="37"/>
      <c r="G26" s="37"/>
      <c r="H26" s="37"/>
      <c r="I26" s="37"/>
      <c r="J26" s="37"/>
      <c r="K26" s="38"/>
      <c r="L26" s="38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</row>
    <row r="27" spans="1:31" s="42" customFormat="1" ht="45.75" thickBot="1" x14ac:dyDescent="0.25">
      <c r="A27" s="46"/>
      <c r="B27" s="47">
        <f t="shared" si="1"/>
        <v>19</v>
      </c>
      <c r="C27" s="58" t="s">
        <v>39</v>
      </c>
      <c r="D27" s="61"/>
      <c r="E27" s="36"/>
      <c r="F27" s="59" t="s">
        <v>40</v>
      </c>
      <c r="G27" s="37"/>
      <c r="H27" s="37"/>
      <c r="I27" s="37"/>
      <c r="J27" s="37"/>
      <c r="K27" s="38"/>
      <c r="L27" s="38"/>
      <c r="M27" s="38"/>
      <c r="N27" s="38"/>
      <c r="O27" s="38"/>
      <c r="P27" s="38"/>
      <c r="Q27" s="38"/>
      <c r="R27" s="38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</row>
    <row r="28" spans="1:31" s="42" customFormat="1" ht="15.75" thickBot="1" x14ac:dyDescent="0.25">
      <c r="A28" s="46"/>
      <c r="B28" s="47">
        <f t="shared" si="1"/>
        <v>20</v>
      </c>
      <c r="C28" s="60" t="s">
        <v>41</v>
      </c>
      <c r="D28" s="61"/>
      <c r="E28" s="36"/>
      <c r="F28" s="62"/>
      <c r="G28" s="37"/>
      <c r="H28" s="37"/>
      <c r="I28" s="37"/>
      <c r="J28" s="37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40"/>
    </row>
    <row r="29" spans="1:31" s="42" customFormat="1" ht="16.5" thickBot="1" x14ac:dyDescent="0.3">
      <c r="A29" s="46"/>
      <c r="B29" s="47"/>
      <c r="C29" s="67" t="s">
        <v>42</v>
      </c>
      <c r="D29" s="64">
        <f>SUM(D17:D28)</f>
        <v>0</v>
      </c>
      <c r="E29" s="36"/>
      <c r="F29" s="37"/>
      <c r="G29" s="37"/>
      <c r="H29" s="37"/>
      <c r="I29" s="37"/>
      <c r="J29" s="37"/>
      <c r="K29" s="38"/>
      <c r="L29" s="38"/>
      <c r="M29" s="38"/>
      <c r="N29" s="38"/>
      <c r="O29" s="38"/>
      <c r="P29" s="38"/>
      <c r="Q29" s="38"/>
      <c r="R29" s="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40"/>
    </row>
    <row r="30" spans="1:31" s="42" customFormat="1" ht="15.75" thickBot="1" x14ac:dyDescent="0.25">
      <c r="A30" s="46"/>
      <c r="B30" s="47"/>
      <c r="C30" s="68" t="str">
        <f>IF(D30&lt;AE13,"The Total Spending amount is less than Total State and Local Funds amount in Section Two, please check accuracy.", " ")</f>
        <v xml:space="preserve"> </v>
      </c>
      <c r="D30" s="46"/>
      <c r="E30" s="36"/>
      <c r="F30" s="37"/>
      <c r="G30" s="37"/>
      <c r="H30" s="37"/>
      <c r="I30" s="37"/>
      <c r="J30" s="37"/>
      <c r="K30" s="38"/>
      <c r="L30" s="38"/>
      <c r="M30" s="38"/>
      <c r="N30" s="38"/>
      <c r="O30" s="38"/>
      <c r="P30" s="38"/>
      <c r="Q30" s="38"/>
      <c r="R30" s="3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</row>
    <row r="31" spans="1:31" s="42" customFormat="1" ht="24" thickBot="1" x14ac:dyDescent="0.25">
      <c r="A31" s="46"/>
      <c r="B31" s="47"/>
      <c r="C31" s="119" t="s">
        <v>43</v>
      </c>
      <c r="D31" s="120"/>
      <c r="E31" s="36"/>
      <c r="F31" s="37"/>
      <c r="G31" s="37"/>
      <c r="H31" s="37"/>
      <c r="I31" s="37"/>
      <c r="J31" s="37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40"/>
      <c r="AE31" s="48">
        <f>IFERROR((D32+D33),0)</f>
        <v>0</v>
      </c>
    </row>
    <row r="32" spans="1:31" s="42" customFormat="1" ht="18" x14ac:dyDescent="0.25">
      <c r="A32" s="46"/>
      <c r="B32" s="47">
        <v>21</v>
      </c>
      <c r="C32" s="49" t="s">
        <v>18</v>
      </c>
      <c r="D32" s="50">
        <v>0</v>
      </c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1">
        <f>AC4</f>
        <v>2</v>
      </c>
      <c r="AD32" s="51">
        <f>VLOOKUP(AC32,'[1]RLERLM Data Sources'!$A$2:$GJ$139,45,FALSE)</f>
        <v>229753</v>
      </c>
    </row>
    <row r="33" spans="1:32" s="42" customFormat="1" ht="18.75" thickBot="1" x14ac:dyDescent="0.3">
      <c r="A33" s="46"/>
      <c r="B33" s="47">
        <v>22</v>
      </c>
      <c r="C33" s="52" t="s">
        <v>19</v>
      </c>
      <c r="D33" s="53">
        <v>0</v>
      </c>
      <c r="E33" s="37"/>
      <c r="F33" s="37"/>
      <c r="G33" s="37"/>
      <c r="H33" s="37"/>
      <c r="I33" s="37"/>
      <c r="J33" s="37"/>
      <c r="K33" s="38"/>
      <c r="L33" s="38"/>
      <c r="M33" s="38"/>
      <c r="N33" s="38"/>
      <c r="O33" s="38"/>
      <c r="P33" s="38"/>
      <c r="Q33" s="38"/>
      <c r="R33" s="3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1">
        <f>AC4</f>
        <v>2</v>
      </c>
      <c r="AD33" s="51">
        <f>VLOOKUP(AC33,'[1]RLERLM Data Sources'!$A$2:$GJ$139,192,FALSE)</f>
        <v>417256.29315685725</v>
      </c>
    </row>
    <row r="34" spans="1:32" s="42" customFormat="1" ht="18" x14ac:dyDescent="0.2">
      <c r="A34" s="46"/>
      <c r="B34" s="47"/>
      <c r="C34" s="54" t="s">
        <v>20</v>
      </c>
      <c r="D34" s="55" t="s">
        <v>21</v>
      </c>
      <c r="E34" s="37"/>
      <c r="F34" s="37"/>
      <c r="G34" s="37"/>
      <c r="H34" s="37"/>
      <c r="I34" s="37"/>
      <c r="J34" s="37"/>
      <c r="K34" s="38"/>
      <c r="L34" s="38"/>
      <c r="M34" s="38"/>
      <c r="N34" s="38"/>
      <c r="O34" s="38"/>
      <c r="P34" s="38"/>
      <c r="Q34" s="38"/>
      <c r="R34" s="3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0"/>
    </row>
    <row r="35" spans="1:32" s="42" customFormat="1" x14ac:dyDescent="0.2">
      <c r="A35" s="46"/>
      <c r="B35" s="47">
        <v>23</v>
      </c>
      <c r="C35" s="69" t="s">
        <v>44</v>
      </c>
      <c r="D35" s="61"/>
      <c r="E35" s="37"/>
      <c r="F35" s="37"/>
      <c r="G35" s="37"/>
      <c r="H35" s="37"/>
      <c r="I35" s="37"/>
      <c r="J35" s="37"/>
      <c r="K35" s="38"/>
      <c r="L35" s="38"/>
      <c r="M35" s="38"/>
      <c r="N35" s="38"/>
      <c r="O35" s="38"/>
      <c r="P35" s="38"/>
      <c r="Q35" s="38"/>
      <c r="R35" s="3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40"/>
    </row>
    <row r="36" spans="1:32" s="42" customFormat="1" x14ac:dyDescent="0.2">
      <c r="A36" s="46"/>
      <c r="B36" s="47">
        <f>B35+1</f>
        <v>24</v>
      </c>
      <c r="C36" s="69" t="s">
        <v>45</v>
      </c>
      <c r="D36" s="61"/>
      <c r="E36" s="37"/>
      <c r="F36" s="37"/>
      <c r="G36" s="37"/>
      <c r="H36" s="37"/>
      <c r="I36" s="37"/>
      <c r="J36" s="37"/>
      <c r="K36" s="38"/>
      <c r="L36" s="38"/>
      <c r="M36" s="38"/>
      <c r="N36" s="38"/>
      <c r="O36" s="38"/>
      <c r="P36" s="38"/>
      <c r="Q36" s="38"/>
      <c r="R36" s="3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40"/>
    </row>
    <row r="37" spans="1:32" s="42" customFormat="1" x14ac:dyDescent="0.2">
      <c r="A37" s="46"/>
      <c r="B37" s="47">
        <f t="shared" ref="B37:B42" si="2">B36+1</f>
        <v>25</v>
      </c>
      <c r="C37" s="69" t="s">
        <v>46</v>
      </c>
      <c r="D37" s="61"/>
      <c r="E37" s="37"/>
      <c r="F37" s="37"/>
      <c r="G37" s="37"/>
      <c r="H37" s="37"/>
      <c r="I37" s="37"/>
      <c r="J37" s="37"/>
      <c r="K37" s="38"/>
      <c r="L37" s="38"/>
      <c r="M37" s="38"/>
      <c r="N37" s="38"/>
      <c r="O37" s="38"/>
      <c r="P37" s="38"/>
      <c r="Q37" s="38"/>
      <c r="R37" s="3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40"/>
    </row>
    <row r="38" spans="1:32" s="42" customFormat="1" x14ac:dyDescent="0.2">
      <c r="A38" s="46"/>
      <c r="B38" s="47">
        <f t="shared" si="2"/>
        <v>26</v>
      </c>
      <c r="C38" s="69" t="s">
        <v>47</v>
      </c>
      <c r="D38" s="61"/>
      <c r="E38" s="37"/>
      <c r="F38" s="37"/>
      <c r="G38" s="37"/>
      <c r="H38" s="37"/>
      <c r="I38" s="37"/>
      <c r="J38" s="37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40"/>
    </row>
    <row r="39" spans="1:32" s="42" customFormat="1" x14ac:dyDescent="0.2">
      <c r="A39" s="46"/>
      <c r="B39" s="47">
        <f t="shared" si="2"/>
        <v>27</v>
      </c>
      <c r="C39" s="69" t="s">
        <v>48</v>
      </c>
      <c r="D39" s="61"/>
      <c r="E39" s="37"/>
      <c r="F39" s="37"/>
      <c r="G39" s="37"/>
      <c r="H39" s="37"/>
      <c r="I39" s="37"/>
      <c r="J39" s="37"/>
      <c r="K39" s="38"/>
      <c r="L39" s="38"/>
      <c r="M39" s="38"/>
      <c r="N39" s="38"/>
      <c r="O39" s="38"/>
      <c r="P39" s="38"/>
      <c r="Q39" s="38"/>
      <c r="R39" s="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40"/>
    </row>
    <row r="40" spans="1:32" s="42" customFormat="1" ht="33" customHeight="1" thickBot="1" x14ac:dyDescent="0.25">
      <c r="A40" s="46"/>
      <c r="B40" s="47">
        <f t="shared" si="2"/>
        <v>28</v>
      </c>
      <c r="C40" s="58" t="s">
        <v>49</v>
      </c>
      <c r="D40" s="61"/>
      <c r="E40" s="37"/>
      <c r="F40" s="37"/>
      <c r="G40" s="37"/>
      <c r="H40" s="37"/>
      <c r="I40" s="37"/>
      <c r="J40" s="37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40"/>
    </row>
    <row r="41" spans="1:32" s="42" customFormat="1" ht="15.75" thickBot="1" x14ac:dyDescent="0.25">
      <c r="A41" s="46"/>
      <c r="B41" s="47">
        <f t="shared" si="2"/>
        <v>29</v>
      </c>
      <c r="C41" s="60" t="s">
        <v>50</v>
      </c>
      <c r="D41" s="61"/>
      <c r="E41" s="37"/>
      <c r="F41" s="59" t="s">
        <v>51</v>
      </c>
      <c r="G41" s="37"/>
      <c r="H41" s="37"/>
      <c r="I41" s="37"/>
      <c r="J41" s="37"/>
      <c r="K41" s="38"/>
      <c r="L41" s="38"/>
      <c r="M41" s="38"/>
      <c r="N41" s="38"/>
      <c r="O41" s="38"/>
      <c r="P41" s="38"/>
      <c r="Q41" s="38"/>
      <c r="R41" s="38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0"/>
    </row>
    <row r="42" spans="1:32" s="42" customFormat="1" ht="15.75" thickBot="1" x14ac:dyDescent="0.25">
      <c r="A42" s="46"/>
      <c r="B42" s="47">
        <f t="shared" si="2"/>
        <v>30</v>
      </c>
      <c r="C42" s="60" t="s">
        <v>52</v>
      </c>
      <c r="D42" s="61"/>
      <c r="E42" s="37"/>
      <c r="F42" s="62"/>
      <c r="G42" s="37"/>
      <c r="H42" s="37"/>
      <c r="I42" s="37"/>
      <c r="J42" s="37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0"/>
    </row>
    <row r="43" spans="1:32" s="42" customFormat="1" ht="16.5" thickBot="1" x14ac:dyDescent="0.3">
      <c r="A43" s="46"/>
      <c r="B43" s="47"/>
      <c r="C43" s="67" t="s">
        <v>53</v>
      </c>
      <c r="D43" s="64">
        <f>SUM(D35:D42)</f>
        <v>0</v>
      </c>
      <c r="E43" s="37"/>
      <c r="F43" s="37"/>
      <c r="G43" s="37"/>
      <c r="H43" s="37"/>
      <c r="I43" s="37"/>
      <c r="J43" s="37"/>
      <c r="K43" s="38"/>
      <c r="L43" s="38"/>
      <c r="M43" s="38"/>
      <c r="N43" s="38"/>
      <c r="O43" s="38"/>
      <c r="P43" s="38"/>
      <c r="Q43" s="38"/>
      <c r="R43" s="38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40"/>
    </row>
    <row r="44" spans="1:32" s="42" customFormat="1" ht="20.25" customHeight="1" x14ac:dyDescent="0.2">
      <c r="A44" s="46"/>
      <c r="B44" s="47"/>
      <c r="C44" s="70" t="str">
        <f>IF(D44&lt;AE31,"The Total Spending amount is less than Total State and Local Funds amount in Section Three, please check accuracy.", " ")</f>
        <v xml:space="preserve"> </v>
      </c>
      <c r="D44" s="71"/>
      <c r="E44" s="37"/>
      <c r="F44" s="37"/>
      <c r="G44" s="37"/>
      <c r="H44" s="37"/>
      <c r="I44" s="37"/>
      <c r="J44" s="37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40"/>
    </row>
    <row r="45" spans="1:32" s="42" customFormat="1" ht="21.75" customHeight="1" thickBot="1" x14ac:dyDescent="0.25">
      <c r="A45" s="46"/>
      <c r="B45" s="47"/>
      <c r="C45" s="72" t="str">
        <f>IFERROR(IF(OR(AND(D4&gt;0,D11=0),AND(D14&gt;0,D29=0),AND(D32&gt;0,D43=0)),"Please complete Schedule Q !", " "), " ")</f>
        <v xml:space="preserve"> </v>
      </c>
      <c r="D45" s="7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8"/>
      <c r="P45" s="38"/>
      <c r="Q45" s="38"/>
      <c r="R45" s="3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40"/>
      <c r="AF45" s="41">
        <f>IF(C45=" ",1,0)</f>
        <v>1</v>
      </c>
    </row>
    <row r="46" spans="1:32" s="42" customFormat="1" ht="35.25" customHeight="1" thickBot="1" x14ac:dyDescent="0.25">
      <c r="A46" s="46"/>
      <c r="B46" s="47"/>
      <c r="C46" s="32" t="s">
        <v>54</v>
      </c>
      <c r="D46" s="74"/>
      <c r="E46" s="36"/>
      <c r="F46" s="37"/>
      <c r="G46" s="37"/>
      <c r="H46" s="37"/>
      <c r="I46" s="37"/>
      <c r="J46" s="37"/>
      <c r="K46" s="38"/>
      <c r="L46" s="38"/>
      <c r="M46" s="38"/>
      <c r="N46" s="38"/>
      <c r="O46" s="38"/>
      <c r="P46" s="38"/>
      <c r="Q46" s="38"/>
      <c r="R46" s="3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40"/>
      <c r="AE46" s="75"/>
      <c r="AF46" s="41">
        <f>IF(ISBLANK(D46),0,1)</f>
        <v>0</v>
      </c>
    </row>
    <row r="47" spans="1:32" s="42" customFormat="1" x14ac:dyDescent="0.2">
      <c r="A47" s="37"/>
      <c r="B47" s="76"/>
      <c r="C47" s="77"/>
      <c r="D47" s="78"/>
      <c r="E47" s="79"/>
      <c r="F47" s="79"/>
      <c r="G47" s="79"/>
      <c r="H47" s="79"/>
      <c r="I47" s="79"/>
      <c r="J47" s="38"/>
      <c r="K47" s="38"/>
      <c r="L47" s="38"/>
      <c r="M47" s="38"/>
      <c r="N47" s="38"/>
      <c r="O47" s="38"/>
      <c r="P47" s="38"/>
      <c r="Q47" s="38"/>
      <c r="R47" s="3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40"/>
    </row>
    <row r="48" spans="1:32" s="42" customFormat="1" ht="25.5" customHeight="1" x14ac:dyDescent="0.2">
      <c r="A48" s="80"/>
      <c r="B48" s="81"/>
      <c r="C48" s="111"/>
      <c r="D48" s="112"/>
      <c r="E48" s="80"/>
      <c r="F48" s="80"/>
      <c r="G48" s="80"/>
      <c r="H48" s="80"/>
      <c r="I48" s="80"/>
      <c r="J48" s="82"/>
      <c r="K48" s="82"/>
      <c r="L48" s="82"/>
      <c r="M48" s="82"/>
      <c r="N48" s="82"/>
      <c r="O48" s="82"/>
      <c r="P48" s="82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40"/>
    </row>
    <row r="49" spans="1:30" s="42" customFormat="1" x14ac:dyDescent="0.2">
      <c r="A49" s="80"/>
      <c r="B49" s="81"/>
      <c r="C49" s="83"/>
      <c r="D49" s="84"/>
      <c r="E49" s="80"/>
      <c r="F49" s="80"/>
      <c r="G49" s="80"/>
      <c r="H49" s="80"/>
      <c r="I49" s="80"/>
      <c r="J49" s="82"/>
      <c r="K49" s="82"/>
      <c r="L49" s="82"/>
      <c r="M49" s="82"/>
      <c r="N49" s="82"/>
      <c r="O49" s="82"/>
      <c r="P49" s="82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/>
    </row>
    <row r="50" spans="1:30" s="42" customFormat="1" x14ac:dyDescent="0.2">
      <c r="A50" s="80"/>
      <c r="B50" s="81"/>
      <c r="C50" s="85"/>
      <c r="D50" s="86"/>
      <c r="E50" s="80"/>
      <c r="F50" s="80"/>
      <c r="G50" s="80"/>
      <c r="H50" s="80"/>
      <c r="I50" s="80"/>
      <c r="J50" s="82"/>
      <c r="K50" s="82"/>
      <c r="L50" s="82"/>
      <c r="M50" s="82"/>
      <c r="N50" s="82"/>
      <c r="O50" s="82"/>
      <c r="P50" s="82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40"/>
    </row>
    <row r="51" spans="1:30" s="42" customFormat="1" x14ac:dyDescent="0.2">
      <c r="A51" s="80"/>
      <c r="B51" s="81"/>
      <c r="C51" s="85"/>
      <c r="D51" s="86"/>
      <c r="E51" s="80"/>
      <c r="F51" s="80"/>
      <c r="G51" s="80"/>
      <c r="H51" s="80"/>
      <c r="I51" s="80"/>
      <c r="J51" s="82"/>
      <c r="K51" s="82"/>
      <c r="L51" s="82"/>
      <c r="M51" s="82"/>
      <c r="N51" s="82"/>
      <c r="O51" s="82"/>
      <c r="P51" s="82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40"/>
    </row>
    <row r="52" spans="1:30" s="42" customFormat="1" x14ac:dyDescent="0.2">
      <c r="A52" s="80"/>
      <c r="B52" s="81"/>
      <c r="C52" s="85"/>
      <c r="D52" s="86"/>
      <c r="E52" s="80"/>
      <c r="F52" s="80"/>
      <c r="G52" s="80"/>
      <c r="H52" s="80"/>
      <c r="I52" s="80"/>
      <c r="J52" s="82"/>
      <c r="K52" s="82"/>
      <c r="L52" s="82"/>
      <c r="M52" s="82"/>
      <c r="N52" s="82"/>
      <c r="O52" s="82"/>
      <c r="P52" s="82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40"/>
    </row>
    <row r="53" spans="1:30" s="42" customFormat="1" x14ac:dyDescent="0.2">
      <c r="A53" s="80"/>
      <c r="B53" s="81"/>
      <c r="C53" s="85"/>
      <c r="D53" s="86"/>
      <c r="E53" s="80"/>
      <c r="F53" s="80"/>
      <c r="G53" s="80"/>
      <c r="H53" s="80"/>
      <c r="I53" s="80"/>
      <c r="J53" s="82"/>
      <c r="K53" s="82"/>
      <c r="L53" s="82"/>
      <c r="M53" s="82"/>
      <c r="N53" s="82"/>
      <c r="O53" s="82"/>
      <c r="P53" s="82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40"/>
    </row>
    <row r="54" spans="1:30" s="42" customFormat="1" x14ac:dyDescent="0.2">
      <c r="A54" s="80"/>
      <c r="B54" s="81"/>
      <c r="C54" s="85"/>
      <c r="D54" s="86"/>
      <c r="E54" s="80"/>
      <c r="F54" s="80"/>
      <c r="G54" s="80"/>
      <c r="H54" s="80"/>
      <c r="I54" s="80"/>
      <c r="J54" s="82"/>
      <c r="K54" s="82"/>
      <c r="L54" s="82"/>
      <c r="M54" s="82"/>
      <c r="N54" s="82"/>
      <c r="O54" s="82"/>
      <c r="P54" s="82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40"/>
    </row>
    <row r="55" spans="1:30" s="42" customFormat="1" x14ac:dyDescent="0.2">
      <c r="A55" s="80"/>
      <c r="B55" s="81"/>
      <c r="C55" s="85"/>
      <c r="D55" s="86"/>
      <c r="E55" s="80"/>
      <c r="F55" s="80"/>
      <c r="G55" s="80"/>
      <c r="H55" s="80"/>
      <c r="I55" s="80"/>
      <c r="J55" s="82"/>
      <c r="K55" s="82"/>
      <c r="L55" s="82"/>
      <c r="M55" s="82"/>
      <c r="N55" s="82"/>
      <c r="O55" s="82"/>
      <c r="P55" s="82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40"/>
    </row>
    <row r="56" spans="1:30" s="42" customFormat="1" x14ac:dyDescent="0.2">
      <c r="A56" s="80"/>
      <c r="B56" s="81"/>
      <c r="C56" s="85"/>
      <c r="D56" s="86"/>
      <c r="E56" s="80"/>
      <c r="F56" s="80"/>
      <c r="G56" s="80"/>
      <c r="H56" s="80"/>
      <c r="I56" s="80"/>
      <c r="J56" s="82"/>
      <c r="K56" s="82"/>
      <c r="L56" s="82"/>
      <c r="M56" s="82"/>
      <c r="N56" s="82"/>
      <c r="O56" s="82"/>
      <c r="P56" s="82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40"/>
    </row>
    <row r="57" spans="1:30" s="42" customFormat="1" x14ac:dyDescent="0.2">
      <c r="A57" s="80"/>
      <c r="B57" s="81"/>
      <c r="C57" s="85"/>
      <c r="D57" s="86"/>
      <c r="E57" s="80"/>
      <c r="F57" s="80"/>
      <c r="G57" s="80"/>
      <c r="H57" s="80"/>
      <c r="I57" s="80"/>
      <c r="J57" s="82"/>
      <c r="K57" s="82"/>
      <c r="L57" s="82"/>
      <c r="M57" s="82"/>
      <c r="N57" s="82"/>
      <c r="O57" s="82"/>
      <c r="P57" s="82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40"/>
    </row>
    <row r="58" spans="1:30" s="42" customFormat="1" x14ac:dyDescent="0.2">
      <c r="A58" s="80"/>
      <c r="B58" s="81"/>
      <c r="C58" s="85"/>
      <c r="D58" s="86"/>
      <c r="E58" s="80"/>
      <c r="F58" s="80"/>
      <c r="G58" s="80"/>
      <c r="H58" s="80"/>
      <c r="I58" s="80"/>
      <c r="J58" s="82"/>
      <c r="K58" s="82"/>
      <c r="L58" s="82"/>
      <c r="M58" s="82"/>
      <c r="N58" s="82"/>
      <c r="O58" s="82"/>
      <c r="P58" s="82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40"/>
    </row>
    <row r="59" spans="1:30" s="42" customFormat="1" x14ac:dyDescent="0.2">
      <c r="A59" s="80"/>
      <c r="B59" s="81"/>
      <c r="C59" s="85"/>
      <c r="D59" s="86"/>
      <c r="E59" s="80"/>
      <c r="F59" s="80"/>
      <c r="G59" s="80"/>
      <c r="H59" s="80"/>
      <c r="I59" s="80"/>
      <c r="J59" s="82"/>
      <c r="K59" s="82"/>
      <c r="L59" s="82"/>
      <c r="M59" s="82"/>
      <c r="N59" s="82"/>
      <c r="O59" s="82"/>
      <c r="P59" s="82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40"/>
    </row>
    <row r="60" spans="1:30" s="42" customFormat="1" x14ac:dyDescent="0.2">
      <c r="A60" s="80"/>
      <c r="B60" s="81"/>
      <c r="C60" s="85"/>
      <c r="D60" s="86"/>
      <c r="E60" s="80"/>
      <c r="F60" s="80"/>
      <c r="G60" s="80"/>
      <c r="H60" s="80"/>
      <c r="I60" s="80"/>
      <c r="J60" s="82"/>
      <c r="K60" s="82"/>
      <c r="L60" s="82"/>
      <c r="M60" s="82"/>
      <c r="N60" s="82"/>
      <c r="O60" s="82"/>
      <c r="P60" s="82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40"/>
    </row>
    <row r="61" spans="1:30" s="42" customFormat="1" x14ac:dyDescent="0.2">
      <c r="A61" s="80"/>
      <c r="B61" s="81"/>
      <c r="C61" s="85"/>
      <c r="D61" s="86"/>
      <c r="E61" s="80"/>
      <c r="F61" s="80"/>
      <c r="G61" s="80"/>
      <c r="H61" s="80"/>
      <c r="I61" s="80"/>
      <c r="J61" s="82"/>
      <c r="K61" s="82"/>
      <c r="L61" s="82"/>
      <c r="M61" s="82"/>
      <c r="N61" s="82"/>
      <c r="O61" s="82"/>
      <c r="P61" s="82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40"/>
    </row>
    <row r="62" spans="1:30" s="42" customFormat="1" x14ac:dyDescent="0.2">
      <c r="A62" s="80"/>
      <c r="B62" s="81"/>
      <c r="C62" s="85"/>
      <c r="D62" s="86"/>
      <c r="E62" s="80"/>
      <c r="F62" s="80"/>
      <c r="G62" s="80"/>
      <c r="H62" s="80"/>
      <c r="I62" s="80"/>
      <c r="J62" s="82"/>
      <c r="K62" s="82"/>
      <c r="L62" s="82"/>
      <c r="M62" s="82"/>
      <c r="N62" s="82"/>
      <c r="O62" s="82"/>
      <c r="P62" s="82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40"/>
    </row>
    <row r="63" spans="1:30" s="42" customFormat="1" x14ac:dyDescent="0.2">
      <c r="A63" s="80"/>
      <c r="B63" s="81"/>
      <c r="C63" s="85"/>
      <c r="D63" s="86"/>
      <c r="E63" s="80"/>
      <c r="F63" s="80"/>
      <c r="G63" s="80"/>
      <c r="H63" s="80"/>
      <c r="I63" s="80"/>
      <c r="J63" s="82"/>
      <c r="K63" s="82"/>
      <c r="L63" s="82"/>
      <c r="M63" s="82"/>
      <c r="N63" s="82"/>
      <c r="O63" s="82"/>
      <c r="P63" s="82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40"/>
    </row>
    <row r="64" spans="1:30" s="42" customFormat="1" x14ac:dyDescent="0.2">
      <c r="A64" s="80"/>
      <c r="B64" s="81"/>
      <c r="C64" s="85"/>
      <c r="D64" s="86"/>
      <c r="E64" s="80"/>
      <c r="F64" s="80"/>
      <c r="G64" s="80"/>
      <c r="H64" s="80"/>
      <c r="I64" s="80"/>
      <c r="J64" s="82"/>
      <c r="K64" s="82"/>
      <c r="L64" s="82"/>
      <c r="M64" s="82"/>
      <c r="N64" s="82"/>
      <c r="O64" s="82"/>
      <c r="P64" s="82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40"/>
    </row>
    <row r="65" spans="1:30" s="42" customFormat="1" x14ac:dyDescent="0.2">
      <c r="A65" s="80"/>
      <c r="B65" s="81"/>
      <c r="C65" s="85"/>
      <c r="D65" s="86"/>
      <c r="E65" s="80"/>
      <c r="F65" s="80"/>
      <c r="G65" s="80"/>
      <c r="H65" s="80"/>
      <c r="I65" s="80"/>
      <c r="J65" s="82"/>
      <c r="K65" s="82"/>
      <c r="L65" s="82"/>
      <c r="M65" s="82"/>
      <c r="N65" s="82"/>
      <c r="O65" s="82"/>
      <c r="P65" s="82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40"/>
    </row>
    <row r="66" spans="1:30" s="42" customFormat="1" x14ac:dyDescent="0.2">
      <c r="A66" s="80"/>
      <c r="B66" s="81"/>
      <c r="C66" s="85"/>
      <c r="D66" s="86"/>
      <c r="E66" s="80"/>
      <c r="F66" s="80"/>
      <c r="G66" s="80"/>
      <c r="H66" s="80"/>
      <c r="I66" s="80"/>
      <c r="J66" s="82"/>
      <c r="K66" s="82"/>
      <c r="L66" s="82"/>
      <c r="M66" s="82"/>
      <c r="N66" s="82"/>
      <c r="O66" s="82"/>
      <c r="P66" s="82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40"/>
    </row>
    <row r="67" spans="1:30" s="42" customFormat="1" x14ac:dyDescent="0.2">
      <c r="A67" s="80"/>
      <c r="B67" s="81"/>
      <c r="C67" s="85"/>
      <c r="D67" s="86"/>
      <c r="E67" s="80"/>
      <c r="F67" s="80"/>
      <c r="G67" s="80"/>
      <c r="H67" s="80"/>
      <c r="I67" s="80"/>
      <c r="J67" s="82"/>
      <c r="K67" s="82"/>
      <c r="L67" s="82"/>
      <c r="M67" s="82"/>
      <c r="N67" s="82"/>
      <c r="O67" s="82"/>
      <c r="P67" s="82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40"/>
    </row>
    <row r="68" spans="1:30" s="42" customFormat="1" x14ac:dyDescent="0.2">
      <c r="A68" s="80"/>
      <c r="B68" s="81"/>
      <c r="C68" s="85"/>
      <c r="D68" s="86"/>
      <c r="E68" s="80"/>
      <c r="F68" s="80"/>
      <c r="G68" s="80"/>
      <c r="H68" s="80"/>
      <c r="I68" s="80"/>
      <c r="J68" s="82"/>
      <c r="K68" s="82"/>
      <c r="L68" s="82"/>
      <c r="M68" s="82"/>
      <c r="N68" s="82"/>
      <c r="O68" s="82"/>
      <c r="P68" s="82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40"/>
    </row>
    <row r="69" spans="1:30" s="42" customFormat="1" x14ac:dyDescent="0.2">
      <c r="A69" s="80"/>
      <c r="B69" s="81"/>
      <c r="C69" s="85"/>
      <c r="D69" s="86"/>
      <c r="E69" s="80"/>
      <c r="F69" s="80"/>
      <c r="G69" s="80"/>
      <c r="H69" s="80"/>
      <c r="I69" s="80"/>
      <c r="J69" s="82"/>
      <c r="K69" s="82"/>
      <c r="L69" s="82"/>
      <c r="M69" s="82"/>
      <c r="N69" s="82"/>
      <c r="O69" s="82"/>
      <c r="P69" s="82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40"/>
    </row>
    <row r="70" spans="1:30" s="42" customFormat="1" x14ac:dyDescent="0.2">
      <c r="A70" s="80"/>
      <c r="B70" s="81"/>
      <c r="C70" s="85"/>
      <c r="D70" s="86"/>
      <c r="E70" s="80"/>
      <c r="F70" s="80"/>
      <c r="G70" s="80"/>
      <c r="H70" s="80"/>
      <c r="I70" s="80"/>
      <c r="J70" s="82"/>
      <c r="K70" s="82"/>
      <c r="L70" s="82"/>
      <c r="M70" s="82"/>
      <c r="N70" s="82"/>
      <c r="O70" s="82"/>
      <c r="P70" s="82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40"/>
    </row>
    <row r="71" spans="1:30" x14ac:dyDescent="0.2">
      <c r="A71" s="80"/>
      <c r="B71" s="81"/>
      <c r="C71" s="87"/>
      <c r="D71" s="88"/>
      <c r="E71" s="89"/>
      <c r="F71" s="89"/>
      <c r="G71" s="89"/>
      <c r="H71" s="89"/>
      <c r="I71" s="89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1"/>
    </row>
    <row r="72" spans="1:30" x14ac:dyDescent="0.2">
      <c r="A72" s="80"/>
      <c r="B72" s="81"/>
      <c r="C72" s="87"/>
      <c r="D72" s="88"/>
      <c r="E72" s="89"/>
      <c r="F72" s="89"/>
      <c r="G72" s="89"/>
      <c r="H72" s="89"/>
      <c r="I72" s="89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1"/>
    </row>
    <row r="73" spans="1:30" x14ac:dyDescent="0.2">
      <c r="A73" s="80"/>
      <c r="B73" s="81"/>
      <c r="C73" s="87"/>
      <c r="D73" s="88"/>
      <c r="E73" s="89"/>
      <c r="F73" s="89"/>
      <c r="G73" s="89"/>
      <c r="H73" s="89"/>
      <c r="I73" s="89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1"/>
    </row>
    <row r="74" spans="1:30" x14ac:dyDescent="0.2">
      <c r="A74" s="80"/>
      <c r="B74" s="81"/>
      <c r="C74" s="87"/>
      <c r="D74" s="88"/>
      <c r="E74" s="89"/>
      <c r="F74" s="89"/>
      <c r="G74" s="89"/>
      <c r="H74" s="89"/>
      <c r="I74" s="89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1"/>
    </row>
    <row r="75" spans="1:30" x14ac:dyDescent="0.2">
      <c r="A75" s="80"/>
      <c r="B75" s="81"/>
      <c r="C75" s="87"/>
      <c r="D75" s="88"/>
      <c r="E75" s="89"/>
      <c r="F75" s="89"/>
      <c r="G75" s="89"/>
      <c r="H75" s="89"/>
      <c r="I75" s="89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1"/>
    </row>
    <row r="76" spans="1:30" x14ac:dyDescent="0.2">
      <c r="A76" s="80"/>
      <c r="B76" s="81"/>
      <c r="C76" s="87"/>
      <c r="D76" s="88"/>
      <c r="E76" s="89"/>
      <c r="F76" s="89"/>
      <c r="G76" s="89"/>
      <c r="H76" s="89"/>
      <c r="I76" s="89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1"/>
    </row>
    <row r="77" spans="1:30" x14ac:dyDescent="0.2">
      <c r="A77" s="80"/>
      <c r="B77" s="81"/>
      <c r="C77" s="87"/>
      <c r="D77" s="88"/>
      <c r="E77" s="89"/>
      <c r="F77" s="89"/>
      <c r="G77" s="89"/>
      <c r="H77" s="89"/>
      <c r="I77" s="89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1"/>
    </row>
    <row r="78" spans="1:30" x14ac:dyDescent="0.2">
      <c r="A78" s="80"/>
      <c r="B78" s="81"/>
      <c r="C78" s="87"/>
      <c r="D78" s="88"/>
      <c r="E78" s="89"/>
      <c r="F78" s="89"/>
      <c r="G78" s="89"/>
      <c r="H78" s="89"/>
      <c r="I78" s="89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1"/>
    </row>
    <row r="79" spans="1:30" x14ac:dyDescent="0.2">
      <c r="A79" s="80"/>
      <c r="B79" s="81"/>
      <c r="C79" s="87"/>
      <c r="D79" s="88"/>
      <c r="E79" s="89"/>
      <c r="F79" s="89"/>
      <c r="G79" s="89"/>
      <c r="H79" s="89"/>
      <c r="I79" s="89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1"/>
    </row>
    <row r="80" spans="1:30" x14ac:dyDescent="0.2">
      <c r="A80" s="80"/>
      <c r="B80" s="81"/>
      <c r="C80" s="87"/>
      <c r="D80" s="88"/>
      <c r="E80" s="89"/>
      <c r="F80" s="89"/>
      <c r="G80" s="89"/>
      <c r="H80" s="89"/>
      <c r="I80" s="89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1"/>
    </row>
    <row r="81" spans="1:30" x14ac:dyDescent="0.2">
      <c r="A81" s="80"/>
      <c r="B81" s="81"/>
      <c r="C81" s="87"/>
      <c r="D81" s="88"/>
      <c r="E81" s="89"/>
      <c r="F81" s="89"/>
      <c r="G81" s="89"/>
      <c r="H81" s="89"/>
      <c r="I81" s="89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1"/>
    </row>
    <row r="82" spans="1:30" x14ac:dyDescent="0.2">
      <c r="A82" s="80"/>
      <c r="B82" s="81"/>
      <c r="C82" s="87"/>
      <c r="D82" s="88"/>
      <c r="E82" s="89"/>
      <c r="F82" s="89"/>
      <c r="G82" s="89"/>
      <c r="H82" s="89"/>
      <c r="I82" s="89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1"/>
    </row>
    <row r="83" spans="1:30" x14ac:dyDescent="0.2">
      <c r="A83" s="80"/>
      <c r="B83" s="81"/>
      <c r="C83" s="87"/>
      <c r="D83" s="88"/>
      <c r="E83" s="89"/>
      <c r="F83" s="89"/>
      <c r="G83" s="89"/>
      <c r="H83" s="89"/>
      <c r="I83" s="89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1"/>
    </row>
    <row r="84" spans="1:30" x14ac:dyDescent="0.2">
      <c r="A84" s="80"/>
      <c r="B84" s="81"/>
      <c r="C84" s="87"/>
      <c r="D84" s="88"/>
      <c r="E84" s="89"/>
      <c r="F84" s="89"/>
      <c r="G84" s="89"/>
      <c r="H84" s="89"/>
      <c r="I84" s="89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1"/>
    </row>
    <row r="85" spans="1:30" x14ac:dyDescent="0.2">
      <c r="A85" s="80"/>
      <c r="B85" s="81"/>
      <c r="C85" s="87"/>
      <c r="D85" s="88"/>
      <c r="E85" s="89"/>
      <c r="F85" s="89"/>
      <c r="G85" s="89"/>
      <c r="H85" s="89"/>
      <c r="I85" s="89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1"/>
    </row>
    <row r="86" spans="1:30" x14ac:dyDescent="0.2">
      <c r="A86" s="80"/>
      <c r="B86" s="81"/>
      <c r="C86" s="87"/>
      <c r="D86" s="88"/>
      <c r="E86" s="89"/>
      <c r="F86" s="89"/>
      <c r="G86" s="89"/>
      <c r="H86" s="89"/>
      <c r="I86" s="89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1"/>
    </row>
    <row r="87" spans="1:30" x14ac:dyDescent="0.2">
      <c r="A87" s="80"/>
      <c r="B87" s="81"/>
      <c r="C87" s="87"/>
      <c r="D87" s="88"/>
      <c r="E87" s="89"/>
      <c r="F87" s="89"/>
      <c r="G87" s="89"/>
      <c r="H87" s="89"/>
      <c r="I87" s="89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1"/>
    </row>
    <row r="88" spans="1:30" x14ac:dyDescent="0.2">
      <c r="A88" s="80"/>
      <c r="B88" s="81"/>
      <c r="C88" s="87"/>
      <c r="D88" s="88"/>
      <c r="E88" s="89"/>
      <c r="F88" s="89"/>
      <c r="G88" s="89"/>
      <c r="H88" s="89"/>
      <c r="I88" s="89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1"/>
    </row>
    <row r="89" spans="1:30" x14ac:dyDescent="0.2">
      <c r="A89" s="80"/>
      <c r="B89" s="81"/>
      <c r="C89" s="87"/>
      <c r="D89" s="88"/>
      <c r="E89" s="89"/>
      <c r="F89" s="89"/>
      <c r="G89" s="89"/>
      <c r="H89" s="89"/>
      <c r="I89" s="89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1"/>
    </row>
    <row r="90" spans="1:30" x14ac:dyDescent="0.2">
      <c r="A90" s="80"/>
      <c r="B90" s="81"/>
      <c r="C90" s="87"/>
      <c r="D90" s="88"/>
      <c r="E90" s="89"/>
      <c r="F90" s="89"/>
      <c r="G90" s="89"/>
      <c r="H90" s="89"/>
      <c r="I90" s="89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1"/>
    </row>
    <row r="91" spans="1:30" x14ac:dyDescent="0.2">
      <c r="A91" s="80"/>
      <c r="B91" s="81"/>
      <c r="C91" s="87"/>
      <c r="D91" s="88"/>
      <c r="E91" s="89"/>
      <c r="F91" s="89"/>
      <c r="G91" s="89"/>
      <c r="H91" s="89"/>
      <c r="I91" s="89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1"/>
    </row>
    <row r="92" spans="1:30" x14ac:dyDescent="0.2">
      <c r="A92" s="80"/>
      <c r="B92" s="81"/>
      <c r="C92" s="87"/>
      <c r="D92" s="88"/>
      <c r="E92" s="89"/>
      <c r="F92" s="89"/>
      <c r="G92" s="89"/>
      <c r="H92" s="89"/>
      <c r="I92" s="89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1"/>
    </row>
    <row r="93" spans="1:30" x14ac:dyDescent="0.2">
      <c r="A93" s="80"/>
      <c r="B93" s="81"/>
      <c r="C93" s="87"/>
      <c r="D93" s="88"/>
      <c r="E93" s="89"/>
      <c r="F93" s="89"/>
      <c r="G93" s="89"/>
      <c r="H93" s="89"/>
      <c r="I93" s="89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1"/>
    </row>
    <row r="94" spans="1:30" ht="19.5" customHeight="1" x14ac:dyDescent="0.2">
      <c r="A94" s="80"/>
      <c r="B94" s="81"/>
      <c r="C94" s="87"/>
      <c r="D94" s="88"/>
      <c r="E94" s="89"/>
      <c r="F94" s="89"/>
      <c r="G94" s="89"/>
      <c r="H94" s="89"/>
      <c r="I94" s="89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1"/>
    </row>
    <row r="95" spans="1:30" x14ac:dyDescent="0.2">
      <c r="A95" s="80"/>
      <c r="B95" s="81"/>
      <c r="C95" s="87"/>
      <c r="D95" s="88"/>
      <c r="E95" s="89"/>
      <c r="F95" s="89"/>
      <c r="G95" s="89"/>
      <c r="H95" s="89"/>
      <c r="I95" s="89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1"/>
    </row>
    <row r="96" spans="1:30" x14ac:dyDescent="0.2">
      <c r="A96" s="80"/>
      <c r="B96" s="81"/>
      <c r="C96" s="87"/>
      <c r="D96" s="88"/>
      <c r="E96" s="89"/>
      <c r="F96" s="89"/>
      <c r="G96" s="89"/>
      <c r="H96" s="89"/>
      <c r="I96" s="89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1"/>
    </row>
    <row r="97" spans="1:30" x14ac:dyDescent="0.2">
      <c r="A97" s="80"/>
      <c r="B97" s="81"/>
      <c r="C97" s="87"/>
      <c r="D97" s="88"/>
      <c r="E97" s="89"/>
      <c r="F97" s="89"/>
      <c r="G97" s="89"/>
      <c r="H97" s="89"/>
      <c r="I97" s="89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1"/>
    </row>
    <row r="98" spans="1:30" ht="15" customHeight="1" x14ac:dyDescent="0.2">
      <c r="A98" s="80"/>
      <c r="B98" s="81"/>
      <c r="C98" s="87"/>
      <c r="D98" s="88"/>
      <c r="E98" s="89"/>
      <c r="F98" s="89"/>
      <c r="G98" s="89"/>
      <c r="H98" s="89"/>
      <c r="I98" s="89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1"/>
    </row>
    <row r="99" spans="1:30" ht="15" customHeight="1" x14ac:dyDescent="0.2">
      <c r="A99" s="80"/>
      <c r="B99" s="81"/>
      <c r="C99" s="87"/>
      <c r="D99" s="88"/>
      <c r="E99" s="89"/>
      <c r="F99" s="89"/>
      <c r="G99" s="89"/>
      <c r="H99" s="89"/>
      <c r="I99" s="89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1"/>
    </row>
    <row r="100" spans="1:30" ht="15" customHeight="1" x14ac:dyDescent="0.2">
      <c r="A100" s="80"/>
      <c r="B100" s="81"/>
      <c r="C100" s="87"/>
      <c r="D100" s="88"/>
      <c r="E100" s="89"/>
      <c r="F100" s="89"/>
      <c r="G100" s="89"/>
      <c r="H100" s="89"/>
      <c r="I100" s="89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1"/>
    </row>
    <row r="101" spans="1:30" x14ac:dyDescent="0.2">
      <c r="A101" s="80"/>
      <c r="B101" s="81"/>
      <c r="C101" s="87"/>
      <c r="D101" s="88"/>
      <c r="E101" s="89"/>
      <c r="F101" s="89"/>
      <c r="G101" s="89"/>
      <c r="H101" s="89"/>
      <c r="I101" s="89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1"/>
    </row>
    <row r="102" spans="1:30" ht="15" customHeight="1" x14ac:dyDescent="0.2">
      <c r="A102" s="80"/>
      <c r="B102" s="81"/>
      <c r="C102" s="87"/>
      <c r="D102" s="88"/>
      <c r="E102" s="89"/>
      <c r="F102" s="89"/>
      <c r="G102" s="89"/>
      <c r="H102" s="89"/>
      <c r="I102" s="89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1"/>
    </row>
    <row r="103" spans="1:30" ht="15" customHeight="1" x14ac:dyDescent="0.2">
      <c r="A103" s="80"/>
      <c r="B103" s="81"/>
      <c r="C103" s="87"/>
      <c r="D103" s="88"/>
      <c r="E103" s="89"/>
      <c r="F103" s="89"/>
      <c r="G103" s="89"/>
      <c r="H103" s="89"/>
      <c r="I103" s="89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1"/>
    </row>
    <row r="104" spans="1:30" ht="15" customHeight="1" x14ac:dyDescent="0.2">
      <c r="A104" s="80"/>
      <c r="B104" s="81"/>
      <c r="C104" s="87"/>
      <c r="D104" s="88"/>
      <c r="E104" s="89"/>
      <c r="F104" s="89"/>
      <c r="G104" s="89"/>
      <c r="H104" s="89"/>
      <c r="I104" s="89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1"/>
    </row>
    <row r="105" spans="1:30" x14ac:dyDescent="0.2">
      <c r="A105" s="80"/>
      <c r="B105" s="81"/>
      <c r="C105" s="87"/>
      <c r="D105" s="88"/>
      <c r="E105" s="89"/>
      <c r="F105" s="89"/>
      <c r="G105" s="89"/>
      <c r="H105" s="89"/>
      <c r="I105" s="89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1"/>
    </row>
    <row r="106" spans="1:30" ht="15" customHeight="1" x14ac:dyDescent="0.2">
      <c r="A106" s="80"/>
      <c r="B106" s="81"/>
      <c r="C106" s="87"/>
      <c r="D106" s="88"/>
      <c r="E106" s="89"/>
      <c r="F106" s="89"/>
      <c r="G106" s="89"/>
      <c r="H106" s="89"/>
      <c r="I106" s="89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1"/>
    </row>
    <row r="107" spans="1:30" ht="15" customHeight="1" x14ac:dyDescent="0.2">
      <c r="A107" s="80"/>
      <c r="B107" s="81"/>
      <c r="C107" s="87"/>
      <c r="D107" s="88"/>
      <c r="E107" s="89"/>
      <c r="F107" s="89"/>
      <c r="G107" s="89"/>
      <c r="H107" s="89"/>
      <c r="I107" s="89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1"/>
    </row>
    <row r="108" spans="1:30" ht="15" customHeight="1" x14ac:dyDescent="0.2">
      <c r="A108" s="80"/>
      <c r="B108" s="81"/>
      <c r="C108" s="87"/>
      <c r="D108" s="88"/>
      <c r="E108" s="89"/>
      <c r="F108" s="89"/>
      <c r="G108" s="89"/>
      <c r="H108" s="89"/>
      <c r="I108" s="89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1"/>
    </row>
    <row r="109" spans="1:30" x14ac:dyDescent="0.2">
      <c r="A109" s="80"/>
      <c r="B109" s="81"/>
      <c r="C109" s="87"/>
      <c r="D109" s="88"/>
      <c r="E109" s="89"/>
      <c r="F109" s="89"/>
      <c r="G109" s="89"/>
      <c r="H109" s="89"/>
      <c r="I109" s="89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1"/>
    </row>
    <row r="110" spans="1:30" ht="23.25" customHeight="1" x14ac:dyDescent="0.2">
      <c r="A110" s="80"/>
      <c r="B110" s="81"/>
      <c r="C110" s="87"/>
      <c r="D110" s="88"/>
      <c r="E110" s="89"/>
      <c r="F110" s="89"/>
      <c r="G110" s="89"/>
      <c r="H110" s="89"/>
      <c r="I110" s="89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1"/>
    </row>
    <row r="111" spans="1:30" ht="57" customHeight="1" x14ac:dyDescent="0.2">
      <c r="A111" s="80"/>
      <c r="B111" s="81"/>
      <c r="C111" s="87"/>
      <c r="D111" s="88"/>
      <c r="E111" s="89"/>
      <c r="F111" s="89"/>
      <c r="G111" s="89"/>
      <c r="H111" s="89"/>
      <c r="I111" s="89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1"/>
    </row>
    <row r="112" spans="1:30" x14ac:dyDescent="0.2">
      <c r="A112" s="80"/>
      <c r="B112" s="81"/>
      <c r="C112" s="87"/>
      <c r="D112" s="88"/>
      <c r="E112" s="89"/>
      <c r="F112" s="89"/>
      <c r="G112" s="89"/>
      <c r="H112" s="89"/>
      <c r="I112" s="89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1"/>
    </row>
    <row r="113" spans="1:30" x14ac:dyDescent="0.2">
      <c r="A113" s="80"/>
      <c r="B113" s="81"/>
      <c r="C113" s="87"/>
      <c r="D113" s="88"/>
      <c r="E113" s="89"/>
      <c r="F113" s="89"/>
      <c r="G113" s="89"/>
      <c r="H113" s="89"/>
      <c r="I113" s="89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1"/>
    </row>
    <row r="114" spans="1:30" x14ac:dyDescent="0.2">
      <c r="A114" s="80"/>
      <c r="B114" s="81"/>
      <c r="C114" s="87"/>
      <c r="D114" s="88"/>
      <c r="E114" s="89"/>
      <c r="F114" s="89"/>
      <c r="G114" s="89"/>
      <c r="H114" s="89"/>
      <c r="I114" s="89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1"/>
    </row>
    <row r="115" spans="1:30" x14ac:dyDescent="0.2">
      <c r="A115" s="80"/>
      <c r="B115" s="81"/>
      <c r="C115" s="87"/>
      <c r="D115" s="88"/>
      <c r="E115" s="89"/>
      <c r="F115" s="89"/>
      <c r="G115" s="89"/>
      <c r="H115" s="89"/>
      <c r="I115" s="89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1"/>
    </row>
    <row r="116" spans="1:30" x14ac:dyDescent="0.2">
      <c r="A116" s="80"/>
      <c r="B116" s="81"/>
      <c r="C116" s="87"/>
      <c r="D116" s="88"/>
      <c r="E116" s="89"/>
      <c r="F116" s="89"/>
      <c r="G116" s="89"/>
      <c r="H116" s="89"/>
      <c r="I116" s="89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1"/>
    </row>
    <row r="117" spans="1:30" x14ac:dyDescent="0.2">
      <c r="A117" s="80"/>
      <c r="B117" s="81"/>
      <c r="C117" s="87"/>
      <c r="D117" s="88"/>
      <c r="E117" s="89"/>
      <c r="F117" s="89"/>
      <c r="G117" s="89"/>
      <c r="H117" s="89"/>
      <c r="I117" s="89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1"/>
    </row>
    <row r="118" spans="1:30" x14ac:dyDescent="0.2">
      <c r="A118" s="80"/>
      <c r="B118" s="81"/>
      <c r="C118" s="87"/>
      <c r="D118" s="88"/>
      <c r="E118" s="89"/>
      <c r="F118" s="89"/>
      <c r="G118" s="89"/>
      <c r="H118" s="89"/>
      <c r="I118" s="89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1"/>
    </row>
    <row r="119" spans="1:30" x14ac:dyDescent="0.2">
      <c r="A119" s="80"/>
      <c r="B119" s="81"/>
      <c r="C119" s="87"/>
      <c r="D119" s="88"/>
      <c r="E119" s="89"/>
      <c r="F119" s="89"/>
      <c r="G119" s="89"/>
      <c r="H119" s="89"/>
      <c r="I119" s="89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1"/>
    </row>
    <row r="120" spans="1:30" x14ac:dyDescent="0.2">
      <c r="A120" s="80"/>
      <c r="B120" s="81"/>
      <c r="C120" s="87"/>
      <c r="D120" s="88"/>
      <c r="E120" s="89"/>
      <c r="F120" s="89"/>
      <c r="G120" s="89"/>
      <c r="H120" s="89"/>
      <c r="I120" s="89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1"/>
    </row>
    <row r="121" spans="1:30" x14ac:dyDescent="0.2">
      <c r="A121" s="80"/>
      <c r="B121" s="81"/>
      <c r="C121" s="87"/>
      <c r="D121" s="88"/>
      <c r="E121" s="89"/>
      <c r="F121" s="89"/>
      <c r="G121" s="89"/>
      <c r="H121" s="89"/>
      <c r="I121" s="89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1"/>
    </row>
    <row r="122" spans="1:30" x14ac:dyDescent="0.2">
      <c r="A122" s="80"/>
      <c r="B122" s="81"/>
      <c r="C122" s="87"/>
      <c r="D122" s="88"/>
      <c r="E122" s="89"/>
      <c r="F122" s="89"/>
      <c r="G122" s="89"/>
      <c r="H122" s="89"/>
      <c r="I122" s="89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1"/>
    </row>
    <row r="123" spans="1:30" x14ac:dyDescent="0.2">
      <c r="A123" s="80"/>
      <c r="B123" s="81"/>
      <c r="C123" s="87"/>
      <c r="D123" s="88"/>
      <c r="E123" s="89"/>
      <c r="F123" s="89"/>
      <c r="G123" s="89"/>
      <c r="H123" s="89"/>
      <c r="I123" s="89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1"/>
    </row>
    <row r="124" spans="1:30" x14ac:dyDescent="0.2">
      <c r="A124" s="80"/>
      <c r="B124" s="81"/>
      <c r="C124" s="87"/>
      <c r="D124" s="88"/>
      <c r="E124" s="89"/>
      <c r="F124" s="89"/>
      <c r="G124" s="89"/>
      <c r="H124" s="89"/>
      <c r="I124" s="89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1"/>
    </row>
    <row r="125" spans="1:30" x14ac:dyDescent="0.2">
      <c r="A125" s="80"/>
      <c r="B125" s="81"/>
      <c r="C125" s="87"/>
      <c r="D125" s="88"/>
      <c r="E125" s="89"/>
      <c r="F125" s="89"/>
      <c r="G125" s="89"/>
      <c r="H125" s="89"/>
      <c r="I125" s="89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1"/>
    </row>
    <row r="126" spans="1:30" x14ac:dyDescent="0.2">
      <c r="A126" s="80"/>
      <c r="B126" s="81"/>
      <c r="C126" s="87"/>
      <c r="D126" s="88"/>
      <c r="E126" s="89"/>
      <c r="F126" s="89"/>
      <c r="G126" s="89"/>
      <c r="H126" s="89"/>
      <c r="I126" s="89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1"/>
    </row>
    <row r="127" spans="1:30" x14ac:dyDescent="0.2">
      <c r="A127" s="80"/>
      <c r="B127" s="81"/>
      <c r="C127" s="87"/>
      <c r="D127" s="88"/>
      <c r="E127" s="89"/>
      <c r="F127" s="89"/>
      <c r="G127" s="89"/>
      <c r="H127" s="89"/>
      <c r="I127" s="89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1"/>
    </row>
    <row r="128" spans="1:30" x14ac:dyDescent="0.2">
      <c r="A128" s="80"/>
      <c r="B128" s="81"/>
      <c r="C128" s="87"/>
      <c r="D128" s="88"/>
      <c r="E128" s="89"/>
      <c r="F128" s="89"/>
      <c r="G128" s="89"/>
      <c r="H128" s="89"/>
      <c r="I128" s="89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1"/>
    </row>
    <row r="129" spans="1:30" x14ac:dyDescent="0.2">
      <c r="A129" s="80"/>
      <c r="B129" s="81"/>
      <c r="C129" s="87"/>
      <c r="D129" s="88"/>
      <c r="E129" s="89"/>
      <c r="F129" s="89"/>
      <c r="G129" s="89"/>
      <c r="H129" s="89"/>
      <c r="I129" s="89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1"/>
    </row>
    <row r="130" spans="1:30" x14ac:dyDescent="0.2">
      <c r="A130" s="80"/>
      <c r="B130" s="81"/>
      <c r="C130" s="87"/>
      <c r="D130" s="88"/>
      <c r="E130" s="89"/>
      <c r="F130" s="89"/>
      <c r="G130" s="89"/>
      <c r="H130" s="89"/>
      <c r="I130" s="89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1"/>
    </row>
    <row r="131" spans="1:30" x14ac:dyDescent="0.2">
      <c r="A131" s="80"/>
      <c r="B131" s="81"/>
      <c r="C131" s="87"/>
      <c r="D131" s="88"/>
      <c r="E131" s="89"/>
      <c r="F131" s="89"/>
      <c r="G131" s="89"/>
      <c r="H131" s="89"/>
      <c r="I131" s="89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1"/>
    </row>
    <row r="132" spans="1:30" ht="17.100000000000001" customHeight="1" x14ac:dyDescent="0.2">
      <c r="A132" s="80"/>
      <c r="B132" s="81"/>
      <c r="C132" s="87"/>
      <c r="D132" s="88"/>
      <c r="E132" s="89"/>
      <c r="F132" s="89"/>
      <c r="G132" s="89"/>
      <c r="H132" s="89"/>
      <c r="I132" s="89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1"/>
    </row>
    <row r="133" spans="1:30" ht="53.25" customHeight="1" x14ac:dyDescent="0.2">
      <c r="A133" s="80"/>
      <c r="B133" s="81"/>
      <c r="C133" s="87"/>
      <c r="D133" s="88"/>
      <c r="E133" s="89"/>
      <c r="F133" s="89"/>
      <c r="G133" s="89"/>
      <c r="H133" s="89"/>
      <c r="I133" s="89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1"/>
    </row>
    <row r="134" spans="1:30" x14ac:dyDescent="0.2">
      <c r="A134" s="80"/>
      <c r="B134" s="81"/>
      <c r="C134" s="87"/>
      <c r="D134" s="88"/>
      <c r="E134" s="89"/>
      <c r="F134" s="89"/>
      <c r="G134" s="89"/>
      <c r="H134" s="89"/>
      <c r="I134" s="89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1"/>
    </row>
    <row r="135" spans="1:30" x14ac:dyDescent="0.2">
      <c r="A135" s="80"/>
      <c r="B135" s="81"/>
      <c r="C135" s="87"/>
      <c r="D135" s="88"/>
      <c r="E135" s="89"/>
      <c r="F135" s="89"/>
      <c r="G135" s="89"/>
      <c r="H135" s="89"/>
      <c r="I135" s="89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1"/>
    </row>
    <row r="136" spans="1:30" x14ac:dyDescent="0.2">
      <c r="A136" s="80"/>
      <c r="B136" s="81"/>
      <c r="C136" s="87"/>
      <c r="D136" s="88"/>
      <c r="E136" s="89"/>
      <c r="F136" s="89"/>
      <c r="G136" s="89"/>
      <c r="H136" s="89"/>
      <c r="I136" s="89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1"/>
    </row>
    <row r="137" spans="1:30" x14ac:dyDescent="0.2">
      <c r="A137" s="80"/>
      <c r="B137" s="81"/>
      <c r="C137" s="87"/>
      <c r="D137" s="88"/>
      <c r="E137" s="89"/>
      <c r="F137" s="89"/>
      <c r="G137" s="89"/>
      <c r="H137" s="89"/>
      <c r="I137" s="89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1"/>
    </row>
    <row r="138" spans="1:30" ht="5.25" customHeight="1" x14ac:dyDescent="0.2">
      <c r="A138" s="80"/>
      <c r="B138" s="81"/>
      <c r="C138" s="87"/>
      <c r="D138" s="88"/>
      <c r="E138" s="89"/>
      <c r="F138" s="89"/>
      <c r="G138" s="89"/>
      <c r="H138" s="89"/>
      <c r="I138" s="89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1"/>
    </row>
    <row r="139" spans="1:30" ht="18.75" customHeight="1" x14ac:dyDescent="0.2">
      <c r="A139" s="80"/>
      <c r="B139" s="81"/>
      <c r="C139" s="87"/>
      <c r="D139" s="88"/>
      <c r="E139" s="89"/>
      <c r="F139" s="89"/>
      <c r="G139" s="89"/>
      <c r="H139" s="89"/>
      <c r="I139" s="89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1"/>
    </row>
    <row r="140" spans="1:30" ht="15" customHeight="1" x14ac:dyDescent="0.2">
      <c r="A140" s="80"/>
      <c r="B140" s="81"/>
      <c r="C140" s="87"/>
      <c r="D140" s="88"/>
      <c r="E140" s="89"/>
      <c r="F140" s="89"/>
      <c r="G140" s="89"/>
      <c r="H140" s="89"/>
      <c r="I140" s="89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1"/>
    </row>
    <row r="141" spans="1:30" ht="75.75" customHeight="1" x14ac:dyDescent="0.2">
      <c r="A141" s="80"/>
      <c r="B141" s="81"/>
      <c r="C141" s="87"/>
      <c r="D141" s="88"/>
      <c r="E141" s="89"/>
      <c r="F141" s="89"/>
      <c r="G141" s="89"/>
      <c r="H141" s="89"/>
      <c r="I141" s="89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1"/>
    </row>
    <row r="142" spans="1:30" ht="67.5" customHeight="1" x14ac:dyDescent="0.2">
      <c r="A142" s="80"/>
      <c r="B142" s="81"/>
      <c r="C142" s="87"/>
      <c r="D142" s="88"/>
      <c r="E142" s="89"/>
      <c r="F142" s="89"/>
      <c r="G142" s="89"/>
      <c r="H142" s="89"/>
      <c r="I142" s="89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1"/>
    </row>
    <row r="143" spans="1:30" ht="31.5" customHeight="1" x14ac:dyDescent="0.2">
      <c r="A143" s="80"/>
      <c r="B143" s="81"/>
      <c r="C143" s="87"/>
      <c r="D143" s="88"/>
      <c r="E143" s="89"/>
      <c r="F143" s="89"/>
      <c r="G143" s="89"/>
      <c r="H143" s="89"/>
      <c r="I143" s="89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1"/>
    </row>
    <row r="144" spans="1:30" ht="53.25" customHeight="1" x14ac:dyDescent="0.2">
      <c r="A144" s="80"/>
      <c r="B144" s="81"/>
      <c r="C144" s="87"/>
      <c r="D144" s="88"/>
      <c r="E144" s="89"/>
      <c r="F144" s="89"/>
      <c r="G144" s="89"/>
      <c r="H144" s="89"/>
      <c r="I144" s="89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1"/>
    </row>
    <row r="145" spans="1:30" ht="49.5" customHeight="1" x14ac:dyDescent="0.2">
      <c r="A145" s="80"/>
      <c r="B145" s="81"/>
      <c r="C145" s="87"/>
      <c r="D145" s="88"/>
      <c r="E145" s="89"/>
      <c r="F145" s="89"/>
      <c r="G145" s="89"/>
      <c r="H145" s="89"/>
      <c r="I145" s="89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1"/>
    </row>
    <row r="146" spans="1:30" ht="30.75" customHeight="1" x14ac:dyDescent="0.2">
      <c r="A146" s="80"/>
      <c r="B146" s="81"/>
      <c r="C146" s="87"/>
      <c r="D146" s="88"/>
      <c r="E146" s="89"/>
      <c r="F146" s="89"/>
      <c r="G146" s="89"/>
      <c r="H146" s="89"/>
      <c r="I146" s="89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1"/>
    </row>
    <row r="147" spans="1:30" x14ac:dyDescent="0.2">
      <c r="A147" s="80"/>
      <c r="B147" s="81"/>
      <c r="C147" s="87"/>
      <c r="D147" s="88"/>
      <c r="E147" s="89"/>
      <c r="F147" s="89"/>
      <c r="G147" s="89"/>
      <c r="H147" s="89"/>
      <c r="I147" s="89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1"/>
    </row>
    <row r="148" spans="1:30" x14ac:dyDescent="0.2">
      <c r="A148" s="80"/>
      <c r="B148" s="81"/>
      <c r="C148" s="87"/>
      <c r="D148" s="88"/>
      <c r="E148" s="89"/>
      <c r="F148" s="89"/>
      <c r="G148" s="89"/>
      <c r="H148" s="89"/>
      <c r="I148" s="89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1"/>
    </row>
    <row r="149" spans="1:30" x14ac:dyDescent="0.2">
      <c r="A149" s="80"/>
      <c r="B149" s="81"/>
      <c r="C149" s="87"/>
      <c r="D149" s="88"/>
      <c r="E149" s="89"/>
      <c r="F149" s="89"/>
      <c r="G149" s="89"/>
      <c r="H149" s="89"/>
      <c r="I149" s="89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1"/>
    </row>
    <row r="150" spans="1:30" x14ac:dyDescent="0.2">
      <c r="A150" s="80"/>
      <c r="B150" s="81"/>
      <c r="C150" s="87"/>
      <c r="D150" s="88"/>
      <c r="E150" s="89"/>
      <c r="F150" s="89"/>
      <c r="G150" s="89"/>
      <c r="H150" s="89"/>
      <c r="I150" s="89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1"/>
    </row>
    <row r="151" spans="1:30" x14ac:dyDescent="0.2">
      <c r="A151" s="80"/>
      <c r="B151" s="81"/>
      <c r="C151" s="87"/>
      <c r="D151" s="88"/>
      <c r="E151" s="89"/>
      <c r="F151" s="89"/>
      <c r="G151" s="89"/>
      <c r="H151" s="89"/>
      <c r="I151" s="89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1"/>
    </row>
    <row r="152" spans="1:30" x14ac:dyDescent="0.2">
      <c r="A152" s="80"/>
      <c r="B152" s="81"/>
      <c r="C152" s="87"/>
      <c r="D152" s="88"/>
      <c r="E152" s="89"/>
      <c r="F152" s="89"/>
      <c r="G152" s="89"/>
      <c r="H152" s="89"/>
      <c r="I152" s="89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1"/>
    </row>
    <row r="153" spans="1:30" x14ac:dyDescent="0.2">
      <c r="A153" s="80"/>
      <c r="B153" s="81"/>
      <c r="C153" s="87"/>
      <c r="D153" s="88"/>
      <c r="E153" s="89"/>
      <c r="F153" s="89"/>
      <c r="G153" s="89"/>
      <c r="H153" s="89"/>
      <c r="I153" s="89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1"/>
    </row>
    <row r="154" spans="1:30" x14ac:dyDescent="0.2">
      <c r="A154" s="80"/>
      <c r="B154" s="81"/>
      <c r="C154" s="87"/>
      <c r="D154" s="88"/>
      <c r="E154" s="89"/>
      <c r="F154" s="89"/>
      <c r="G154" s="89"/>
      <c r="H154" s="89"/>
      <c r="I154" s="89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1"/>
    </row>
    <row r="155" spans="1:30" x14ac:dyDescent="0.2">
      <c r="A155" s="80"/>
      <c r="B155" s="81"/>
      <c r="C155" s="87"/>
      <c r="D155" s="88"/>
      <c r="E155" s="89"/>
      <c r="F155" s="89"/>
      <c r="G155" s="89"/>
      <c r="H155" s="89"/>
      <c r="I155" s="89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1"/>
    </row>
    <row r="156" spans="1:30" x14ac:dyDescent="0.2">
      <c r="A156" s="80"/>
      <c r="B156" s="81"/>
      <c r="C156" s="87"/>
      <c r="D156" s="88"/>
      <c r="E156" s="89"/>
      <c r="F156" s="89"/>
      <c r="G156" s="89"/>
      <c r="H156" s="89"/>
      <c r="I156" s="89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1"/>
    </row>
    <row r="157" spans="1:30" x14ac:dyDescent="0.2">
      <c r="A157" s="80"/>
      <c r="B157" s="81"/>
      <c r="C157" s="87"/>
      <c r="D157" s="88"/>
      <c r="E157" s="89"/>
      <c r="F157" s="89"/>
      <c r="G157" s="89"/>
      <c r="H157" s="89"/>
      <c r="I157" s="89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1"/>
    </row>
    <row r="158" spans="1:30" x14ac:dyDescent="0.2">
      <c r="A158" s="80"/>
      <c r="B158" s="81"/>
      <c r="C158" s="87"/>
      <c r="D158" s="88"/>
      <c r="E158" s="89"/>
      <c r="F158" s="89"/>
      <c r="G158" s="89"/>
      <c r="H158" s="89"/>
      <c r="I158" s="89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1"/>
    </row>
    <row r="159" spans="1:30" x14ac:dyDescent="0.2">
      <c r="A159" s="80"/>
      <c r="B159" s="81"/>
      <c r="C159" s="87"/>
      <c r="D159" s="88"/>
      <c r="E159" s="89"/>
      <c r="F159" s="89"/>
      <c r="G159" s="89"/>
      <c r="H159" s="89"/>
      <c r="I159" s="89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1"/>
    </row>
    <row r="160" spans="1:30" x14ac:dyDescent="0.2">
      <c r="A160" s="80"/>
      <c r="B160" s="81"/>
      <c r="C160" s="87"/>
      <c r="D160" s="88"/>
      <c r="E160" s="89"/>
      <c r="F160" s="89"/>
      <c r="G160" s="89"/>
      <c r="H160" s="89"/>
      <c r="I160" s="89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1"/>
    </row>
    <row r="161" spans="1:30" x14ac:dyDescent="0.2">
      <c r="A161" s="80"/>
      <c r="B161" s="81"/>
      <c r="C161" s="87"/>
      <c r="D161" s="88"/>
      <c r="E161" s="89"/>
      <c r="F161" s="89"/>
      <c r="G161" s="89"/>
      <c r="H161" s="89"/>
      <c r="I161" s="89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1"/>
    </row>
    <row r="162" spans="1:30" x14ac:dyDescent="0.2">
      <c r="A162" s="80"/>
      <c r="B162" s="81"/>
      <c r="C162" s="87"/>
      <c r="D162" s="88"/>
      <c r="E162" s="89"/>
      <c r="F162" s="89"/>
      <c r="G162" s="89"/>
      <c r="H162" s="89"/>
      <c r="I162" s="89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1"/>
    </row>
    <row r="163" spans="1:30" x14ac:dyDescent="0.2">
      <c r="A163" s="80"/>
      <c r="B163" s="81"/>
      <c r="C163" s="87"/>
      <c r="D163" s="88"/>
      <c r="E163" s="89"/>
      <c r="F163" s="89"/>
      <c r="G163" s="89"/>
      <c r="H163" s="89"/>
      <c r="I163" s="89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1"/>
    </row>
    <row r="164" spans="1:30" x14ac:dyDescent="0.2">
      <c r="A164" s="80"/>
      <c r="B164" s="81"/>
      <c r="C164" s="87"/>
      <c r="D164" s="88"/>
      <c r="E164" s="89"/>
      <c r="F164" s="89"/>
      <c r="G164" s="89"/>
      <c r="H164" s="89"/>
      <c r="I164" s="89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1"/>
    </row>
    <row r="165" spans="1:30" x14ac:dyDescent="0.2">
      <c r="A165" s="80"/>
      <c r="B165" s="81"/>
      <c r="C165" s="87"/>
      <c r="D165" s="88"/>
      <c r="E165" s="89"/>
      <c r="F165" s="89"/>
      <c r="G165" s="89"/>
      <c r="H165" s="89"/>
      <c r="I165" s="89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1"/>
    </row>
    <row r="166" spans="1:30" x14ac:dyDescent="0.2">
      <c r="A166" s="80"/>
      <c r="B166" s="81"/>
      <c r="C166" s="87"/>
      <c r="D166" s="88"/>
      <c r="E166" s="89"/>
      <c r="F166" s="89"/>
      <c r="G166" s="89"/>
      <c r="H166" s="89"/>
      <c r="I166" s="89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1"/>
    </row>
    <row r="167" spans="1:30" x14ac:dyDescent="0.2">
      <c r="A167" s="80"/>
      <c r="B167" s="81"/>
      <c r="C167" s="87"/>
      <c r="D167" s="88"/>
      <c r="E167" s="89"/>
      <c r="F167" s="89"/>
      <c r="G167" s="89"/>
      <c r="H167" s="89"/>
      <c r="I167" s="89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1"/>
    </row>
    <row r="168" spans="1:30" x14ac:dyDescent="0.2">
      <c r="A168" s="80"/>
      <c r="B168" s="81"/>
      <c r="C168" s="87"/>
      <c r="D168" s="88"/>
      <c r="E168" s="89"/>
      <c r="F168" s="89"/>
      <c r="G168" s="89"/>
      <c r="H168" s="89"/>
      <c r="I168" s="89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1"/>
    </row>
    <row r="169" spans="1:30" x14ac:dyDescent="0.2">
      <c r="A169" s="80"/>
      <c r="B169" s="81"/>
      <c r="C169" s="87"/>
      <c r="D169" s="88"/>
      <c r="E169" s="89"/>
      <c r="F169" s="89"/>
      <c r="G169" s="89"/>
      <c r="H169" s="89"/>
      <c r="I169" s="89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1"/>
    </row>
    <row r="170" spans="1:30" x14ac:dyDescent="0.2">
      <c r="A170" s="80"/>
      <c r="B170" s="81"/>
      <c r="C170" s="87"/>
      <c r="D170" s="88"/>
      <c r="E170" s="89"/>
      <c r="F170" s="89"/>
      <c r="G170" s="89"/>
      <c r="H170" s="89"/>
      <c r="I170" s="89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1"/>
    </row>
    <row r="171" spans="1:30" x14ac:dyDescent="0.2">
      <c r="A171" s="80"/>
      <c r="B171" s="81"/>
      <c r="C171" s="87"/>
      <c r="D171" s="88"/>
      <c r="E171" s="89"/>
      <c r="F171" s="89"/>
      <c r="G171" s="89"/>
      <c r="H171" s="89"/>
      <c r="I171" s="89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1"/>
    </row>
    <row r="172" spans="1:30" x14ac:dyDescent="0.2">
      <c r="A172" s="80"/>
      <c r="B172" s="81"/>
      <c r="C172" s="87"/>
      <c r="D172" s="88"/>
      <c r="E172" s="89"/>
      <c r="F172" s="89"/>
      <c r="G172" s="89"/>
      <c r="H172" s="89"/>
      <c r="I172" s="89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1"/>
    </row>
    <row r="173" spans="1:30" x14ac:dyDescent="0.2">
      <c r="A173" s="80"/>
      <c r="B173" s="81"/>
      <c r="C173" s="87"/>
      <c r="D173" s="88"/>
      <c r="E173" s="89"/>
      <c r="F173" s="89"/>
      <c r="G173" s="89"/>
      <c r="H173" s="89"/>
      <c r="I173" s="89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1"/>
    </row>
    <row r="174" spans="1:30" x14ac:dyDescent="0.2">
      <c r="A174" s="80"/>
      <c r="B174" s="81"/>
      <c r="C174" s="87"/>
      <c r="D174" s="88"/>
      <c r="E174" s="89"/>
      <c r="F174" s="89"/>
      <c r="G174" s="89"/>
      <c r="H174" s="89"/>
      <c r="I174" s="89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1"/>
    </row>
    <row r="175" spans="1:30" x14ac:dyDescent="0.2">
      <c r="A175" s="80"/>
      <c r="B175" s="81"/>
      <c r="C175" s="87"/>
      <c r="D175" s="88"/>
      <c r="E175" s="89"/>
      <c r="F175" s="89"/>
      <c r="G175" s="89"/>
      <c r="H175" s="89"/>
      <c r="I175" s="89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1"/>
    </row>
    <row r="176" spans="1:30" x14ac:dyDescent="0.2">
      <c r="A176" s="80"/>
      <c r="B176" s="81"/>
      <c r="C176" s="87"/>
      <c r="D176" s="88"/>
      <c r="E176" s="89"/>
      <c r="F176" s="89"/>
      <c r="G176" s="89"/>
      <c r="H176" s="89"/>
      <c r="I176" s="89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1"/>
    </row>
    <row r="177" spans="1:30" x14ac:dyDescent="0.2">
      <c r="A177" s="80"/>
      <c r="B177" s="81"/>
      <c r="C177" s="87"/>
      <c r="D177" s="88"/>
      <c r="E177" s="89"/>
      <c r="F177" s="89"/>
      <c r="G177" s="89"/>
      <c r="H177" s="89"/>
      <c r="I177" s="89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1"/>
    </row>
    <row r="178" spans="1:30" x14ac:dyDescent="0.2">
      <c r="A178" s="80"/>
      <c r="B178" s="81"/>
      <c r="C178" s="87"/>
      <c r="D178" s="88"/>
      <c r="E178" s="89"/>
      <c r="F178" s="89"/>
      <c r="G178" s="89"/>
      <c r="H178" s="89"/>
      <c r="I178" s="89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1"/>
    </row>
    <row r="179" spans="1:30" x14ac:dyDescent="0.2">
      <c r="A179" s="80"/>
      <c r="B179" s="81"/>
      <c r="C179" s="87"/>
      <c r="D179" s="88"/>
      <c r="E179" s="89"/>
      <c r="F179" s="89"/>
      <c r="G179" s="89"/>
      <c r="H179" s="89"/>
      <c r="I179" s="89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1"/>
    </row>
    <row r="180" spans="1:30" x14ac:dyDescent="0.2">
      <c r="A180" s="80"/>
      <c r="B180" s="81"/>
      <c r="C180" s="87"/>
      <c r="D180" s="88"/>
      <c r="E180" s="89"/>
      <c r="F180" s="89"/>
      <c r="G180" s="89"/>
      <c r="H180" s="89"/>
      <c r="I180" s="89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1"/>
    </row>
    <row r="181" spans="1:30" x14ac:dyDescent="0.2">
      <c r="A181" s="80"/>
      <c r="B181" s="81"/>
      <c r="C181" s="87"/>
      <c r="D181" s="88"/>
      <c r="E181" s="89"/>
      <c r="F181" s="89"/>
      <c r="G181" s="89"/>
      <c r="H181" s="89"/>
      <c r="I181" s="89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1"/>
    </row>
    <row r="182" spans="1:30" ht="201" customHeight="1" x14ac:dyDescent="0.2">
      <c r="A182" s="80"/>
      <c r="B182" s="81"/>
      <c r="C182" s="87"/>
      <c r="D182" s="88"/>
      <c r="E182" s="89"/>
      <c r="F182" s="89"/>
      <c r="G182" s="89"/>
      <c r="H182" s="89"/>
      <c r="I182" s="89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1"/>
    </row>
    <row r="195" spans="2:30" s="96" customFormat="1" x14ac:dyDescent="0.2">
      <c r="B195" s="93"/>
      <c r="C195" s="94"/>
      <c r="D195" s="95"/>
      <c r="AD195" s="97"/>
    </row>
    <row r="196" spans="2:30" s="96" customFormat="1" x14ac:dyDescent="0.2">
      <c r="B196" s="93"/>
      <c r="C196" s="94"/>
      <c r="D196" s="95"/>
      <c r="AD196" s="97"/>
    </row>
    <row r="197" spans="2:30" s="96" customFormat="1" x14ac:dyDescent="0.2">
      <c r="B197" s="93"/>
      <c r="C197" s="94"/>
      <c r="D197" s="95"/>
      <c r="AD197" s="97"/>
    </row>
    <row r="198" spans="2:30" s="96" customFormat="1" x14ac:dyDescent="0.2">
      <c r="B198" s="93"/>
      <c r="C198" s="94"/>
      <c r="D198" s="95"/>
      <c r="AD198" s="97"/>
    </row>
    <row r="199" spans="2:30" s="96" customFormat="1" x14ac:dyDescent="0.2">
      <c r="B199" s="93"/>
      <c r="C199" s="94"/>
      <c r="D199" s="95"/>
      <c r="AD199" s="97"/>
    </row>
    <row r="200" spans="2:30" s="96" customFormat="1" x14ac:dyDescent="0.2">
      <c r="B200" s="93"/>
      <c r="C200" s="94"/>
      <c r="D200" s="95"/>
      <c r="AD200" s="97"/>
    </row>
    <row r="201" spans="2:30" s="96" customFormat="1" x14ac:dyDescent="0.2">
      <c r="B201" s="93"/>
      <c r="C201" s="94"/>
      <c r="D201" s="95"/>
      <c r="AD201" s="97"/>
    </row>
    <row r="202" spans="2:30" s="96" customFormat="1" x14ac:dyDescent="0.2">
      <c r="B202" s="93"/>
      <c r="C202" s="94"/>
      <c r="D202" s="95"/>
      <c r="AD202" s="97"/>
    </row>
    <row r="203" spans="2:30" s="96" customFormat="1" x14ac:dyDescent="0.2">
      <c r="B203" s="93"/>
      <c r="C203" s="94"/>
      <c r="D203" s="95"/>
      <c r="AD203" s="97"/>
    </row>
    <row r="204" spans="2:30" s="96" customFormat="1" x14ac:dyDescent="0.2">
      <c r="B204" s="93"/>
      <c r="C204" s="94"/>
      <c r="D204" s="95"/>
      <c r="AD204" s="97"/>
    </row>
    <row r="205" spans="2:30" s="96" customFormat="1" x14ac:dyDescent="0.2">
      <c r="B205" s="93"/>
      <c r="C205" s="94"/>
      <c r="D205" s="95"/>
      <c r="AD205" s="97"/>
    </row>
    <row r="206" spans="2:30" s="96" customFormat="1" x14ac:dyDescent="0.2">
      <c r="B206" s="93"/>
      <c r="C206" s="94"/>
      <c r="D206" s="95"/>
      <c r="AD206" s="97"/>
    </row>
    <row r="207" spans="2:30" s="96" customFormat="1" x14ac:dyDescent="0.2">
      <c r="B207" s="93"/>
      <c r="C207" s="94"/>
      <c r="D207" s="95"/>
      <c r="AD207" s="97"/>
    </row>
    <row r="208" spans="2:30" s="96" customFormat="1" x14ac:dyDescent="0.2">
      <c r="B208" s="93"/>
      <c r="C208" s="94"/>
      <c r="D208" s="95"/>
      <c r="AD208" s="97"/>
    </row>
    <row r="209" spans="2:30" s="96" customFormat="1" x14ac:dyDescent="0.2">
      <c r="B209" s="93"/>
      <c r="C209" s="94"/>
      <c r="D209" s="95"/>
      <c r="AD209" s="97"/>
    </row>
    <row r="210" spans="2:30" s="96" customFormat="1" x14ac:dyDescent="0.2">
      <c r="B210" s="93"/>
      <c r="C210" s="94"/>
      <c r="D210" s="95"/>
      <c r="AD210" s="97"/>
    </row>
    <row r="211" spans="2:30" s="96" customFormat="1" x14ac:dyDescent="0.2">
      <c r="B211" s="93"/>
      <c r="C211" s="94"/>
      <c r="D211" s="95"/>
      <c r="AD211" s="97"/>
    </row>
    <row r="212" spans="2:30" s="96" customFormat="1" x14ac:dyDescent="0.2">
      <c r="B212" s="93"/>
      <c r="C212" s="94"/>
      <c r="D212" s="95"/>
      <c r="AD212" s="97"/>
    </row>
    <row r="213" spans="2:30" s="96" customFormat="1" x14ac:dyDescent="0.2">
      <c r="B213" s="93"/>
      <c r="C213" s="94"/>
      <c r="D213" s="95"/>
      <c r="AD213" s="97"/>
    </row>
    <row r="214" spans="2:30" s="96" customFormat="1" x14ac:dyDescent="0.2">
      <c r="B214" s="93"/>
      <c r="C214" s="94"/>
      <c r="D214" s="95"/>
      <c r="AD214" s="97"/>
    </row>
    <row r="215" spans="2:30" s="96" customFormat="1" x14ac:dyDescent="0.2">
      <c r="B215" s="93"/>
      <c r="C215" s="94"/>
      <c r="D215" s="95"/>
      <c r="AD215" s="97"/>
    </row>
    <row r="216" spans="2:30" s="96" customFormat="1" x14ac:dyDescent="0.2">
      <c r="B216" s="93"/>
      <c r="C216" s="94"/>
      <c r="D216" s="95"/>
      <c r="AD216" s="97"/>
    </row>
    <row r="217" spans="2:30" s="96" customFormat="1" x14ac:dyDescent="0.2">
      <c r="B217" s="93"/>
      <c r="C217" s="94"/>
      <c r="D217" s="95"/>
      <c r="AD217" s="97"/>
    </row>
    <row r="218" spans="2:30" s="96" customFormat="1" x14ac:dyDescent="0.2">
      <c r="B218" s="93"/>
      <c r="C218" s="94"/>
      <c r="D218" s="95"/>
      <c r="AD218" s="97"/>
    </row>
    <row r="219" spans="2:30" s="96" customFormat="1" x14ac:dyDescent="0.2">
      <c r="B219" s="93"/>
      <c r="C219" s="94"/>
      <c r="D219" s="95"/>
      <c r="AD219" s="97"/>
    </row>
    <row r="220" spans="2:30" s="96" customFormat="1" x14ac:dyDescent="0.2">
      <c r="B220" s="93"/>
      <c r="C220" s="94"/>
      <c r="D220" s="95"/>
      <c r="AD220" s="97"/>
    </row>
    <row r="221" spans="2:30" s="96" customFormat="1" x14ac:dyDescent="0.2">
      <c r="B221" s="93"/>
      <c r="C221" s="94"/>
      <c r="D221" s="95"/>
      <c r="AD221" s="97"/>
    </row>
    <row r="222" spans="2:30" s="96" customFormat="1" x14ac:dyDescent="0.2">
      <c r="B222" s="93"/>
      <c r="C222" s="94"/>
      <c r="D222" s="95"/>
      <c r="AD222" s="97"/>
    </row>
    <row r="223" spans="2:30" s="96" customFormat="1" x14ac:dyDescent="0.2">
      <c r="B223" s="93"/>
      <c r="C223" s="94"/>
      <c r="D223" s="95"/>
      <c r="AD223" s="97"/>
    </row>
    <row r="224" spans="2:30" s="96" customFormat="1" x14ac:dyDescent="0.2">
      <c r="B224" s="93"/>
      <c r="C224" s="94"/>
      <c r="D224" s="95"/>
      <c r="AD224" s="97"/>
    </row>
    <row r="225" spans="2:30" s="96" customFormat="1" x14ac:dyDescent="0.2">
      <c r="B225" s="93"/>
      <c r="C225" s="94"/>
      <c r="D225" s="95"/>
      <c r="AD225" s="97"/>
    </row>
    <row r="226" spans="2:30" s="96" customFormat="1" x14ac:dyDescent="0.2">
      <c r="B226" s="93"/>
      <c r="C226" s="94"/>
      <c r="D226" s="95"/>
      <c r="AD226" s="97"/>
    </row>
    <row r="227" spans="2:30" s="96" customFormat="1" x14ac:dyDescent="0.2">
      <c r="B227" s="93"/>
      <c r="C227" s="94"/>
      <c r="D227" s="95"/>
      <c r="AD227" s="97"/>
    </row>
    <row r="228" spans="2:30" s="96" customFormat="1" x14ac:dyDescent="0.2">
      <c r="B228" s="93"/>
      <c r="C228" s="94"/>
      <c r="D228" s="95"/>
      <c r="AD228" s="97"/>
    </row>
    <row r="229" spans="2:30" s="96" customFormat="1" x14ac:dyDescent="0.2">
      <c r="B229" s="93"/>
      <c r="C229" s="94"/>
      <c r="D229" s="95"/>
      <c r="AD229" s="97"/>
    </row>
    <row r="230" spans="2:30" s="96" customFormat="1" x14ac:dyDescent="0.2">
      <c r="B230" s="93"/>
      <c r="C230" s="94"/>
      <c r="D230" s="95"/>
      <c r="AD230" s="97"/>
    </row>
    <row r="231" spans="2:30" s="96" customFormat="1" x14ac:dyDescent="0.2">
      <c r="B231" s="93"/>
      <c r="C231" s="94"/>
      <c r="D231" s="95"/>
      <c r="AD231" s="97"/>
    </row>
    <row r="232" spans="2:30" s="96" customFormat="1" x14ac:dyDescent="0.2">
      <c r="B232" s="93"/>
      <c r="C232" s="94"/>
      <c r="D232" s="95"/>
      <c r="AD232" s="97"/>
    </row>
    <row r="233" spans="2:30" s="96" customFormat="1" x14ac:dyDescent="0.2">
      <c r="B233" s="93"/>
      <c r="C233" s="94"/>
      <c r="D233" s="95"/>
      <c r="AD233" s="97"/>
    </row>
    <row r="234" spans="2:30" s="96" customFormat="1" x14ac:dyDescent="0.2">
      <c r="B234" s="93"/>
      <c r="C234" s="94"/>
      <c r="D234" s="95"/>
      <c r="AD234" s="97"/>
    </row>
    <row r="235" spans="2:30" s="96" customFormat="1" x14ac:dyDescent="0.2">
      <c r="B235" s="93"/>
      <c r="C235" s="94"/>
      <c r="D235" s="95"/>
      <c r="AD235" s="97"/>
    </row>
    <row r="236" spans="2:30" s="96" customFormat="1" x14ac:dyDescent="0.2">
      <c r="B236" s="93"/>
      <c r="C236" s="94"/>
      <c r="D236" s="95"/>
      <c r="AD236" s="97"/>
    </row>
    <row r="237" spans="2:30" s="96" customFormat="1" x14ac:dyDescent="0.2">
      <c r="B237" s="93"/>
      <c r="C237" s="94"/>
      <c r="D237" s="95"/>
      <c r="AD237" s="97"/>
    </row>
    <row r="238" spans="2:30" s="96" customFormat="1" x14ac:dyDescent="0.2">
      <c r="B238" s="93"/>
      <c r="C238" s="94"/>
      <c r="D238" s="95"/>
      <c r="AD238" s="97"/>
    </row>
    <row r="239" spans="2:30" s="96" customFormat="1" x14ac:dyDescent="0.2">
      <c r="B239" s="93"/>
      <c r="C239" s="94"/>
      <c r="D239" s="95"/>
      <c r="AD239" s="97"/>
    </row>
    <row r="240" spans="2:30" s="96" customFormat="1" x14ac:dyDescent="0.2">
      <c r="B240" s="93"/>
      <c r="C240" s="94"/>
      <c r="D240" s="95"/>
      <c r="AD240" s="97"/>
    </row>
    <row r="241" spans="2:30" s="96" customFormat="1" x14ac:dyDescent="0.2">
      <c r="B241" s="93"/>
      <c r="C241" s="94"/>
      <c r="D241" s="95"/>
      <c r="AD241" s="97"/>
    </row>
    <row r="242" spans="2:30" s="96" customFormat="1" x14ac:dyDescent="0.2">
      <c r="B242" s="93"/>
      <c r="C242" s="94"/>
      <c r="D242" s="95"/>
      <c r="AD242" s="97"/>
    </row>
    <row r="243" spans="2:30" s="96" customFormat="1" x14ac:dyDescent="0.2">
      <c r="B243" s="93"/>
      <c r="C243" s="94"/>
      <c r="D243" s="95"/>
      <c r="AD243" s="97"/>
    </row>
    <row r="244" spans="2:30" s="96" customFormat="1" x14ac:dyDescent="0.2">
      <c r="B244" s="93"/>
      <c r="C244" s="94"/>
      <c r="D244" s="95"/>
      <c r="AD244" s="97"/>
    </row>
    <row r="245" spans="2:30" s="96" customFormat="1" x14ac:dyDescent="0.2">
      <c r="B245" s="93"/>
      <c r="C245" s="94"/>
      <c r="D245" s="95"/>
      <c r="AD245" s="97"/>
    </row>
    <row r="246" spans="2:30" s="96" customFormat="1" x14ac:dyDescent="0.2">
      <c r="B246" s="93"/>
      <c r="C246" s="94"/>
      <c r="D246" s="95"/>
      <c r="AD246" s="97"/>
    </row>
    <row r="247" spans="2:30" s="96" customFormat="1" x14ac:dyDescent="0.2">
      <c r="B247" s="93"/>
      <c r="C247" s="94"/>
      <c r="D247" s="95"/>
      <c r="AD247" s="97"/>
    </row>
    <row r="248" spans="2:30" s="96" customFormat="1" x14ac:dyDescent="0.2">
      <c r="B248" s="93"/>
      <c r="C248" s="94"/>
      <c r="D248" s="95"/>
      <c r="AD248" s="97"/>
    </row>
    <row r="249" spans="2:30" s="96" customFormat="1" x14ac:dyDescent="0.2">
      <c r="B249" s="93"/>
      <c r="C249" s="94"/>
      <c r="D249" s="95"/>
      <c r="AD249" s="97"/>
    </row>
    <row r="250" spans="2:30" s="96" customFormat="1" x14ac:dyDescent="0.2">
      <c r="B250" s="93"/>
      <c r="C250" s="94"/>
      <c r="D250" s="95"/>
      <c r="AD250" s="97"/>
    </row>
    <row r="251" spans="2:30" s="96" customFormat="1" x14ac:dyDescent="0.2">
      <c r="B251" s="93"/>
      <c r="C251" s="94"/>
      <c r="D251" s="95"/>
      <c r="AD251" s="97"/>
    </row>
    <row r="252" spans="2:30" s="96" customFormat="1" x14ac:dyDescent="0.2">
      <c r="B252" s="93"/>
      <c r="C252" s="94"/>
      <c r="D252" s="95"/>
      <c r="AD252" s="97"/>
    </row>
    <row r="253" spans="2:30" s="96" customFormat="1" x14ac:dyDescent="0.2">
      <c r="B253" s="93"/>
      <c r="C253" s="94"/>
      <c r="D253" s="95"/>
      <c r="AD253" s="97"/>
    </row>
    <row r="254" spans="2:30" s="96" customFormat="1" x14ac:dyDescent="0.2">
      <c r="B254" s="93"/>
      <c r="C254" s="94"/>
      <c r="D254" s="95"/>
      <c r="AD254" s="97"/>
    </row>
    <row r="255" spans="2:30" s="96" customFormat="1" x14ac:dyDescent="0.2">
      <c r="B255" s="93"/>
      <c r="C255" s="94"/>
      <c r="D255" s="95"/>
      <c r="AD255" s="97"/>
    </row>
    <row r="256" spans="2:30" s="96" customFormat="1" x14ac:dyDescent="0.2">
      <c r="B256" s="93"/>
      <c r="C256" s="94"/>
      <c r="D256" s="95"/>
      <c r="AD256" s="97"/>
    </row>
    <row r="257" spans="2:30" s="96" customFormat="1" x14ac:dyDescent="0.2">
      <c r="B257" s="93"/>
      <c r="C257" s="94"/>
      <c r="D257" s="95"/>
      <c r="AD257" s="97"/>
    </row>
    <row r="258" spans="2:30" s="96" customFormat="1" x14ac:dyDescent="0.2">
      <c r="B258" s="93"/>
      <c r="C258" s="94"/>
      <c r="D258" s="95"/>
      <c r="AD258" s="97"/>
    </row>
    <row r="259" spans="2:30" s="96" customFormat="1" x14ac:dyDescent="0.2">
      <c r="B259" s="93"/>
      <c r="C259" s="94"/>
      <c r="D259" s="95"/>
      <c r="AD259" s="97"/>
    </row>
    <row r="260" spans="2:30" s="96" customFormat="1" x14ac:dyDescent="0.2">
      <c r="B260" s="93"/>
      <c r="C260" s="94"/>
      <c r="D260" s="95"/>
      <c r="AD260" s="97"/>
    </row>
    <row r="261" spans="2:30" s="96" customFormat="1" x14ac:dyDescent="0.2">
      <c r="B261" s="93"/>
      <c r="C261" s="94"/>
      <c r="D261" s="95"/>
      <c r="AD261" s="97"/>
    </row>
    <row r="262" spans="2:30" s="96" customFormat="1" x14ac:dyDescent="0.2">
      <c r="B262" s="93"/>
      <c r="C262" s="94"/>
      <c r="D262" s="95"/>
      <c r="AD262" s="97"/>
    </row>
    <row r="263" spans="2:30" s="96" customFormat="1" x14ac:dyDescent="0.2">
      <c r="B263" s="93"/>
      <c r="C263" s="94"/>
      <c r="D263" s="95"/>
      <c r="AD263" s="97"/>
    </row>
    <row r="264" spans="2:30" s="96" customFormat="1" x14ac:dyDescent="0.2">
      <c r="B264" s="93"/>
      <c r="C264" s="94"/>
      <c r="D264" s="95"/>
      <c r="AD264" s="97"/>
    </row>
    <row r="265" spans="2:30" s="96" customFormat="1" x14ac:dyDescent="0.2">
      <c r="B265" s="93"/>
      <c r="C265" s="94"/>
      <c r="D265" s="95"/>
      <c r="AD265" s="97"/>
    </row>
    <row r="266" spans="2:30" s="96" customFormat="1" x14ac:dyDescent="0.2">
      <c r="B266" s="93"/>
      <c r="C266" s="94"/>
      <c r="D266" s="95"/>
      <c r="AD266" s="97"/>
    </row>
    <row r="267" spans="2:30" s="96" customFormat="1" x14ac:dyDescent="0.2">
      <c r="B267" s="93"/>
      <c r="C267" s="94"/>
      <c r="D267" s="95"/>
      <c r="AD267" s="97"/>
    </row>
    <row r="268" spans="2:30" s="96" customFormat="1" x14ac:dyDescent="0.2">
      <c r="B268" s="93"/>
      <c r="C268" s="94"/>
      <c r="D268" s="95"/>
      <c r="AD268" s="97"/>
    </row>
    <row r="269" spans="2:30" s="96" customFormat="1" x14ac:dyDescent="0.2">
      <c r="B269" s="93"/>
      <c r="C269" s="94"/>
      <c r="D269" s="95"/>
      <c r="AD269" s="97"/>
    </row>
    <row r="270" spans="2:30" s="96" customFormat="1" x14ac:dyDescent="0.2">
      <c r="B270" s="93"/>
      <c r="C270" s="94"/>
      <c r="D270" s="95"/>
      <c r="AD270" s="97"/>
    </row>
    <row r="271" spans="2:30" s="96" customFormat="1" x14ac:dyDescent="0.2">
      <c r="B271" s="93"/>
      <c r="C271" s="94"/>
      <c r="D271" s="95"/>
      <c r="AD271" s="97"/>
    </row>
    <row r="272" spans="2:30" s="96" customFormat="1" x14ac:dyDescent="0.2">
      <c r="B272" s="93"/>
      <c r="C272" s="94"/>
      <c r="D272" s="95"/>
      <c r="AD272" s="97"/>
    </row>
    <row r="273" spans="2:30" s="96" customFormat="1" x14ac:dyDescent="0.2">
      <c r="B273" s="93"/>
      <c r="C273" s="94"/>
      <c r="D273" s="95"/>
      <c r="AD273" s="97"/>
    </row>
    <row r="274" spans="2:30" s="96" customFormat="1" x14ac:dyDescent="0.2">
      <c r="B274" s="93"/>
      <c r="C274" s="94"/>
      <c r="D274" s="95"/>
      <c r="AD274" s="97"/>
    </row>
    <row r="275" spans="2:30" s="96" customFormat="1" x14ac:dyDescent="0.2">
      <c r="B275" s="93"/>
      <c r="C275" s="94"/>
      <c r="D275" s="95"/>
      <c r="AD275" s="97"/>
    </row>
    <row r="276" spans="2:30" s="96" customFormat="1" x14ac:dyDescent="0.2">
      <c r="B276" s="93"/>
      <c r="C276" s="94"/>
      <c r="D276" s="95"/>
      <c r="AD276" s="97"/>
    </row>
    <row r="277" spans="2:30" s="96" customFormat="1" x14ac:dyDescent="0.2">
      <c r="B277" s="93"/>
      <c r="C277" s="94"/>
      <c r="D277" s="95"/>
      <c r="AD277" s="97"/>
    </row>
    <row r="278" spans="2:30" s="96" customFormat="1" x14ac:dyDescent="0.2">
      <c r="B278" s="93"/>
      <c r="C278" s="94"/>
      <c r="D278" s="95"/>
      <c r="AD278" s="97"/>
    </row>
    <row r="279" spans="2:30" s="96" customFormat="1" x14ac:dyDescent="0.2">
      <c r="B279" s="93"/>
      <c r="C279" s="94"/>
      <c r="D279" s="95"/>
      <c r="AD279" s="97"/>
    </row>
    <row r="280" spans="2:30" s="96" customFormat="1" x14ac:dyDescent="0.2">
      <c r="B280" s="93"/>
      <c r="C280" s="94"/>
      <c r="D280" s="95"/>
      <c r="AD280" s="97"/>
    </row>
    <row r="281" spans="2:30" s="96" customFormat="1" x14ac:dyDescent="0.2">
      <c r="B281" s="93"/>
      <c r="C281" s="94"/>
      <c r="D281" s="95"/>
      <c r="AD281" s="97"/>
    </row>
    <row r="282" spans="2:30" s="96" customFormat="1" x14ac:dyDescent="0.2">
      <c r="B282" s="93"/>
      <c r="C282" s="94"/>
      <c r="D282" s="95"/>
      <c r="AD282" s="97"/>
    </row>
    <row r="283" spans="2:30" s="96" customFormat="1" x14ac:dyDescent="0.2">
      <c r="B283" s="93"/>
      <c r="C283" s="94"/>
      <c r="D283" s="95"/>
      <c r="AD283" s="97"/>
    </row>
    <row r="284" spans="2:30" s="96" customFormat="1" x14ac:dyDescent="0.2">
      <c r="B284" s="93"/>
      <c r="C284" s="94"/>
      <c r="D284" s="95"/>
      <c r="AD284" s="97"/>
    </row>
    <row r="285" spans="2:30" s="96" customFormat="1" x14ac:dyDescent="0.2">
      <c r="B285" s="93"/>
      <c r="C285" s="94"/>
      <c r="D285" s="95"/>
      <c r="AD285" s="97"/>
    </row>
    <row r="286" spans="2:30" s="96" customFormat="1" x14ac:dyDescent="0.2">
      <c r="B286" s="93"/>
      <c r="C286" s="94"/>
      <c r="D286" s="95"/>
      <c r="AD286" s="97"/>
    </row>
    <row r="287" spans="2:30" s="96" customFormat="1" x14ac:dyDescent="0.2">
      <c r="B287" s="93"/>
      <c r="C287" s="94"/>
      <c r="D287" s="95"/>
      <c r="AD287" s="97"/>
    </row>
    <row r="288" spans="2:30" s="96" customFormat="1" x14ac:dyDescent="0.2">
      <c r="B288" s="93"/>
      <c r="C288" s="94"/>
      <c r="D288" s="95"/>
      <c r="AD288" s="97"/>
    </row>
    <row r="289" spans="2:30" s="96" customFormat="1" x14ac:dyDescent="0.2">
      <c r="B289" s="93"/>
      <c r="C289" s="94"/>
      <c r="D289" s="95"/>
      <c r="AD289" s="97"/>
    </row>
    <row r="290" spans="2:30" s="96" customFormat="1" x14ac:dyDescent="0.2">
      <c r="B290" s="93"/>
      <c r="C290" s="94"/>
      <c r="D290" s="95"/>
      <c r="AD290" s="97"/>
    </row>
    <row r="291" spans="2:30" s="96" customFormat="1" x14ac:dyDescent="0.2">
      <c r="B291" s="93"/>
      <c r="C291" s="94"/>
      <c r="D291" s="95"/>
      <c r="AD291" s="97"/>
    </row>
    <row r="292" spans="2:30" s="96" customFormat="1" x14ac:dyDescent="0.2">
      <c r="B292" s="93"/>
      <c r="C292" s="94"/>
      <c r="D292" s="95"/>
      <c r="AD292" s="97"/>
    </row>
    <row r="293" spans="2:30" s="96" customFormat="1" x14ac:dyDescent="0.2">
      <c r="B293" s="93"/>
      <c r="C293" s="94"/>
      <c r="D293" s="95"/>
      <c r="AD293" s="97"/>
    </row>
    <row r="294" spans="2:30" s="96" customFormat="1" x14ac:dyDescent="0.2">
      <c r="B294" s="93"/>
      <c r="C294" s="94"/>
      <c r="D294" s="95"/>
      <c r="AD294" s="97"/>
    </row>
    <row r="295" spans="2:30" s="96" customFormat="1" x14ac:dyDescent="0.2">
      <c r="B295" s="93"/>
      <c r="C295" s="94"/>
      <c r="D295" s="95"/>
      <c r="AD295" s="97"/>
    </row>
    <row r="296" spans="2:30" s="96" customFormat="1" x14ac:dyDescent="0.2">
      <c r="B296" s="93"/>
      <c r="C296" s="94"/>
      <c r="D296" s="95"/>
      <c r="AD296" s="97"/>
    </row>
    <row r="297" spans="2:30" s="96" customFormat="1" x14ac:dyDescent="0.2">
      <c r="B297" s="93"/>
      <c r="C297" s="94"/>
      <c r="D297" s="95"/>
      <c r="AD297" s="97"/>
    </row>
    <row r="298" spans="2:30" s="96" customFormat="1" x14ac:dyDescent="0.2">
      <c r="B298" s="93"/>
      <c r="C298" s="94"/>
      <c r="D298" s="95"/>
      <c r="AD298" s="97"/>
    </row>
    <row r="299" spans="2:30" s="96" customFormat="1" x14ac:dyDescent="0.2">
      <c r="B299" s="93"/>
      <c r="C299" s="94"/>
      <c r="D299" s="95"/>
      <c r="AD299" s="97"/>
    </row>
    <row r="300" spans="2:30" s="96" customFormat="1" x14ac:dyDescent="0.2">
      <c r="B300" s="93"/>
      <c r="C300" s="94"/>
      <c r="D300" s="95"/>
      <c r="AD300" s="97"/>
    </row>
    <row r="301" spans="2:30" s="96" customFormat="1" x14ac:dyDescent="0.2">
      <c r="B301" s="93"/>
      <c r="C301" s="94"/>
      <c r="D301" s="95"/>
      <c r="AD301" s="97"/>
    </row>
    <row r="302" spans="2:30" s="96" customFormat="1" x14ac:dyDescent="0.2">
      <c r="B302" s="93"/>
      <c r="C302" s="94"/>
      <c r="D302" s="95"/>
      <c r="AD302" s="97"/>
    </row>
    <row r="303" spans="2:30" s="96" customFormat="1" x14ac:dyDescent="0.2">
      <c r="B303" s="93"/>
      <c r="C303" s="94"/>
      <c r="D303" s="95"/>
      <c r="AD303" s="97"/>
    </row>
    <row r="304" spans="2:30" s="96" customFormat="1" x14ac:dyDescent="0.2">
      <c r="B304" s="93"/>
      <c r="C304" s="94"/>
      <c r="D304" s="95"/>
      <c r="AD304" s="97"/>
    </row>
    <row r="305" spans="2:30" s="96" customFormat="1" x14ac:dyDescent="0.2">
      <c r="B305" s="93"/>
      <c r="C305" s="94"/>
      <c r="D305" s="95"/>
      <c r="AD305" s="97"/>
    </row>
    <row r="306" spans="2:30" s="96" customFormat="1" x14ac:dyDescent="0.2">
      <c r="B306" s="93"/>
      <c r="C306" s="94"/>
      <c r="D306" s="95"/>
      <c r="AD306" s="97"/>
    </row>
    <row r="307" spans="2:30" s="96" customFormat="1" x14ac:dyDescent="0.2">
      <c r="B307" s="93"/>
      <c r="C307" s="94"/>
      <c r="D307" s="95"/>
      <c r="AD307" s="97"/>
    </row>
    <row r="308" spans="2:30" s="96" customFormat="1" x14ac:dyDescent="0.2">
      <c r="B308" s="93"/>
      <c r="C308" s="94"/>
      <c r="D308" s="95"/>
      <c r="AD308" s="97"/>
    </row>
    <row r="309" spans="2:30" s="96" customFormat="1" x14ac:dyDescent="0.2">
      <c r="B309" s="93"/>
      <c r="C309" s="94"/>
      <c r="D309" s="95"/>
      <c r="AD309" s="97"/>
    </row>
    <row r="310" spans="2:30" s="96" customFormat="1" x14ac:dyDescent="0.2">
      <c r="B310" s="93"/>
      <c r="C310" s="94"/>
      <c r="D310" s="95"/>
      <c r="AD310" s="97"/>
    </row>
    <row r="311" spans="2:30" s="96" customFormat="1" x14ac:dyDescent="0.2">
      <c r="B311" s="93"/>
      <c r="C311" s="94"/>
      <c r="D311" s="95"/>
      <c r="AD311" s="97"/>
    </row>
    <row r="312" spans="2:30" s="96" customFormat="1" x14ac:dyDescent="0.2">
      <c r="B312" s="93"/>
      <c r="C312" s="94"/>
      <c r="D312" s="95"/>
      <c r="AD312" s="97"/>
    </row>
    <row r="313" spans="2:30" s="96" customFormat="1" x14ac:dyDescent="0.2">
      <c r="B313" s="93"/>
      <c r="C313" s="94"/>
      <c r="D313" s="95"/>
      <c r="AD313" s="97"/>
    </row>
    <row r="314" spans="2:30" s="96" customFormat="1" x14ac:dyDescent="0.2">
      <c r="B314" s="93"/>
      <c r="C314" s="94"/>
      <c r="D314" s="95"/>
      <c r="AD314" s="97"/>
    </row>
    <row r="315" spans="2:30" s="96" customFormat="1" x14ac:dyDescent="0.2">
      <c r="B315" s="93"/>
      <c r="C315" s="94"/>
      <c r="D315" s="95"/>
      <c r="AD315" s="97"/>
    </row>
    <row r="316" spans="2:30" s="96" customFormat="1" x14ac:dyDescent="0.2">
      <c r="B316" s="93"/>
      <c r="C316" s="94"/>
      <c r="D316" s="95"/>
      <c r="AD316" s="97"/>
    </row>
    <row r="317" spans="2:30" s="96" customFormat="1" x14ac:dyDescent="0.2">
      <c r="B317" s="93"/>
      <c r="C317" s="94"/>
      <c r="D317" s="95"/>
      <c r="AD317" s="97"/>
    </row>
    <row r="318" spans="2:30" s="96" customFormat="1" x14ac:dyDescent="0.2">
      <c r="B318" s="93"/>
      <c r="C318" s="94"/>
      <c r="D318" s="95"/>
      <c r="AD318" s="97"/>
    </row>
    <row r="319" spans="2:30" s="96" customFormat="1" x14ac:dyDescent="0.2">
      <c r="B319" s="93"/>
      <c r="C319" s="94"/>
      <c r="D319" s="95"/>
      <c r="AD319" s="97"/>
    </row>
    <row r="320" spans="2:30" s="96" customFormat="1" x14ac:dyDescent="0.2">
      <c r="B320" s="93"/>
      <c r="C320" s="94"/>
      <c r="D320" s="95"/>
      <c r="AD320" s="97"/>
    </row>
    <row r="321" spans="2:30" s="96" customFormat="1" x14ac:dyDescent="0.2">
      <c r="B321" s="93"/>
      <c r="C321" s="94"/>
      <c r="D321" s="95"/>
      <c r="AD321" s="97"/>
    </row>
    <row r="322" spans="2:30" s="96" customFormat="1" x14ac:dyDescent="0.2">
      <c r="B322" s="93"/>
      <c r="C322" s="94"/>
      <c r="D322" s="95"/>
      <c r="AD322" s="97"/>
    </row>
    <row r="323" spans="2:30" s="96" customFormat="1" x14ac:dyDescent="0.2">
      <c r="B323" s="93"/>
      <c r="C323" s="94"/>
      <c r="D323" s="95"/>
      <c r="AD323" s="97"/>
    </row>
    <row r="324" spans="2:30" s="96" customFormat="1" x14ac:dyDescent="0.2">
      <c r="B324" s="93"/>
      <c r="C324" s="94"/>
      <c r="D324" s="95"/>
      <c r="AD324" s="97"/>
    </row>
    <row r="325" spans="2:30" s="96" customFormat="1" x14ac:dyDescent="0.2">
      <c r="B325" s="93"/>
      <c r="C325" s="94"/>
      <c r="D325" s="95"/>
      <c r="AD325" s="97"/>
    </row>
    <row r="326" spans="2:30" s="96" customFormat="1" x14ac:dyDescent="0.2">
      <c r="B326" s="93"/>
      <c r="C326" s="94"/>
      <c r="D326" s="95"/>
      <c r="AD326" s="97"/>
    </row>
    <row r="327" spans="2:30" s="96" customFormat="1" x14ac:dyDescent="0.2">
      <c r="B327" s="93"/>
      <c r="C327" s="94"/>
      <c r="D327" s="95"/>
      <c r="AD327" s="97"/>
    </row>
    <row r="328" spans="2:30" s="96" customFormat="1" x14ac:dyDescent="0.2">
      <c r="B328" s="93"/>
      <c r="C328" s="94"/>
      <c r="D328" s="95"/>
      <c r="AD328" s="97"/>
    </row>
    <row r="329" spans="2:30" s="96" customFormat="1" x14ac:dyDescent="0.2">
      <c r="B329" s="93"/>
      <c r="C329" s="94"/>
      <c r="D329" s="95"/>
      <c r="AD329" s="97"/>
    </row>
    <row r="330" spans="2:30" s="96" customFormat="1" x14ac:dyDescent="0.2">
      <c r="B330" s="93"/>
      <c r="C330" s="94"/>
      <c r="D330" s="95"/>
      <c r="AD330" s="97"/>
    </row>
    <row r="331" spans="2:30" s="96" customFormat="1" x14ac:dyDescent="0.2">
      <c r="B331" s="93"/>
      <c r="C331" s="94"/>
      <c r="D331" s="95"/>
      <c r="AD331" s="97"/>
    </row>
    <row r="332" spans="2:30" s="96" customFormat="1" x14ac:dyDescent="0.2">
      <c r="B332" s="93"/>
      <c r="C332" s="94"/>
      <c r="D332" s="95"/>
      <c r="AD332" s="97"/>
    </row>
    <row r="333" spans="2:30" s="96" customFormat="1" x14ac:dyDescent="0.2">
      <c r="B333" s="93"/>
      <c r="C333" s="94"/>
      <c r="D333" s="95"/>
      <c r="AD333" s="97"/>
    </row>
    <row r="334" spans="2:30" s="96" customFormat="1" x14ac:dyDescent="0.2">
      <c r="B334" s="93"/>
      <c r="C334" s="94"/>
      <c r="D334" s="95"/>
      <c r="AD334" s="97"/>
    </row>
    <row r="335" spans="2:30" s="96" customFormat="1" x14ac:dyDescent="0.2">
      <c r="B335" s="93"/>
      <c r="C335" s="94"/>
      <c r="D335" s="95"/>
      <c r="AD335" s="97"/>
    </row>
    <row r="336" spans="2:30" s="96" customFormat="1" x14ac:dyDescent="0.2">
      <c r="B336" s="93"/>
      <c r="C336" s="94"/>
      <c r="D336" s="95"/>
      <c r="AD336" s="97"/>
    </row>
    <row r="337" spans="2:30" s="96" customFormat="1" x14ac:dyDescent="0.2">
      <c r="B337" s="93"/>
      <c r="C337" s="94"/>
      <c r="D337" s="95"/>
      <c r="AD337" s="97"/>
    </row>
    <row r="338" spans="2:30" s="96" customFormat="1" x14ac:dyDescent="0.2">
      <c r="B338" s="93"/>
      <c r="C338" s="94"/>
      <c r="D338" s="95"/>
      <c r="AD338" s="97"/>
    </row>
    <row r="339" spans="2:30" s="96" customFormat="1" x14ac:dyDescent="0.2">
      <c r="B339" s="93"/>
      <c r="C339" s="94"/>
      <c r="D339" s="95"/>
      <c r="AD339" s="97"/>
    </row>
    <row r="340" spans="2:30" s="96" customFormat="1" x14ac:dyDescent="0.2">
      <c r="B340" s="93"/>
      <c r="C340" s="94"/>
      <c r="D340" s="95"/>
      <c r="AD340" s="97"/>
    </row>
    <row r="341" spans="2:30" s="96" customFormat="1" x14ac:dyDescent="0.2">
      <c r="B341" s="93"/>
      <c r="C341" s="94"/>
      <c r="D341" s="95"/>
      <c r="AD341" s="97"/>
    </row>
    <row r="342" spans="2:30" s="96" customFormat="1" x14ac:dyDescent="0.2">
      <c r="B342" s="93"/>
      <c r="C342" s="94"/>
      <c r="D342" s="95"/>
      <c r="AD342" s="97"/>
    </row>
    <row r="343" spans="2:30" s="96" customFormat="1" x14ac:dyDescent="0.2">
      <c r="B343" s="93"/>
      <c r="C343" s="94"/>
      <c r="D343" s="95"/>
      <c r="AD343" s="97"/>
    </row>
    <row r="344" spans="2:30" s="96" customFormat="1" x14ac:dyDescent="0.2">
      <c r="B344" s="93"/>
      <c r="C344" s="94"/>
      <c r="D344" s="95"/>
      <c r="AD344" s="97"/>
    </row>
    <row r="345" spans="2:30" s="96" customFormat="1" x14ac:dyDescent="0.2">
      <c r="B345" s="93"/>
      <c r="C345" s="94"/>
      <c r="D345" s="95"/>
      <c r="AD345" s="97"/>
    </row>
    <row r="346" spans="2:30" s="96" customFormat="1" x14ac:dyDescent="0.2">
      <c r="B346" s="93"/>
      <c r="C346" s="94"/>
      <c r="D346" s="95"/>
      <c r="AD346" s="97"/>
    </row>
    <row r="347" spans="2:30" s="96" customFormat="1" x14ac:dyDescent="0.2">
      <c r="B347" s="93"/>
      <c r="C347" s="94"/>
      <c r="D347" s="95"/>
      <c r="AD347" s="97"/>
    </row>
    <row r="348" spans="2:30" s="96" customFormat="1" x14ac:dyDescent="0.2">
      <c r="B348" s="93"/>
      <c r="C348" s="94"/>
      <c r="D348" s="95"/>
      <c r="AD348" s="97"/>
    </row>
    <row r="349" spans="2:30" s="96" customFormat="1" x14ac:dyDescent="0.2">
      <c r="B349" s="93"/>
      <c r="C349" s="94"/>
      <c r="D349" s="95"/>
      <c r="AD349" s="97"/>
    </row>
    <row r="350" spans="2:30" s="96" customFormat="1" x14ac:dyDescent="0.2">
      <c r="B350" s="93"/>
      <c r="C350" s="94"/>
      <c r="D350" s="95"/>
      <c r="AD350" s="97"/>
    </row>
    <row r="351" spans="2:30" s="96" customFormat="1" x14ac:dyDescent="0.2">
      <c r="B351" s="93"/>
      <c r="C351" s="94"/>
      <c r="D351" s="95"/>
      <c r="AD351" s="97"/>
    </row>
    <row r="352" spans="2:30" s="96" customFormat="1" x14ac:dyDescent="0.2">
      <c r="B352" s="93"/>
      <c r="C352" s="94"/>
      <c r="D352" s="95"/>
      <c r="AD352" s="97"/>
    </row>
    <row r="353" spans="2:30" s="96" customFormat="1" x14ac:dyDescent="0.2">
      <c r="B353" s="93"/>
      <c r="C353" s="94"/>
      <c r="D353" s="95"/>
      <c r="AD353" s="97"/>
    </row>
    <row r="354" spans="2:30" s="96" customFormat="1" x14ac:dyDescent="0.2">
      <c r="B354" s="93"/>
      <c r="C354" s="94"/>
      <c r="D354" s="95"/>
      <c r="AD354" s="97"/>
    </row>
    <row r="355" spans="2:30" s="96" customFormat="1" x14ac:dyDescent="0.2">
      <c r="B355" s="93"/>
      <c r="C355" s="94"/>
      <c r="D355" s="95"/>
      <c r="AD355" s="97"/>
    </row>
    <row r="356" spans="2:30" s="96" customFormat="1" x14ac:dyDescent="0.2">
      <c r="B356" s="93"/>
      <c r="C356" s="94"/>
      <c r="D356" s="95"/>
      <c r="AD356" s="97"/>
    </row>
    <row r="357" spans="2:30" s="96" customFormat="1" x14ac:dyDescent="0.2">
      <c r="B357" s="93"/>
      <c r="C357" s="94"/>
      <c r="D357" s="95"/>
      <c r="AD357" s="97"/>
    </row>
    <row r="358" spans="2:30" s="96" customFormat="1" x14ac:dyDescent="0.2">
      <c r="B358" s="93"/>
      <c r="C358" s="94"/>
      <c r="D358" s="95"/>
      <c r="AD358" s="97"/>
    </row>
    <row r="359" spans="2:30" s="96" customFormat="1" x14ac:dyDescent="0.2">
      <c r="B359" s="93"/>
      <c r="C359" s="94"/>
      <c r="D359" s="95"/>
      <c r="AD359" s="97"/>
    </row>
    <row r="360" spans="2:30" s="96" customFormat="1" x14ac:dyDescent="0.2">
      <c r="B360" s="93"/>
      <c r="C360" s="94"/>
      <c r="D360" s="95"/>
      <c r="AD360" s="97"/>
    </row>
    <row r="361" spans="2:30" s="96" customFormat="1" x14ac:dyDescent="0.2">
      <c r="B361" s="93"/>
      <c r="C361" s="94"/>
      <c r="D361" s="95"/>
      <c r="AD361" s="97"/>
    </row>
    <row r="362" spans="2:30" s="96" customFormat="1" x14ac:dyDescent="0.2">
      <c r="B362" s="93"/>
      <c r="C362" s="94"/>
      <c r="D362" s="95"/>
      <c r="AD362" s="97"/>
    </row>
    <row r="363" spans="2:30" s="96" customFormat="1" x14ac:dyDescent="0.2">
      <c r="B363" s="93"/>
      <c r="C363" s="94"/>
      <c r="D363" s="95"/>
      <c r="AD363" s="97"/>
    </row>
    <row r="364" spans="2:30" s="96" customFormat="1" x14ac:dyDescent="0.2">
      <c r="B364" s="93"/>
      <c r="C364" s="94"/>
      <c r="D364" s="95"/>
      <c r="AD364" s="97"/>
    </row>
    <row r="365" spans="2:30" s="96" customFormat="1" x14ac:dyDescent="0.2">
      <c r="B365" s="93"/>
      <c r="C365" s="94"/>
      <c r="D365" s="95"/>
      <c r="AD365" s="97"/>
    </row>
    <row r="366" spans="2:30" s="96" customFormat="1" x14ac:dyDescent="0.2">
      <c r="B366" s="93"/>
      <c r="C366" s="94"/>
      <c r="D366" s="95"/>
      <c r="AD366" s="97"/>
    </row>
    <row r="367" spans="2:30" s="96" customFormat="1" x14ac:dyDescent="0.2">
      <c r="B367" s="93"/>
      <c r="C367" s="94"/>
      <c r="D367" s="95"/>
      <c r="AD367" s="97"/>
    </row>
    <row r="368" spans="2:30" s="96" customFormat="1" x14ac:dyDescent="0.2">
      <c r="B368" s="93"/>
      <c r="C368" s="94"/>
      <c r="D368" s="95"/>
      <c r="AD368" s="97"/>
    </row>
    <row r="369" spans="2:30" s="96" customFormat="1" x14ac:dyDescent="0.2">
      <c r="B369" s="93"/>
      <c r="C369" s="94"/>
      <c r="D369" s="95"/>
      <c r="AD369" s="97"/>
    </row>
    <row r="370" spans="2:30" s="96" customFormat="1" x14ac:dyDescent="0.2">
      <c r="B370" s="93"/>
      <c r="C370" s="94"/>
      <c r="D370" s="95"/>
      <c r="AD370" s="97"/>
    </row>
    <row r="371" spans="2:30" s="96" customFormat="1" x14ac:dyDescent="0.2">
      <c r="B371" s="93"/>
      <c r="C371" s="94"/>
      <c r="D371" s="95"/>
      <c r="AD371" s="97"/>
    </row>
    <row r="372" spans="2:30" s="96" customFormat="1" x14ac:dyDescent="0.2">
      <c r="B372" s="93"/>
      <c r="C372" s="94"/>
      <c r="D372" s="95"/>
      <c r="AD372" s="97"/>
    </row>
    <row r="373" spans="2:30" s="96" customFormat="1" x14ac:dyDescent="0.2">
      <c r="B373" s="93"/>
      <c r="C373" s="94"/>
      <c r="D373" s="95"/>
      <c r="AD373" s="97"/>
    </row>
    <row r="374" spans="2:30" s="96" customFormat="1" x14ac:dyDescent="0.2">
      <c r="B374" s="93"/>
      <c r="C374" s="94"/>
      <c r="D374" s="95"/>
      <c r="AD374" s="97"/>
    </row>
    <row r="375" spans="2:30" s="96" customFormat="1" x14ac:dyDescent="0.2">
      <c r="B375" s="93"/>
      <c r="C375" s="94"/>
      <c r="D375" s="95"/>
      <c r="AD375" s="97"/>
    </row>
    <row r="376" spans="2:30" s="96" customFormat="1" x14ac:dyDescent="0.2">
      <c r="B376" s="93"/>
      <c r="C376" s="94"/>
      <c r="D376" s="95"/>
      <c r="AD376" s="97"/>
    </row>
    <row r="377" spans="2:30" s="96" customFormat="1" x14ac:dyDescent="0.2">
      <c r="B377" s="93"/>
      <c r="C377" s="94"/>
      <c r="D377" s="95"/>
      <c r="AD377" s="97"/>
    </row>
    <row r="378" spans="2:30" s="96" customFormat="1" x14ac:dyDescent="0.2">
      <c r="B378" s="93"/>
      <c r="C378" s="94"/>
      <c r="D378" s="95"/>
      <c r="AD378" s="97"/>
    </row>
    <row r="379" spans="2:30" s="96" customFormat="1" x14ac:dyDescent="0.2">
      <c r="B379" s="93"/>
      <c r="C379" s="94"/>
      <c r="D379" s="95"/>
      <c r="AD379" s="97"/>
    </row>
    <row r="380" spans="2:30" s="96" customFormat="1" x14ac:dyDescent="0.2">
      <c r="B380" s="93"/>
      <c r="C380" s="94"/>
      <c r="D380" s="95"/>
      <c r="AD380" s="97"/>
    </row>
    <row r="381" spans="2:30" s="96" customFormat="1" x14ac:dyDescent="0.2">
      <c r="B381" s="93"/>
      <c r="C381" s="94"/>
      <c r="D381" s="95"/>
      <c r="AD381" s="97"/>
    </row>
    <row r="382" spans="2:30" s="96" customFormat="1" x14ac:dyDescent="0.2">
      <c r="B382" s="93"/>
      <c r="C382" s="94"/>
      <c r="D382" s="95"/>
      <c r="AD382" s="97"/>
    </row>
    <row r="383" spans="2:30" s="96" customFormat="1" x14ac:dyDescent="0.2">
      <c r="B383" s="93"/>
      <c r="C383" s="94"/>
      <c r="D383" s="95"/>
      <c r="AD383" s="97"/>
    </row>
    <row r="384" spans="2:30" s="96" customFormat="1" x14ac:dyDescent="0.2">
      <c r="B384" s="93"/>
      <c r="C384" s="94"/>
      <c r="D384" s="95"/>
      <c r="AD384" s="97"/>
    </row>
    <row r="385" spans="2:30" s="96" customFormat="1" x14ac:dyDescent="0.2">
      <c r="B385" s="93"/>
      <c r="C385" s="94"/>
      <c r="D385" s="95"/>
      <c r="AD385" s="97"/>
    </row>
    <row r="386" spans="2:30" s="96" customFormat="1" x14ac:dyDescent="0.2">
      <c r="B386" s="93"/>
      <c r="C386" s="94"/>
      <c r="D386" s="95"/>
      <c r="AD386" s="97"/>
    </row>
    <row r="387" spans="2:30" s="96" customFormat="1" x14ac:dyDescent="0.2">
      <c r="B387" s="93"/>
      <c r="C387" s="94"/>
      <c r="D387" s="95"/>
      <c r="AD387" s="97"/>
    </row>
    <row r="388" spans="2:30" s="96" customFormat="1" x14ac:dyDescent="0.2">
      <c r="B388" s="93"/>
      <c r="C388" s="94"/>
      <c r="D388" s="95"/>
      <c r="AD388" s="97"/>
    </row>
    <row r="389" spans="2:30" s="96" customFormat="1" x14ac:dyDescent="0.2">
      <c r="B389" s="93"/>
      <c r="C389" s="94"/>
      <c r="D389" s="95"/>
      <c r="AD389" s="97"/>
    </row>
    <row r="390" spans="2:30" s="96" customFormat="1" x14ac:dyDescent="0.2">
      <c r="B390" s="93"/>
      <c r="C390" s="94"/>
      <c r="D390" s="95"/>
      <c r="AD390" s="97"/>
    </row>
    <row r="391" spans="2:30" s="96" customFormat="1" x14ac:dyDescent="0.2">
      <c r="B391" s="93"/>
      <c r="C391" s="94"/>
      <c r="D391" s="95"/>
      <c r="AD391" s="97"/>
    </row>
    <row r="392" spans="2:30" s="96" customFormat="1" x14ac:dyDescent="0.2">
      <c r="B392" s="93"/>
      <c r="C392" s="94"/>
      <c r="D392" s="95"/>
      <c r="AD392" s="97"/>
    </row>
    <row r="393" spans="2:30" s="96" customFormat="1" x14ac:dyDescent="0.2">
      <c r="B393" s="93"/>
      <c r="C393" s="94"/>
      <c r="D393" s="95"/>
      <c r="AD393" s="97"/>
    </row>
    <row r="394" spans="2:30" s="96" customFormat="1" x14ac:dyDescent="0.2">
      <c r="B394" s="93"/>
      <c r="C394" s="94"/>
      <c r="D394" s="95"/>
      <c r="AD394" s="97"/>
    </row>
    <row r="395" spans="2:30" s="96" customFormat="1" x14ac:dyDescent="0.2">
      <c r="B395" s="93"/>
      <c r="C395" s="94"/>
      <c r="D395" s="95"/>
      <c r="AD395" s="97"/>
    </row>
    <row r="396" spans="2:30" s="96" customFormat="1" x14ac:dyDescent="0.2">
      <c r="B396" s="93"/>
      <c r="C396" s="94"/>
      <c r="D396" s="95"/>
      <c r="AD396" s="97"/>
    </row>
    <row r="397" spans="2:30" s="96" customFormat="1" x14ac:dyDescent="0.2">
      <c r="B397" s="93"/>
      <c r="C397" s="94"/>
      <c r="D397" s="95"/>
      <c r="AD397" s="97"/>
    </row>
    <row r="398" spans="2:30" s="96" customFormat="1" x14ac:dyDescent="0.2">
      <c r="B398" s="93"/>
      <c r="C398" s="94"/>
      <c r="D398" s="95"/>
      <c r="AD398" s="97"/>
    </row>
    <row r="399" spans="2:30" s="96" customFormat="1" x14ac:dyDescent="0.2">
      <c r="B399" s="93"/>
      <c r="C399" s="94"/>
      <c r="D399" s="95"/>
      <c r="AD399" s="97"/>
    </row>
    <row r="400" spans="2:30" s="96" customFormat="1" x14ac:dyDescent="0.2">
      <c r="B400" s="93"/>
      <c r="C400" s="94"/>
      <c r="D400" s="95"/>
      <c r="AD400" s="97"/>
    </row>
    <row r="401" spans="2:30" s="96" customFormat="1" x14ac:dyDescent="0.2">
      <c r="B401" s="93"/>
      <c r="C401" s="94"/>
      <c r="D401" s="95"/>
      <c r="AD401" s="97"/>
    </row>
    <row r="402" spans="2:30" s="96" customFormat="1" x14ac:dyDescent="0.2">
      <c r="B402" s="93"/>
      <c r="C402" s="94"/>
      <c r="D402" s="95"/>
      <c r="AD402" s="97"/>
    </row>
    <row r="403" spans="2:30" s="96" customFormat="1" x14ac:dyDescent="0.2">
      <c r="B403" s="93"/>
      <c r="C403" s="94"/>
      <c r="D403" s="95"/>
      <c r="AD403" s="97"/>
    </row>
    <row r="404" spans="2:30" s="96" customFormat="1" x14ac:dyDescent="0.2">
      <c r="B404" s="93"/>
      <c r="C404" s="94"/>
      <c r="D404" s="95"/>
      <c r="AD404" s="97"/>
    </row>
    <row r="405" spans="2:30" s="96" customFormat="1" x14ac:dyDescent="0.2">
      <c r="B405" s="93"/>
      <c r="C405" s="94"/>
      <c r="D405" s="95"/>
      <c r="AD405" s="97"/>
    </row>
    <row r="406" spans="2:30" s="96" customFormat="1" x14ac:dyDescent="0.2">
      <c r="B406" s="93"/>
      <c r="C406" s="94"/>
      <c r="D406" s="95"/>
      <c r="AD406" s="97"/>
    </row>
    <row r="407" spans="2:30" s="96" customFormat="1" x14ac:dyDescent="0.2">
      <c r="B407" s="93"/>
      <c r="C407" s="94"/>
      <c r="D407" s="95"/>
      <c r="AD407" s="97"/>
    </row>
    <row r="408" spans="2:30" s="96" customFormat="1" x14ac:dyDescent="0.2">
      <c r="B408" s="93"/>
      <c r="C408" s="94"/>
      <c r="D408" s="95"/>
      <c r="AD408" s="97"/>
    </row>
    <row r="409" spans="2:30" s="96" customFormat="1" x14ac:dyDescent="0.2">
      <c r="B409" s="93"/>
      <c r="C409" s="94"/>
      <c r="D409" s="95"/>
      <c r="AD409" s="97"/>
    </row>
    <row r="410" spans="2:30" s="96" customFormat="1" x14ac:dyDescent="0.2">
      <c r="B410" s="93"/>
      <c r="C410" s="94"/>
      <c r="D410" s="95"/>
      <c r="AD410" s="97"/>
    </row>
    <row r="411" spans="2:30" s="96" customFormat="1" x14ac:dyDescent="0.2">
      <c r="B411" s="93"/>
      <c r="C411" s="94"/>
      <c r="D411" s="95"/>
      <c r="AD411" s="97"/>
    </row>
    <row r="412" spans="2:30" s="96" customFormat="1" x14ac:dyDescent="0.2">
      <c r="B412" s="93"/>
      <c r="C412" s="94"/>
      <c r="D412" s="95"/>
      <c r="AD412" s="97"/>
    </row>
    <row r="413" spans="2:30" s="96" customFormat="1" x14ac:dyDescent="0.2">
      <c r="B413" s="93"/>
      <c r="C413" s="94"/>
      <c r="D413" s="95"/>
      <c r="AD413" s="97"/>
    </row>
    <row r="414" spans="2:30" s="96" customFormat="1" x14ac:dyDescent="0.2">
      <c r="B414" s="93"/>
      <c r="C414" s="94"/>
      <c r="D414" s="95"/>
      <c r="AD414" s="97"/>
    </row>
    <row r="415" spans="2:30" s="96" customFormat="1" x14ac:dyDescent="0.2">
      <c r="B415" s="93"/>
      <c r="C415" s="94"/>
      <c r="D415" s="95"/>
      <c r="AD415" s="97"/>
    </row>
    <row r="416" spans="2:30" s="96" customFormat="1" x14ac:dyDescent="0.2">
      <c r="B416" s="93"/>
      <c r="C416" s="94"/>
      <c r="D416" s="95"/>
      <c r="AD416" s="97"/>
    </row>
    <row r="417" spans="2:30" s="96" customFormat="1" x14ac:dyDescent="0.2">
      <c r="B417" s="93"/>
      <c r="C417" s="94"/>
      <c r="D417" s="95"/>
      <c r="AD417" s="97"/>
    </row>
    <row r="418" spans="2:30" s="96" customFormat="1" x14ac:dyDescent="0.2">
      <c r="B418" s="93"/>
      <c r="C418" s="94"/>
      <c r="D418" s="95"/>
      <c r="AD418" s="97"/>
    </row>
    <row r="419" spans="2:30" s="96" customFormat="1" x14ac:dyDescent="0.2">
      <c r="B419" s="93"/>
      <c r="C419" s="94"/>
      <c r="D419" s="95"/>
      <c r="AD419" s="97"/>
    </row>
    <row r="420" spans="2:30" s="96" customFormat="1" x14ac:dyDescent="0.2">
      <c r="B420" s="93"/>
      <c r="C420" s="94"/>
      <c r="D420" s="95"/>
      <c r="AD420" s="97"/>
    </row>
    <row r="421" spans="2:30" s="96" customFormat="1" x14ac:dyDescent="0.2">
      <c r="B421" s="93"/>
      <c r="C421" s="94"/>
      <c r="D421" s="95"/>
      <c r="AD421" s="97"/>
    </row>
    <row r="422" spans="2:30" s="96" customFormat="1" x14ac:dyDescent="0.2">
      <c r="B422" s="93"/>
      <c r="C422" s="94"/>
      <c r="D422" s="95"/>
      <c r="AD422" s="97"/>
    </row>
    <row r="423" spans="2:30" s="96" customFormat="1" x14ac:dyDescent="0.2">
      <c r="B423" s="93"/>
      <c r="C423" s="94"/>
      <c r="D423" s="95"/>
      <c r="AD423" s="97"/>
    </row>
    <row r="424" spans="2:30" s="96" customFormat="1" x14ac:dyDescent="0.2">
      <c r="B424" s="93"/>
      <c r="C424" s="94"/>
      <c r="D424" s="95"/>
      <c r="AD424" s="97"/>
    </row>
    <row r="425" spans="2:30" s="96" customFormat="1" x14ac:dyDescent="0.2">
      <c r="B425" s="93"/>
      <c r="C425" s="94"/>
      <c r="D425" s="95"/>
      <c r="AD425" s="97"/>
    </row>
    <row r="426" spans="2:30" s="96" customFormat="1" x14ac:dyDescent="0.2">
      <c r="B426" s="93"/>
      <c r="C426" s="94"/>
      <c r="D426" s="95"/>
      <c r="AD426" s="97"/>
    </row>
    <row r="427" spans="2:30" s="96" customFormat="1" x14ac:dyDescent="0.2">
      <c r="B427" s="93"/>
      <c r="C427" s="94"/>
      <c r="D427" s="95"/>
      <c r="AD427" s="97"/>
    </row>
    <row r="428" spans="2:30" s="96" customFormat="1" x14ac:dyDescent="0.2">
      <c r="B428" s="93"/>
      <c r="C428" s="94"/>
      <c r="D428" s="95"/>
      <c r="AD428" s="97"/>
    </row>
    <row r="429" spans="2:30" s="96" customFormat="1" x14ac:dyDescent="0.2">
      <c r="B429" s="93"/>
      <c r="C429" s="94"/>
      <c r="D429" s="95"/>
      <c r="AD429" s="97"/>
    </row>
    <row r="430" spans="2:30" s="96" customFormat="1" x14ac:dyDescent="0.2">
      <c r="B430" s="93"/>
      <c r="C430" s="94"/>
      <c r="D430" s="95"/>
      <c r="AD430" s="97"/>
    </row>
    <row r="431" spans="2:30" s="96" customFormat="1" x14ac:dyDescent="0.2">
      <c r="B431" s="93"/>
      <c r="C431" s="94"/>
      <c r="D431" s="95"/>
      <c r="AD431" s="97"/>
    </row>
    <row r="432" spans="2:30" s="96" customFormat="1" x14ac:dyDescent="0.2">
      <c r="B432" s="93"/>
      <c r="C432" s="94"/>
      <c r="D432" s="95"/>
      <c r="AD432" s="97"/>
    </row>
    <row r="433" spans="2:30" s="96" customFormat="1" x14ac:dyDescent="0.2">
      <c r="B433" s="93"/>
      <c r="C433" s="94"/>
      <c r="D433" s="95"/>
      <c r="AD433" s="97"/>
    </row>
    <row r="434" spans="2:30" s="96" customFormat="1" x14ac:dyDescent="0.2">
      <c r="B434" s="93"/>
      <c r="C434" s="94"/>
      <c r="D434" s="95"/>
      <c r="AD434" s="97"/>
    </row>
    <row r="435" spans="2:30" s="96" customFormat="1" x14ac:dyDescent="0.2">
      <c r="B435" s="93"/>
      <c r="C435" s="94"/>
      <c r="D435" s="95"/>
      <c r="AD435" s="97"/>
    </row>
    <row r="436" spans="2:30" s="96" customFormat="1" x14ac:dyDescent="0.2">
      <c r="B436" s="93"/>
      <c r="C436" s="94"/>
      <c r="D436" s="95"/>
      <c r="AD436" s="97"/>
    </row>
    <row r="437" spans="2:30" s="96" customFormat="1" x14ac:dyDescent="0.2">
      <c r="B437" s="93"/>
      <c r="C437" s="94"/>
      <c r="D437" s="95"/>
      <c r="AD437" s="97"/>
    </row>
    <row r="438" spans="2:30" s="96" customFormat="1" x14ac:dyDescent="0.2">
      <c r="B438" s="93"/>
      <c r="C438" s="94"/>
      <c r="D438" s="95"/>
      <c r="AD438" s="97"/>
    </row>
    <row r="439" spans="2:30" s="96" customFormat="1" x14ac:dyDescent="0.2">
      <c r="B439" s="93"/>
      <c r="C439" s="94"/>
      <c r="D439" s="95"/>
      <c r="AD439" s="97"/>
    </row>
    <row r="440" spans="2:30" s="96" customFormat="1" x14ac:dyDescent="0.2">
      <c r="B440" s="93"/>
      <c r="C440" s="94"/>
      <c r="D440" s="95"/>
      <c r="AD440" s="97"/>
    </row>
    <row r="441" spans="2:30" s="96" customFormat="1" x14ac:dyDescent="0.2">
      <c r="B441" s="93"/>
      <c r="C441" s="94"/>
      <c r="D441" s="95"/>
      <c r="AD441" s="97"/>
    </row>
    <row r="442" spans="2:30" s="96" customFormat="1" x14ac:dyDescent="0.2">
      <c r="B442" s="93"/>
      <c r="C442" s="94"/>
      <c r="D442" s="95"/>
      <c r="AD442" s="97"/>
    </row>
    <row r="443" spans="2:30" s="96" customFormat="1" x14ac:dyDescent="0.2">
      <c r="B443" s="93"/>
      <c r="C443" s="94"/>
      <c r="D443" s="95"/>
      <c r="AD443" s="97"/>
    </row>
    <row r="444" spans="2:30" s="96" customFormat="1" x14ac:dyDescent="0.2">
      <c r="B444" s="93"/>
      <c r="C444" s="94"/>
      <c r="D444" s="95"/>
      <c r="AD444" s="97"/>
    </row>
    <row r="445" spans="2:30" s="96" customFormat="1" x14ac:dyDescent="0.2">
      <c r="B445" s="93"/>
      <c r="C445" s="94"/>
      <c r="D445" s="95"/>
      <c r="AD445" s="97"/>
    </row>
    <row r="446" spans="2:30" s="96" customFormat="1" x14ac:dyDescent="0.2">
      <c r="B446" s="93"/>
      <c r="C446" s="94"/>
      <c r="D446" s="95"/>
      <c r="AD446" s="97"/>
    </row>
    <row r="447" spans="2:30" s="96" customFormat="1" x14ac:dyDescent="0.2">
      <c r="B447" s="93"/>
      <c r="C447" s="94"/>
      <c r="D447" s="95"/>
      <c r="AD447" s="97"/>
    </row>
    <row r="448" spans="2:30" s="96" customFormat="1" x14ac:dyDescent="0.2">
      <c r="B448" s="93"/>
      <c r="C448" s="94"/>
      <c r="D448" s="95"/>
      <c r="AD448" s="97"/>
    </row>
    <row r="449" spans="2:30" s="96" customFormat="1" x14ac:dyDescent="0.2">
      <c r="B449" s="93"/>
      <c r="C449" s="94"/>
      <c r="D449" s="95"/>
      <c r="AD449" s="97"/>
    </row>
    <row r="450" spans="2:30" s="96" customFormat="1" x14ac:dyDescent="0.2">
      <c r="B450" s="93"/>
      <c r="C450" s="94"/>
      <c r="D450" s="95"/>
      <c r="AD450" s="97"/>
    </row>
    <row r="451" spans="2:30" s="96" customFormat="1" x14ac:dyDescent="0.2">
      <c r="B451" s="93"/>
      <c r="C451" s="94"/>
      <c r="D451" s="95"/>
      <c r="AD451" s="97"/>
    </row>
    <row r="452" spans="2:30" s="96" customFormat="1" x14ac:dyDescent="0.2">
      <c r="B452" s="93"/>
      <c r="C452" s="94"/>
      <c r="D452" s="95"/>
      <c r="AD452" s="97"/>
    </row>
    <row r="453" spans="2:30" s="96" customFormat="1" x14ac:dyDescent="0.2">
      <c r="B453" s="93"/>
      <c r="C453" s="94"/>
      <c r="D453" s="95"/>
      <c r="AD453" s="97"/>
    </row>
    <row r="454" spans="2:30" s="96" customFormat="1" x14ac:dyDescent="0.2">
      <c r="B454" s="93"/>
      <c r="C454" s="94"/>
      <c r="D454" s="95"/>
      <c r="AD454" s="97"/>
    </row>
    <row r="455" spans="2:30" s="96" customFormat="1" x14ac:dyDescent="0.2">
      <c r="B455" s="93"/>
      <c r="C455" s="94"/>
      <c r="D455" s="95"/>
      <c r="AD455" s="97"/>
    </row>
    <row r="456" spans="2:30" s="96" customFormat="1" x14ac:dyDescent="0.2">
      <c r="B456" s="93"/>
      <c r="C456" s="94"/>
      <c r="D456" s="95"/>
      <c r="AD456" s="97"/>
    </row>
    <row r="457" spans="2:30" s="96" customFormat="1" x14ac:dyDescent="0.2">
      <c r="B457" s="93"/>
      <c r="C457" s="94"/>
      <c r="D457" s="95"/>
      <c r="AD457" s="97"/>
    </row>
    <row r="458" spans="2:30" s="96" customFormat="1" x14ac:dyDescent="0.2">
      <c r="B458" s="93"/>
      <c r="C458" s="94"/>
      <c r="D458" s="95"/>
      <c r="AD458" s="97"/>
    </row>
    <row r="459" spans="2:30" s="96" customFormat="1" x14ac:dyDescent="0.2">
      <c r="B459" s="93"/>
      <c r="C459" s="94"/>
      <c r="D459" s="95"/>
      <c r="AD459" s="97"/>
    </row>
    <row r="460" spans="2:30" s="96" customFormat="1" x14ac:dyDescent="0.2">
      <c r="B460" s="93"/>
      <c r="C460" s="94"/>
      <c r="D460" s="95"/>
      <c r="AD460" s="97"/>
    </row>
    <row r="461" spans="2:30" s="96" customFormat="1" x14ac:dyDescent="0.2">
      <c r="B461" s="93"/>
      <c r="C461" s="94"/>
      <c r="D461" s="95"/>
      <c r="AD461" s="97"/>
    </row>
    <row r="462" spans="2:30" s="96" customFormat="1" x14ac:dyDescent="0.2">
      <c r="B462" s="93"/>
      <c r="C462" s="94"/>
      <c r="D462" s="95"/>
      <c r="AD462" s="97"/>
    </row>
    <row r="463" spans="2:30" s="96" customFormat="1" x14ac:dyDescent="0.2">
      <c r="B463" s="93"/>
      <c r="C463" s="94"/>
      <c r="D463" s="95"/>
      <c r="AD463" s="97"/>
    </row>
    <row r="464" spans="2:30" s="96" customFormat="1" x14ac:dyDescent="0.2">
      <c r="B464" s="93"/>
      <c r="C464" s="94"/>
      <c r="D464" s="95"/>
      <c r="AD464" s="97"/>
    </row>
    <row r="465" spans="2:30" s="96" customFormat="1" x14ac:dyDescent="0.2">
      <c r="B465" s="93"/>
      <c r="C465" s="94"/>
      <c r="D465" s="95"/>
      <c r="AD465" s="97"/>
    </row>
    <row r="466" spans="2:30" s="96" customFormat="1" x14ac:dyDescent="0.2">
      <c r="B466" s="93"/>
      <c r="C466" s="94"/>
      <c r="D466" s="95"/>
      <c r="AD466" s="97"/>
    </row>
    <row r="467" spans="2:30" s="96" customFormat="1" x14ac:dyDescent="0.2">
      <c r="B467" s="93"/>
      <c r="C467" s="94"/>
      <c r="D467" s="95"/>
      <c r="AD467" s="97"/>
    </row>
    <row r="468" spans="2:30" s="96" customFormat="1" x14ac:dyDescent="0.2">
      <c r="B468" s="93"/>
      <c r="C468" s="94"/>
      <c r="D468" s="95"/>
      <c r="AD468" s="97"/>
    </row>
    <row r="469" spans="2:30" s="96" customFormat="1" x14ac:dyDescent="0.2">
      <c r="B469" s="93"/>
      <c r="C469" s="94"/>
      <c r="D469" s="95"/>
      <c r="AD469" s="97"/>
    </row>
    <row r="470" spans="2:30" s="96" customFormat="1" x14ac:dyDescent="0.2">
      <c r="B470" s="93"/>
      <c r="C470" s="94"/>
      <c r="D470" s="95"/>
      <c r="AD470" s="97"/>
    </row>
    <row r="471" spans="2:30" s="96" customFormat="1" x14ac:dyDescent="0.2">
      <c r="B471" s="93"/>
      <c r="C471" s="94"/>
      <c r="D471" s="95"/>
      <c r="AD471" s="97"/>
    </row>
    <row r="472" spans="2:30" s="96" customFormat="1" x14ac:dyDescent="0.2">
      <c r="B472" s="93"/>
      <c r="C472" s="94"/>
      <c r="D472" s="95"/>
      <c r="AD472" s="97"/>
    </row>
    <row r="473" spans="2:30" s="96" customFormat="1" x14ac:dyDescent="0.2">
      <c r="B473" s="93"/>
      <c r="C473" s="94"/>
      <c r="D473" s="95"/>
      <c r="AD473" s="97"/>
    </row>
    <row r="474" spans="2:30" s="96" customFormat="1" x14ac:dyDescent="0.2">
      <c r="B474" s="93"/>
      <c r="C474" s="94"/>
      <c r="D474" s="95"/>
      <c r="AD474" s="97"/>
    </row>
    <row r="475" spans="2:30" s="96" customFormat="1" x14ac:dyDescent="0.2">
      <c r="B475" s="93"/>
      <c r="C475" s="94"/>
      <c r="D475" s="95"/>
      <c r="AD475" s="97"/>
    </row>
    <row r="476" spans="2:30" s="96" customFormat="1" x14ac:dyDescent="0.2">
      <c r="B476" s="93"/>
      <c r="C476" s="94"/>
      <c r="D476" s="95"/>
      <c r="AD476" s="97"/>
    </row>
    <row r="477" spans="2:30" s="96" customFormat="1" x14ac:dyDescent="0.2">
      <c r="B477" s="93"/>
      <c r="C477" s="94"/>
      <c r="D477" s="95"/>
      <c r="AD477" s="97"/>
    </row>
    <row r="478" spans="2:30" s="96" customFormat="1" x14ac:dyDescent="0.2">
      <c r="B478" s="93"/>
      <c r="C478" s="94"/>
      <c r="D478" s="95"/>
      <c r="AD478" s="97"/>
    </row>
    <row r="479" spans="2:30" s="96" customFormat="1" x14ac:dyDescent="0.2">
      <c r="B479" s="93"/>
      <c r="C479" s="94"/>
      <c r="D479" s="95"/>
      <c r="AD479" s="97"/>
    </row>
    <row r="480" spans="2:30" s="96" customFormat="1" x14ac:dyDescent="0.2">
      <c r="B480" s="93"/>
      <c r="C480" s="94"/>
      <c r="D480" s="95"/>
      <c r="AD480" s="97"/>
    </row>
    <row r="481" spans="2:30" s="96" customFormat="1" x14ac:dyDescent="0.2">
      <c r="B481" s="93"/>
      <c r="C481" s="94"/>
      <c r="D481" s="95"/>
      <c r="AD481" s="97"/>
    </row>
    <row r="482" spans="2:30" s="96" customFormat="1" x14ac:dyDescent="0.2">
      <c r="B482" s="93"/>
      <c r="C482" s="94"/>
      <c r="D482" s="95"/>
      <c r="AD482" s="97"/>
    </row>
    <row r="483" spans="2:30" s="96" customFormat="1" x14ac:dyDescent="0.2">
      <c r="B483" s="93"/>
      <c r="C483" s="94"/>
      <c r="D483" s="95"/>
      <c r="AD483" s="97"/>
    </row>
    <row r="484" spans="2:30" s="96" customFormat="1" x14ac:dyDescent="0.2">
      <c r="B484" s="93"/>
      <c r="C484" s="94"/>
      <c r="D484" s="95"/>
      <c r="AD484" s="97"/>
    </row>
    <row r="485" spans="2:30" s="96" customFormat="1" x14ac:dyDescent="0.2">
      <c r="B485" s="93"/>
      <c r="C485" s="94"/>
      <c r="D485" s="95"/>
      <c r="AD485" s="97"/>
    </row>
    <row r="486" spans="2:30" s="96" customFormat="1" x14ac:dyDescent="0.2">
      <c r="B486" s="93"/>
      <c r="C486" s="94"/>
      <c r="D486" s="95"/>
      <c r="AD486" s="97"/>
    </row>
    <row r="487" spans="2:30" s="96" customFormat="1" x14ac:dyDescent="0.2">
      <c r="B487" s="93"/>
      <c r="C487" s="94"/>
      <c r="D487" s="95"/>
      <c r="AD487" s="97"/>
    </row>
    <row r="488" spans="2:30" s="96" customFormat="1" x14ac:dyDescent="0.2">
      <c r="B488" s="93"/>
      <c r="C488" s="94"/>
      <c r="D488" s="95"/>
      <c r="AD488" s="97"/>
    </row>
    <row r="489" spans="2:30" s="96" customFormat="1" x14ac:dyDescent="0.2">
      <c r="B489" s="93"/>
      <c r="C489" s="94"/>
      <c r="D489" s="95"/>
      <c r="AD489" s="97"/>
    </row>
    <row r="490" spans="2:30" s="96" customFormat="1" x14ac:dyDescent="0.2">
      <c r="B490" s="93"/>
      <c r="C490" s="94"/>
      <c r="D490" s="95"/>
      <c r="AD490" s="97"/>
    </row>
    <row r="491" spans="2:30" s="96" customFormat="1" x14ac:dyDescent="0.2">
      <c r="B491" s="93"/>
      <c r="C491" s="94"/>
      <c r="D491" s="95"/>
      <c r="AD491" s="97"/>
    </row>
    <row r="492" spans="2:30" s="96" customFormat="1" x14ac:dyDescent="0.2">
      <c r="B492" s="93"/>
      <c r="C492" s="94"/>
      <c r="D492" s="95"/>
      <c r="AD492" s="97"/>
    </row>
    <row r="493" spans="2:30" s="96" customFormat="1" x14ac:dyDescent="0.2">
      <c r="B493" s="93"/>
      <c r="C493" s="94"/>
      <c r="D493" s="95"/>
      <c r="AD493" s="97"/>
    </row>
    <row r="494" spans="2:30" s="96" customFormat="1" x14ac:dyDescent="0.2">
      <c r="B494" s="93"/>
      <c r="C494" s="94"/>
      <c r="D494" s="95"/>
      <c r="AD494" s="97"/>
    </row>
    <row r="495" spans="2:30" s="96" customFormat="1" x14ac:dyDescent="0.2">
      <c r="B495" s="93"/>
      <c r="C495" s="94"/>
      <c r="D495" s="95"/>
      <c r="AD495" s="97"/>
    </row>
    <row r="496" spans="2:30" s="96" customFormat="1" x14ac:dyDescent="0.2">
      <c r="B496" s="93"/>
      <c r="C496" s="94"/>
      <c r="D496" s="95"/>
      <c r="AD496" s="97"/>
    </row>
    <row r="497" spans="2:30" s="96" customFormat="1" x14ac:dyDescent="0.2">
      <c r="B497" s="93"/>
      <c r="C497" s="94"/>
      <c r="D497" s="95"/>
      <c r="AD497" s="97"/>
    </row>
    <row r="498" spans="2:30" s="96" customFormat="1" x14ac:dyDescent="0.2">
      <c r="B498" s="93"/>
      <c r="C498" s="94"/>
      <c r="D498" s="95"/>
      <c r="AD498" s="97"/>
    </row>
    <row r="499" spans="2:30" s="96" customFormat="1" x14ac:dyDescent="0.2">
      <c r="B499" s="93"/>
      <c r="C499" s="94"/>
      <c r="D499" s="95"/>
      <c r="AD499" s="97"/>
    </row>
    <row r="500" spans="2:30" s="96" customFormat="1" x14ac:dyDescent="0.2">
      <c r="B500" s="93"/>
      <c r="C500" s="94"/>
      <c r="D500" s="95"/>
      <c r="AD500" s="97"/>
    </row>
    <row r="501" spans="2:30" s="96" customFormat="1" x14ac:dyDescent="0.2">
      <c r="B501" s="93"/>
      <c r="C501" s="94"/>
      <c r="D501" s="95"/>
      <c r="AD501" s="97"/>
    </row>
    <row r="502" spans="2:30" s="96" customFormat="1" x14ac:dyDescent="0.2">
      <c r="B502" s="93"/>
      <c r="C502" s="94"/>
      <c r="D502" s="95"/>
      <c r="AD502" s="97"/>
    </row>
    <row r="503" spans="2:30" s="96" customFormat="1" x14ac:dyDescent="0.2">
      <c r="B503" s="93"/>
      <c r="C503" s="94"/>
      <c r="D503" s="95"/>
      <c r="AD503" s="97"/>
    </row>
    <row r="504" spans="2:30" s="96" customFormat="1" x14ac:dyDescent="0.2">
      <c r="B504" s="93"/>
      <c r="C504" s="94"/>
      <c r="D504" s="95"/>
      <c r="AD504" s="97"/>
    </row>
    <row r="505" spans="2:30" s="96" customFormat="1" x14ac:dyDescent="0.2">
      <c r="B505" s="93"/>
      <c r="C505" s="94"/>
      <c r="D505" s="95"/>
      <c r="AD505" s="97"/>
    </row>
    <row r="506" spans="2:30" s="96" customFormat="1" x14ac:dyDescent="0.2">
      <c r="B506" s="93"/>
      <c r="C506" s="94"/>
      <c r="D506" s="95"/>
      <c r="AD506" s="97"/>
    </row>
    <row r="507" spans="2:30" s="96" customFormat="1" x14ac:dyDescent="0.2">
      <c r="B507" s="93"/>
      <c r="C507" s="94"/>
      <c r="D507" s="95"/>
      <c r="AD507" s="97"/>
    </row>
    <row r="508" spans="2:30" s="96" customFormat="1" x14ac:dyDescent="0.2">
      <c r="B508" s="93"/>
      <c r="C508" s="94"/>
      <c r="D508" s="95"/>
      <c r="AD508" s="97"/>
    </row>
    <row r="509" spans="2:30" s="96" customFormat="1" x14ac:dyDescent="0.2">
      <c r="B509" s="93"/>
      <c r="C509" s="94"/>
      <c r="D509" s="95"/>
      <c r="AD509" s="97"/>
    </row>
    <row r="510" spans="2:30" s="96" customFormat="1" x14ac:dyDescent="0.2">
      <c r="B510" s="93"/>
      <c r="C510" s="94"/>
      <c r="D510" s="95"/>
      <c r="AD510" s="97"/>
    </row>
    <row r="511" spans="2:30" s="96" customFormat="1" x14ac:dyDescent="0.2">
      <c r="B511" s="93"/>
      <c r="C511" s="94"/>
      <c r="D511" s="95"/>
      <c r="AD511" s="97"/>
    </row>
    <row r="512" spans="2:30" s="96" customFormat="1" x14ac:dyDescent="0.2">
      <c r="B512" s="93"/>
      <c r="C512" s="94"/>
      <c r="D512" s="95"/>
      <c r="AD512" s="97"/>
    </row>
    <row r="513" spans="2:30" s="96" customFormat="1" x14ac:dyDescent="0.2">
      <c r="B513" s="93"/>
      <c r="C513" s="94"/>
      <c r="D513" s="95"/>
      <c r="AD513" s="97"/>
    </row>
    <row r="514" spans="2:30" s="96" customFormat="1" x14ac:dyDescent="0.2">
      <c r="B514" s="93"/>
      <c r="C514" s="94"/>
      <c r="D514" s="95"/>
      <c r="AD514" s="97"/>
    </row>
    <row r="515" spans="2:30" s="96" customFormat="1" x14ac:dyDescent="0.2">
      <c r="B515" s="93"/>
      <c r="C515" s="94"/>
      <c r="D515" s="95"/>
      <c r="AD515" s="97"/>
    </row>
    <row r="516" spans="2:30" s="96" customFormat="1" x14ac:dyDescent="0.2">
      <c r="B516" s="93"/>
      <c r="C516" s="94"/>
      <c r="D516" s="95"/>
      <c r="AD516" s="97"/>
    </row>
    <row r="517" spans="2:30" s="96" customFormat="1" x14ac:dyDescent="0.2">
      <c r="B517" s="93"/>
      <c r="C517" s="94"/>
      <c r="D517" s="95"/>
      <c r="AD517" s="97"/>
    </row>
    <row r="518" spans="2:30" s="96" customFormat="1" x14ac:dyDescent="0.2">
      <c r="B518" s="93"/>
      <c r="C518" s="94"/>
      <c r="D518" s="95"/>
      <c r="AD518" s="97"/>
    </row>
    <row r="519" spans="2:30" s="96" customFormat="1" x14ac:dyDescent="0.2">
      <c r="B519" s="93"/>
      <c r="C519" s="94"/>
      <c r="D519" s="95"/>
      <c r="AD519" s="97"/>
    </row>
    <row r="520" spans="2:30" s="96" customFormat="1" x14ac:dyDescent="0.2">
      <c r="B520" s="93"/>
      <c r="C520" s="94"/>
      <c r="D520" s="95"/>
      <c r="AD520" s="97"/>
    </row>
    <row r="521" spans="2:30" s="96" customFormat="1" x14ac:dyDescent="0.2">
      <c r="B521" s="93"/>
      <c r="C521" s="94"/>
      <c r="D521" s="95"/>
      <c r="AD521" s="97"/>
    </row>
    <row r="522" spans="2:30" s="96" customFormat="1" x14ac:dyDescent="0.2">
      <c r="B522" s="93"/>
      <c r="C522" s="94"/>
      <c r="D522" s="95"/>
      <c r="AD522" s="97"/>
    </row>
    <row r="523" spans="2:30" s="96" customFormat="1" x14ac:dyDescent="0.2">
      <c r="B523" s="93"/>
      <c r="C523" s="94"/>
      <c r="D523" s="95"/>
      <c r="AD523" s="97"/>
    </row>
    <row r="524" spans="2:30" s="96" customFormat="1" x14ac:dyDescent="0.2">
      <c r="B524" s="93"/>
      <c r="C524" s="94"/>
      <c r="D524" s="95"/>
      <c r="AD524" s="97"/>
    </row>
    <row r="525" spans="2:30" s="96" customFormat="1" x14ac:dyDescent="0.2">
      <c r="B525" s="93"/>
      <c r="C525" s="94"/>
      <c r="D525" s="95"/>
      <c r="AD525" s="97"/>
    </row>
    <row r="526" spans="2:30" s="96" customFormat="1" x14ac:dyDescent="0.2">
      <c r="B526" s="93"/>
      <c r="C526" s="94"/>
      <c r="D526" s="95"/>
      <c r="AD526" s="97"/>
    </row>
    <row r="527" spans="2:30" s="96" customFormat="1" x14ac:dyDescent="0.2">
      <c r="B527" s="93"/>
      <c r="C527" s="94"/>
      <c r="D527" s="95"/>
      <c r="AD527" s="97"/>
    </row>
    <row r="528" spans="2:30" s="96" customFormat="1" x14ac:dyDescent="0.2">
      <c r="B528" s="93"/>
      <c r="C528" s="94"/>
      <c r="D528" s="95"/>
      <c r="AD528" s="97"/>
    </row>
  </sheetData>
  <mergeCells count="6">
    <mergeCell ref="C48:D48"/>
    <mergeCell ref="C1:D1"/>
    <mergeCell ref="C2:D2"/>
    <mergeCell ref="C3:D3"/>
    <mergeCell ref="C13:D13"/>
    <mergeCell ref="C31:D31"/>
  </mergeCells>
  <conditionalFormatting sqref="D35:D42 D44 D17:D28 D10">
    <cfRule type="expression" dxfId="5" priority="5" stopIfTrue="1">
      <formula>$E10</formula>
    </cfRule>
  </conditionalFormatting>
  <conditionalFormatting sqref="D7:D9">
    <cfRule type="expression" dxfId="4" priority="6" stopIfTrue="1">
      <formula>E7</formula>
    </cfRule>
  </conditionalFormatting>
  <conditionalFormatting sqref="D46">
    <cfRule type="cellIs" dxfId="3" priority="4" stopIfTrue="1" operator="lessThan">
      <formula>0</formula>
    </cfRule>
  </conditionalFormatting>
  <conditionalFormatting sqref="F10">
    <cfRule type="expression" dxfId="2" priority="3" stopIfTrue="1">
      <formula>$E10</formula>
    </cfRule>
  </conditionalFormatting>
  <conditionalFormatting sqref="F28">
    <cfRule type="expression" dxfId="1" priority="2" stopIfTrue="1">
      <formula>$E28</formula>
    </cfRule>
  </conditionalFormatting>
  <conditionalFormatting sqref="F42">
    <cfRule type="expression" dxfId="0" priority="1" stopIfTrue="1">
      <formula>$E42</formula>
    </cfRule>
  </conditionalFormatting>
  <dataValidations count="3">
    <dataValidation type="list" allowBlank="1" showInputMessage="1" showErrorMessage="1" sqref="D46">
      <formula1>$AE$2</formula1>
    </dataValidation>
    <dataValidation type="custom" allowBlank="1" showInputMessage="1" showErrorMessage="1" error="Enter a number greater than 0 (up to 2 decimal places)." sqref="D35:D42 F42 F28 F10 D17:D28 D7:D10">
      <formula1>AND($D7=INT($D7*100)/100,$D7&gt;0)</formula1>
    </dataValidation>
    <dataValidation type="decimal" operator="notBetween" allowBlank="1" showInputMessage="1" showErrorMessage="1" error="Enter a number (up to 2 decimal places)." sqref="D44">
      <formula1>0.00001</formula1>
      <formula2>0.00002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P - School System Debt</vt:lpstr>
      <vt:lpstr>Schedule Q - Uses of Funds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E_Lanza</dc:creator>
  <cp:lastModifiedBy>VITA Program</cp:lastModifiedBy>
  <cp:lastPrinted>2021-04-05T17:30:27Z</cp:lastPrinted>
  <dcterms:created xsi:type="dcterms:W3CDTF">2021-04-05T14:28:04Z</dcterms:created>
  <dcterms:modified xsi:type="dcterms:W3CDTF">2021-04-12T19:24:26Z</dcterms:modified>
</cp:coreProperties>
</file>