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oard Relations\2018 BOE\November\Board Items\"/>
    </mc:Choice>
  </mc:AlternateContent>
  <bookViews>
    <workbookView xWindow="0" yWindow="0" windowWidth="19200" windowHeight="9984"/>
  </bookViews>
  <sheets>
    <sheet name="Overview of Literary Fund" sheetId="1" r:id="rId1"/>
    <sheet name="Active Projects" sheetId="2" r:id="rId2"/>
    <sheet name="Waiting List" sheetId="3" state="hidden" r:id="rId3"/>
  </sheets>
  <externalReferences>
    <externalReference r:id="rId4"/>
  </externalReferences>
  <definedNames>
    <definedName name="_xlnm.Print_Area" localSheetId="1">'Active Projects'!$A$1:$H$13</definedName>
    <definedName name="_xlnm.Print_Area" localSheetId="0">'Overview of Literary Fund'!$A$1:$E$29</definedName>
    <definedName name="_xlnm.Print_Area" localSheetId="2">'Waiting List'!$A$1:$H$30</definedName>
  </definedNames>
  <calcPr calcId="162913"/>
</workbook>
</file>

<file path=xl/calcChain.xml><?xml version="1.0" encoding="utf-8"?>
<calcChain xmlns="http://schemas.openxmlformats.org/spreadsheetml/2006/main">
  <c r="E28" i="1" l="1"/>
  <c r="E29" i="1"/>
  <c r="E27" i="1" l="1"/>
  <c r="E26" i="1"/>
  <c r="E25" i="1"/>
  <c r="D23" i="1" l="1"/>
  <c r="C23" i="1"/>
  <c r="D22" i="1"/>
  <c r="C22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8" i="1"/>
  <c r="C8" i="1"/>
  <c r="D7" i="1"/>
  <c r="C7" i="1"/>
  <c r="D6" i="1"/>
  <c r="C6" i="1"/>
  <c r="F7" i="2" l="1"/>
  <c r="G7" i="2"/>
  <c r="E7" i="2"/>
  <c r="D24" i="1" l="1"/>
  <c r="D9" i="1"/>
  <c r="D19" i="1"/>
  <c r="C19" i="1" l="1"/>
  <c r="C24" i="1" l="1"/>
  <c r="C9" i="1"/>
  <c r="G12" i="2" l="1"/>
  <c r="F12" i="2"/>
  <c r="E12" i="2"/>
  <c r="E10" i="1" l="1"/>
  <c r="E6" i="1" l="1"/>
  <c r="E7" i="1"/>
  <c r="E8" i="1"/>
  <c r="E12" i="1"/>
  <c r="E13" i="1"/>
  <c r="E14" i="1"/>
  <c r="E15" i="1"/>
  <c r="E16" i="1"/>
  <c r="E17" i="1"/>
  <c r="E18" i="1"/>
  <c r="E22" i="1"/>
  <c r="E23" i="1"/>
  <c r="E24" i="1" l="1"/>
  <c r="E19" i="1"/>
  <c r="E9" i="1"/>
</calcChain>
</file>

<file path=xl/sharedStrings.xml><?xml version="1.0" encoding="utf-8"?>
<sst xmlns="http://schemas.openxmlformats.org/spreadsheetml/2006/main" count="204" uniqueCount="115">
  <si>
    <t>PRINCIPAL BALANCE</t>
  </si>
  <si>
    <t>Increase/(Decrease)</t>
  </si>
  <si>
    <t xml:space="preserve">  </t>
  </si>
  <si>
    <t>Cash and investments maintained by State Treasurer</t>
  </si>
  <si>
    <t xml:space="preserve"> </t>
  </si>
  <si>
    <t>Temporary loans received from local school boards (secured by promissory notes)</t>
  </si>
  <si>
    <t>Long-term loans in custody of Virginia Public School Authority (VPSA)</t>
  </si>
  <si>
    <t xml:space="preserve">                      Total Principal of Literary Fund</t>
  </si>
  <si>
    <t>CURRENT COMMITMENTS AGAINST LITERARY FUND REVENUE</t>
  </si>
  <si>
    <t>Balance due on active projects (Attachment B)</t>
  </si>
  <si>
    <r>
      <t>Debt service on VPSA educational technology equipment notes</t>
    </r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  </t>
    </r>
  </si>
  <si>
    <t>Loan disbursements</t>
  </si>
  <si>
    <r>
      <t>Interest rate subsidy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</t>
    </r>
  </si>
  <si>
    <r>
      <t>Debt service on VPSA school security equipment notes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</t>
    </r>
  </si>
  <si>
    <r>
      <t>Transfer for Teacher Retirement</t>
    </r>
    <r>
      <rPr>
        <vertAlign val="superscript"/>
        <sz val="12"/>
        <rFont val="Times New Roman"/>
        <family val="1"/>
      </rPr>
      <t>4</t>
    </r>
  </si>
  <si>
    <t xml:space="preserve">                      Total Literary Fund Commitments</t>
  </si>
  <si>
    <t>FUNDS AVAILABLE FOR CURRENT COMMITMENTS AND NEW LOANS</t>
  </si>
  <si>
    <t>Cash and investments maintained by State Treasurer (Line 1)</t>
  </si>
  <si>
    <t>Less commitments against Literary Fund Revenues (Line 12)</t>
  </si>
  <si>
    <t>School Division</t>
  </si>
  <si>
    <t>School</t>
  </si>
  <si>
    <t>Release Date</t>
  </si>
  <si>
    <t>Roanoke City</t>
  </si>
  <si>
    <t>William Fleming High</t>
  </si>
  <si>
    <t>2008 Subsidy</t>
  </si>
  <si>
    <t>No Active Projects</t>
  </si>
  <si>
    <t>Literary Fund Loans:</t>
  </si>
  <si>
    <t>Literary Fund Subsidy Grants:</t>
  </si>
  <si>
    <t>Priority</t>
  </si>
  <si>
    <t>Amount</t>
  </si>
  <si>
    <t>Total</t>
  </si>
  <si>
    <t>Action/Status</t>
  </si>
  <si>
    <t>July 2008</t>
  </si>
  <si>
    <t>Petersburg City</t>
  </si>
  <si>
    <t>Walnut Hill Elementary School</t>
  </si>
  <si>
    <t>Funding Deferred</t>
  </si>
  <si>
    <t>Northampton County</t>
  </si>
  <si>
    <t>Northampton High School</t>
  </si>
  <si>
    <t>Wythe County</t>
  </si>
  <si>
    <t>Rural Retreat High School</t>
  </si>
  <si>
    <t>Rural Retreat Middle School</t>
  </si>
  <si>
    <t>April 2009</t>
  </si>
  <si>
    <t>Giles County</t>
  </si>
  <si>
    <t>Giles County Technology Center</t>
  </si>
  <si>
    <t>Eastern Elementary/Middle School</t>
  </si>
  <si>
    <t>July 2009</t>
  </si>
  <si>
    <t>Virginia Beach City</t>
  </si>
  <si>
    <t>Great Neck Middle School</t>
  </si>
  <si>
    <t>October 2009</t>
  </si>
  <si>
    <r>
      <t>Washington County</t>
    </r>
    <r>
      <rPr>
        <vertAlign val="superscript"/>
        <sz val="12"/>
        <rFont val="Times New Roman"/>
        <family val="1"/>
      </rPr>
      <t>1</t>
    </r>
  </si>
  <si>
    <t>Patrick Henry High School</t>
  </si>
  <si>
    <t>Meadowview Elementary School</t>
  </si>
  <si>
    <t>Wallace Middle School</t>
  </si>
  <si>
    <t>Glade Spring Middle School</t>
  </si>
  <si>
    <t>William N. Neff Center</t>
  </si>
  <si>
    <t>October 2011</t>
  </si>
  <si>
    <r>
      <t>Caroline County</t>
    </r>
    <r>
      <rPr>
        <vertAlign val="superscript"/>
        <sz val="12"/>
        <rFont val="Times New Roman"/>
        <family val="1"/>
      </rPr>
      <t>2</t>
    </r>
  </si>
  <si>
    <t>Bowling Green Elementary School</t>
  </si>
  <si>
    <t>January 2012</t>
  </si>
  <si>
    <t>Sussex County</t>
  </si>
  <si>
    <t>Sussex Central Elementary School</t>
  </si>
  <si>
    <t>April 2012</t>
  </si>
  <si>
    <t>Wise County</t>
  </si>
  <si>
    <t>Appalachia Elementary School</t>
  </si>
  <si>
    <t>July 2012</t>
  </si>
  <si>
    <t>Isle of Wight County</t>
  </si>
  <si>
    <t>Windsor Middle School</t>
  </si>
  <si>
    <t>Union High School</t>
  </si>
  <si>
    <t>Eastside High School</t>
  </si>
  <si>
    <t>October 2012</t>
  </si>
  <si>
    <t>Dickenson County</t>
  </si>
  <si>
    <t>Combined Middle/High School</t>
  </si>
  <si>
    <t>January 2013</t>
  </si>
  <si>
    <t>Town of West Point</t>
  </si>
  <si>
    <t>West Point Middle/High School</t>
  </si>
  <si>
    <t>West Point Elementary School</t>
  </si>
  <si>
    <t>New projects to be added with funding deferred until funds are approved for release by separate action of the Board of Education: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</si>
  <si>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 xml:space="preserve">Literary Fund application amount reduced by the amount that was funded with the issuance of Series 2010-1 VPSA/Qualified School Construction Bonds on June 28, 2010. </t>
    </r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</si>
  <si>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Literary Fund application amount reduced by the amount that was funded with the issuance of Series 2012-1 VPSA/Qualified School Construction Bonds on October 31, 2012. </t>
    </r>
  </si>
  <si>
    <t>End of worksheet</t>
  </si>
  <si>
    <t>Interest Rate</t>
  </si>
  <si>
    <t>Cumulative Total</t>
  </si>
  <si>
    <t>Line Reference</t>
  </si>
  <si>
    <t>Balance Available to Fund New Projects Currently on Waiting List or (Additional Funds Needed to Meet Commitments)</t>
  </si>
  <si>
    <t>no data</t>
  </si>
  <si>
    <t>Data Placed on Waiting List</t>
  </si>
  <si>
    <t>Funds Approved for Release</t>
  </si>
  <si>
    <t>Actual Funds Disbursed</t>
  </si>
  <si>
    <t>Balance Due</t>
  </si>
  <si>
    <t>Percent Drawn</t>
  </si>
  <si>
    <t>Application Number</t>
  </si>
  <si>
    <t xml:space="preserve"> Application Number</t>
  </si>
  <si>
    <t>The following table includes the current commitments against Literary Fund Revenues:</t>
  </si>
  <si>
    <t>The following table includes the total Principal Balance of the Literary Fund:</t>
  </si>
  <si>
    <t>The following table includes the funds available for current commitments and new loans:</t>
  </si>
  <si>
    <t>The following table shows a list of Active Literary Fund Projects:</t>
  </si>
  <si>
    <t xml:space="preserve">no data </t>
  </si>
  <si>
    <t>The following table shows a list of Literary Fund Subsidy Grants:</t>
  </si>
  <si>
    <t>VIRGINIA BOARD OF EDUCATION - LITERARY FUND FIRST PRIORITY WAITING LIST</t>
  </si>
  <si>
    <t>Quarterly Statement of the Financial Position of the Literary Fund</t>
  </si>
  <si>
    <t>NO NEW PROJECTS ADDED TO WAITING LIST</t>
  </si>
  <si>
    <t>This document contains footers.</t>
  </si>
  <si>
    <t>The following projects have been placed or are recommended for placement on the First Priority Waiting List with the actions as indicated</t>
  </si>
  <si>
    <t>in the last column.  Projects recommended for action at this meeting are presented in italics.</t>
  </si>
  <si>
    <t>March 31, 2018</t>
  </si>
  <si>
    <t>July 2018</t>
  </si>
  <si>
    <t>June 30, 2018</t>
  </si>
  <si>
    <t>(as of June 30, 2018)</t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</si>
  <si>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Debt service payments on VPSA Educational Technology Equipment Notes for fiscal year 2018 were paid in October 2017 and April 2018.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</si>
  <si>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Debt service payments on VPSA School Security Equipment Notes for fiscal year 2018 were paid in October 2017 and April 2018.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</si>
  <si>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Chapter 1 budget requires $181,349,570 to be transferred from the Literary Fund to pay Teacher Retirement in fiscal year 2018; payment made in June 2018.</t>
    </r>
  </si>
  <si>
    <t>October 2018</t>
  </si>
  <si>
    <t>ACTIVE LITERARY FUND PROJECTS (as of June 30, 2018)</t>
  </si>
  <si>
    <t>Required Carry Forward Balance to Support Fiscal Year 2019 Literary Fund Transfer for Teacher Retirement Provided in Chapter 2</t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</si>
  <si>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Chapter 1 budget requires no funds be set aside for an Interest Rate Subsidy Program in fiscal year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</si>
</sst>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"/>
    <numFmt numFmtId="166" formatCode="_(* #,##0_);_(* \(#,##0\);_(* &quot;-&quot;??_);_(@_)"/>
    <numFmt numFmtId="167" formatCode="0;[Red]0"/>
    <numFmt numFmtId="168" formatCode="mmmm\ d\,\ yyyy"/>
    <numFmt numFmtId="169" formatCode="mmmm\,\ 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Arial"/>
      <family val="2"/>
    </font>
    <font>
      <vertAlign val="superscript"/>
      <sz val="12"/>
      <name val="Times New Roman"/>
      <family val="1"/>
    </font>
    <font>
      <sz val="11"/>
      <name val="Cambria"/>
      <family val="1"/>
    </font>
    <font>
      <sz val="10"/>
      <name val="Cambria"/>
      <family val="1"/>
    </font>
    <font>
      <sz val="11"/>
      <name val="Times New Roman"/>
      <family val="1"/>
    </font>
    <font>
      <sz val="11"/>
      <name val="Arial"/>
      <family val="2"/>
    </font>
    <font>
      <sz val="12"/>
      <name val="Cambria"/>
      <family val="1"/>
    </font>
    <font>
      <sz val="10"/>
      <color indexed="10"/>
      <name val="Arial"/>
      <family val="2"/>
    </font>
    <font>
      <sz val="12"/>
      <color indexed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vertAlign val="superscript"/>
      <sz val="10"/>
      <name val="Times New Roman"/>
      <family val="1"/>
    </font>
    <font>
      <sz val="10"/>
      <color indexed="10"/>
      <name val="Times New Roman"/>
      <family val="1"/>
    </font>
    <font>
      <sz val="12"/>
      <name val="Helv"/>
    </font>
    <font>
      <vertAlign val="superscript"/>
      <sz val="11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0"/>
      <color rgb="FFFF0000"/>
      <name val="Arial"/>
      <family val="2"/>
    </font>
    <font>
      <b/>
      <sz val="12"/>
      <color theme="0"/>
      <name val="Times New Roman"/>
      <family val="1"/>
    </font>
    <font>
      <b/>
      <sz val="16"/>
      <name val="Times New Roman"/>
      <family val="1"/>
    </font>
    <font>
      <sz val="11"/>
      <color theme="0"/>
      <name val="Calibri"/>
      <family val="2"/>
      <scheme val="minor"/>
    </font>
    <font>
      <b/>
      <sz val="12"/>
      <name val="Times New Roman"/>
      <family val="1"/>
    </font>
    <font>
      <sz val="10"/>
      <color theme="0"/>
      <name val="Arial"/>
      <family val="2"/>
    </font>
    <font>
      <b/>
      <sz val="18"/>
      <name val="Times New Roman"/>
      <family val="1"/>
    </font>
    <font>
      <sz val="11"/>
      <color theme="0"/>
      <name val="Arial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5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165" fontId="5" fillId="0" borderId="0" xfId="0" quotePrefix="1" applyNumberFormat="1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</xf>
    <xf numFmtId="41" fontId="5" fillId="0" borderId="0" xfId="0" applyNumberFormat="1" applyFont="1" applyAlignment="1" applyProtection="1">
      <alignment horizontal="left" vertical="center"/>
    </xf>
    <xf numFmtId="41" fontId="5" fillId="0" borderId="0" xfId="1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5" fillId="0" borderId="0" xfId="0" quotePrefix="1" applyNumberFormat="1" applyFont="1" applyFill="1" applyAlignment="1">
      <alignment horizontal="center" vertical="center"/>
    </xf>
    <xf numFmtId="41" fontId="5" fillId="0" borderId="1" xfId="0" applyNumberFormat="1" applyFont="1" applyBorder="1" applyAlignment="1" applyProtection="1">
      <alignment horizontal="left" vertical="center"/>
    </xf>
    <xf numFmtId="166" fontId="3" fillId="0" borderId="0" xfId="0" applyNumberFormat="1" applyFont="1" applyAlignment="1">
      <alignment vertical="center"/>
    </xf>
    <xf numFmtId="41" fontId="3" fillId="0" borderId="0" xfId="1" applyNumberFormat="1" applyFont="1" applyFill="1" applyAlignment="1" applyProtection="1">
      <alignment horizontal="right" vertical="center"/>
    </xf>
    <xf numFmtId="43" fontId="7" fillId="0" borderId="0" xfId="1" applyFont="1" applyAlignment="1" applyProtection="1">
      <alignment vertical="center"/>
    </xf>
    <xf numFmtId="0" fontId="3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5" fillId="0" borderId="0" xfId="0" applyFont="1" applyAlignment="1" applyProtection="1">
      <alignment horizontal="left"/>
    </xf>
    <xf numFmtId="41" fontId="5" fillId="0" borderId="0" xfId="0" applyNumberFormat="1" applyFont="1" applyFill="1" applyAlignment="1" applyProtection="1">
      <alignment horizontal="left"/>
    </xf>
    <xf numFmtId="41" fontId="5" fillId="0" borderId="0" xfId="0" applyNumberFormat="1" applyFont="1" applyAlignment="1" applyProtection="1">
      <alignment horizontal="left"/>
    </xf>
    <xf numFmtId="41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Fill="1"/>
    <xf numFmtId="41" fontId="5" fillId="0" borderId="0" xfId="0" applyNumberFormat="1" applyFont="1" applyFill="1"/>
    <xf numFmtId="165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 applyProtection="1">
      <alignment horizontal="left" wrapText="1"/>
    </xf>
    <xf numFmtId="41" fontId="5" fillId="0" borderId="1" xfId="0" applyNumberFormat="1" applyFont="1" applyBorder="1" applyAlignment="1">
      <alignment vertical="center"/>
    </xf>
    <xf numFmtId="166" fontId="5" fillId="0" borderId="1" xfId="0" applyNumberFormat="1" applyFont="1" applyBorder="1" applyAlignment="1">
      <alignment vertical="center"/>
    </xf>
    <xf numFmtId="43" fontId="4" fillId="0" borderId="0" xfId="0" applyNumberFormat="1" applyFont="1" applyAlignment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NumberFormat="1" applyFont="1" applyAlignment="1" applyProtection="1">
      <alignment horizontal="left" vertical="center"/>
    </xf>
    <xf numFmtId="166" fontId="3" fillId="0" borderId="0" xfId="0" applyNumberFormat="1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38" fontId="5" fillId="0" borderId="0" xfId="1" applyNumberFormat="1" applyFont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5" fillId="0" borderId="0" xfId="0" applyFont="1" applyFill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5" fontId="16" fillId="0" borderId="0" xfId="0" applyNumberFormat="1" applyFont="1" applyAlignment="1" applyProtection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5" fontId="16" fillId="0" borderId="0" xfId="0" applyNumberFormat="1" applyFont="1" applyFill="1" applyAlignment="1" applyProtection="1">
      <alignment vertical="center"/>
    </xf>
    <xf numFmtId="0" fontId="16" fillId="0" borderId="0" xfId="0" applyFont="1" applyFill="1" applyAlignment="1">
      <alignment horizontal="left" vertical="center" wrapText="1"/>
    </xf>
    <xf numFmtId="0" fontId="19" fillId="0" borderId="0" xfId="0" applyFont="1" applyAlignment="1">
      <alignment vertical="center"/>
    </xf>
    <xf numFmtId="5" fontId="4" fillId="0" borderId="0" xfId="0" applyNumberFormat="1" applyFont="1" applyAlignment="1" applyProtection="1">
      <alignment vertical="center"/>
    </xf>
    <xf numFmtId="4" fontId="20" fillId="0" borderId="0" xfId="0" applyNumberFormat="1" applyFont="1"/>
    <xf numFmtId="0" fontId="5" fillId="0" borderId="0" xfId="0" applyFont="1"/>
    <xf numFmtId="0" fontId="3" fillId="0" borderId="0" xfId="0" applyFont="1" applyAlignment="1" applyProtection="1">
      <alignment horizontal="left"/>
    </xf>
    <xf numFmtId="0" fontId="3" fillId="0" borderId="0" xfId="0" applyFont="1"/>
    <xf numFmtId="0" fontId="5" fillId="0" borderId="0" xfId="0" applyFont="1" applyAlignment="1" applyProtection="1">
      <alignment horizontal="fill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41" fontId="5" fillId="0" borderId="0" xfId="0" applyNumberFormat="1" applyFont="1" applyAlignment="1" applyProtection="1">
      <alignment horizontal="fill"/>
    </xf>
    <xf numFmtId="10" fontId="5" fillId="0" borderId="0" xfId="3" applyNumberFormat="1" applyFont="1" applyAlignment="1">
      <alignment horizontal="right"/>
    </xf>
    <xf numFmtId="41" fontId="5" fillId="0" borderId="0" xfId="1" applyNumberFormat="1" applyFont="1" applyProtection="1"/>
    <xf numFmtId="0" fontId="5" fillId="0" borderId="0" xfId="0" applyFont="1" applyAlignment="1" applyProtection="1">
      <alignment horizontal="center"/>
    </xf>
    <xf numFmtId="14" fontId="5" fillId="0" borderId="0" xfId="0" applyNumberFormat="1" applyFont="1" applyAlignment="1" applyProtection="1">
      <alignment horizontal="right"/>
    </xf>
    <xf numFmtId="0" fontId="5" fillId="0" borderId="0" xfId="0" applyFont="1" applyAlignment="1">
      <alignment horizontal="center"/>
    </xf>
    <xf numFmtId="0" fontId="15" fillId="0" borderId="0" xfId="0" applyFont="1"/>
    <xf numFmtId="166" fontId="20" fillId="0" borderId="0" xfId="0" applyNumberFormat="1" applyFont="1"/>
    <xf numFmtId="0" fontId="4" fillId="0" borderId="0" xfId="0" applyFont="1"/>
    <xf numFmtId="3" fontId="4" fillId="0" borderId="0" xfId="0" applyNumberFormat="1" applyFont="1"/>
    <xf numFmtId="4" fontId="4" fillId="0" borderId="0" xfId="0" applyNumberFormat="1" applyFont="1"/>
    <xf numFmtId="14" fontId="4" fillId="0" borderId="0" xfId="0" applyNumberFormat="1" applyFont="1"/>
    <xf numFmtId="3" fontId="4" fillId="0" borderId="0" xfId="1" applyNumberFormat="1" applyFont="1" applyProtection="1"/>
    <xf numFmtId="4" fontId="4" fillId="0" borderId="0" xfId="1" applyNumberFormat="1" applyFont="1" applyProtection="1"/>
    <xf numFmtId="0" fontId="5" fillId="0" borderId="0" xfId="0" applyFont="1" applyAlignment="1">
      <alignment horizontal="right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quotePrefix="1" applyFont="1" applyFill="1"/>
    <xf numFmtId="9" fontId="5" fillId="0" borderId="0" xfId="0" applyNumberFormat="1" applyFont="1" applyFill="1" applyAlignment="1">
      <alignment horizontal="center"/>
    </xf>
    <xf numFmtId="41" fontId="5" fillId="0" borderId="0" xfId="0" applyNumberFormat="1" applyFont="1" applyFill="1" applyBorder="1" applyAlignment="1" applyProtection="1">
      <alignment horizontal="right"/>
    </xf>
    <xf numFmtId="0" fontId="5" fillId="0" borderId="0" xfId="0" quotePrefix="1" applyFont="1"/>
    <xf numFmtId="9" fontId="5" fillId="0" borderId="0" xfId="0" applyNumberFormat="1" applyFont="1" applyAlignment="1">
      <alignment horizontal="center"/>
    </xf>
    <xf numFmtId="41" fontId="5" fillId="0" borderId="0" xfId="0" applyNumberFormat="1" applyFont="1"/>
    <xf numFmtId="41" fontId="5" fillId="0" borderId="0" xfId="0" applyNumberFormat="1" applyFont="1" applyBorder="1" applyAlignment="1" applyProtection="1">
      <alignment horizontal="right"/>
    </xf>
    <xf numFmtId="9" fontId="5" fillId="0" borderId="0" xfId="3" applyFont="1" applyAlignment="1">
      <alignment horizontal="center"/>
    </xf>
    <xf numFmtId="167" fontId="5" fillId="0" borderId="0" xfId="0" quotePrefix="1" applyNumberFormat="1" applyFont="1" applyAlignment="1" applyProtection="1">
      <alignment horizontal="left"/>
    </xf>
    <xf numFmtId="168" fontId="5" fillId="0" borderId="0" xfId="0" applyNumberFormat="1" applyFont="1" applyAlignment="1" applyProtection="1">
      <alignment horizontal="center"/>
    </xf>
    <xf numFmtId="167" fontId="5" fillId="0" borderId="0" xfId="0" quotePrefix="1" applyNumberFormat="1" applyFont="1" applyFill="1" applyAlignment="1" applyProtection="1">
      <alignment horizontal="left"/>
    </xf>
    <xf numFmtId="9" fontId="5" fillId="0" borderId="0" xfId="3" applyFont="1" applyFill="1" applyAlignment="1">
      <alignment horizontal="center"/>
    </xf>
    <xf numFmtId="168" fontId="5" fillId="0" borderId="0" xfId="0" applyNumberFormat="1" applyFont="1" applyFill="1" applyAlignment="1" applyProtection="1">
      <alignment horizontal="center"/>
    </xf>
    <xf numFmtId="17" fontId="5" fillId="0" borderId="0" xfId="0" quotePrefix="1" applyNumberFormat="1" applyFont="1" applyAlignment="1"/>
    <xf numFmtId="0" fontId="5" fillId="0" borderId="0" xfId="0" applyFont="1" applyAlignment="1"/>
    <xf numFmtId="41" fontId="5" fillId="0" borderId="0" xfId="0" applyNumberFormat="1" applyFont="1" applyFill="1" applyAlignment="1"/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41" fontId="5" fillId="0" borderId="0" xfId="0" applyNumberFormat="1" applyFont="1" applyAlignment="1"/>
    <xf numFmtId="17" fontId="5" fillId="0" borderId="0" xfId="0" quotePrefix="1" applyNumberFormat="1" applyFont="1" applyAlignment="1">
      <alignment horizontal="left"/>
    </xf>
    <xf numFmtId="37" fontId="5" fillId="0" borderId="0" xfId="0" applyNumberFormat="1" applyFont="1" applyAlignment="1">
      <alignment horizontal="right"/>
    </xf>
    <xf numFmtId="0" fontId="22" fillId="0" borderId="0" xfId="0" applyFont="1"/>
    <xf numFmtId="9" fontId="22" fillId="0" borderId="0" xfId="3" applyFont="1" applyAlignment="1">
      <alignment horizontal="center"/>
    </xf>
    <xf numFmtId="41" fontId="22" fillId="0" borderId="0" xfId="0" applyNumberFormat="1" applyFont="1"/>
    <xf numFmtId="37" fontId="22" fillId="0" borderId="0" xfId="0" applyNumberFormat="1" applyFont="1"/>
    <xf numFmtId="0" fontId="22" fillId="0" borderId="0" xfId="0" applyFont="1" applyAlignment="1">
      <alignment horizontal="right"/>
    </xf>
    <xf numFmtId="0" fontId="11" fillId="0" borderId="0" xfId="0" applyFont="1" applyAlignment="1"/>
    <xf numFmtId="169" fontId="23" fillId="0" borderId="0" xfId="0" applyNumberFormat="1" applyFont="1" applyFill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41" fontId="11" fillId="0" borderId="0" xfId="0" applyNumberFormat="1" applyFont="1"/>
    <xf numFmtId="3" fontId="11" fillId="0" borderId="0" xfId="0" applyNumberFormat="1" applyFont="1"/>
    <xf numFmtId="169" fontId="3" fillId="0" borderId="0" xfId="0" quotePrefix="1" applyNumberFormat="1" applyFont="1" applyFill="1" applyAlignment="1">
      <alignment horizontal="left"/>
    </xf>
    <xf numFmtId="0" fontId="25" fillId="0" borderId="0" xfId="0" applyFont="1" applyAlignment="1" applyProtection="1">
      <alignment horizontal="fill"/>
    </xf>
    <xf numFmtId="3" fontId="25" fillId="0" borderId="0" xfId="0" applyNumberFormat="1" applyFont="1" applyAlignment="1" applyProtection="1">
      <alignment horizontal="fill"/>
    </xf>
    <xf numFmtId="4" fontId="25" fillId="0" borderId="0" xfId="0" applyNumberFormat="1" applyFont="1" applyAlignment="1" applyProtection="1">
      <alignment horizontal="fill"/>
    </xf>
    <xf numFmtId="42" fontId="3" fillId="0" borderId="0" xfId="2" applyNumberFormat="1" applyFont="1" applyBorder="1" applyProtection="1"/>
    <xf numFmtId="42" fontId="3" fillId="0" borderId="4" xfId="2" applyNumberFormat="1" applyFont="1" applyBorder="1" applyProtection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" fillId="0" borderId="0" xfId="0" applyFont="1" applyFill="1" applyAlignment="1">
      <alignment horizontal="center"/>
    </xf>
    <xf numFmtId="0" fontId="5" fillId="0" borderId="0" xfId="0" applyFont="1" applyBorder="1" applyAlignment="1" applyProtection="1">
      <alignment horizontal="left" vertical="center"/>
    </xf>
    <xf numFmtId="41" fontId="3" fillId="0" borderId="0" xfId="1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165" fontId="5" fillId="0" borderId="0" xfId="0" quotePrefix="1" applyNumberFormat="1" applyFont="1" applyFill="1" applyBorder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10" fontId="25" fillId="0" borderId="0" xfId="3" applyNumberFormat="1" applyFont="1" applyAlignment="1">
      <alignment horizontal="right"/>
    </xf>
    <xf numFmtId="0" fontId="5" fillId="0" borderId="2" xfId="0" applyFont="1" applyBorder="1" applyAlignment="1" applyProtection="1">
      <alignment horizontal="center" wrapText="1"/>
    </xf>
    <xf numFmtId="0" fontId="21" fillId="0" borderId="0" xfId="0" applyFont="1"/>
    <xf numFmtId="0" fontId="4" fillId="0" borderId="0" xfId="0" applyFont="1" applyAlignment="1">
      <alignment horizontal="right" vertical="center"/>
    </xf>
    <xf numFmtId="0" fontId="22" fillId="0" borderId="0" xfId="0" applyFont="1" applyAlignment="1">
      <alignment horizontal="left" wrapText="1" indent="1"/>
    </xf>
    <xf numFmtId="14" fontId="25" fillId="0" borderId="0" xfId="0" quotePrefix="1" applyNumberFormat="1" applyFont="1" applyFill="1" applyAlignment="1">
      <alignment horizontal="left"/>
    </xf>
    <xf numFmtId="166" fontId="25" fillId="0" borderId="0" xfId="2" applyNumberFormat="1" applyFont="1" applyProtection="1"/>
    <xf numFmtId="41" fontId="25" fillId="0" borderId="0" xfId="2" applyNumberFormat="1" applyFont="1" applyProtection="1"/>
    <xf numFmtId="0" fontId="27" fillId="0" borderId="0" xfId="0" applyFont="1"/>
    <xf numFmtId="14" fontId="27" fillId="0" borderId="0" xfId="0" applyNumberFormat="1" applyFont="1"/>
    <xf numFmtId="3" fontId="25" fillId="0" borderId="0" xfId="0" applyNumberFormat="1" applyFont="1" applyBorder="1" applyAlignment="1" applyProtection="1">
      <alignment horizontal="center"/>
    </xf>
    <xf numFmtId="4" fontId="25" fillId="0" borderId="0" xfId="0" applyNumberFormat="1" applyFont="1" applyBorder="1" applyAlignment="1" applyProtection="1">
      <alignment horizontal="center"/>
    </xf>
    <xf numFmtId="0" fontId="31" fillId="0" borderId="0" xfId="0" applyFont="1"/>
    <xf numFmtId="0" fontId="29" fillId="0" borderId="0" xfId="0" applyFont="1"/>
    <xf numFmtId="0" fontId="3" fillId="0" borderId="0" xfId="0" applyFont="1" applyAlignment="1" applyProtection="1">
      <alignment horizontal="right"/>
    </xf>
    <xf numFmtId="0" fontId="32" fillId="0" borderId="0" xfId="0" applyFont="1" applyAlignment="1">
      <alignment horizontal="left" vertical="center"/>
    </xf>
    <xf numFmtId="0" fontId="5" fillId="0" borderId="0" xfId="0" applyFont="1" applyFill="1" applyAlignment="1"/>
    <xf numFmtId="0" fontId="28" fillId="0" borderId="0" xfId="0" applyFont="1" applyAlignment="1" applyProtection="1">
      <alignment horizontal="left"/>
    </xf>
    <xf numFmtId="0" fontId="32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center"/>
    </xf>
    <xf numFmtId="0" fontId="3" fillId="0" borderId="3" xfId="0" applyFont="1" applyBorder="1" applyAlignment="1" applyProtection="1">
      <alignment horizontal="center" wrapText="1"/>
    </xf>
    <xf numFmtId="0" fontId="30" fillId="0" borderId="3" xfId="0" applyFont="1" applyBorder="1" applyAlignment="1" applyProtection="1">
      <alignment horizontal="center" wrapText="1"/>
    </xf>
    <xf numFmtId="0" fontId="30" fillId="0" borderId="3" xfId="0" applyFont="1" applyBorder="1" applyAlignment="1">
      <alignment horizontal="center"/>
    </xf>
    <xf numFmtId="3" fontId="30" fillId="0" borderId="3" xfId="0" applyNumberFormat="1" applyFont="1" applyBorder="1" applyAlignment="1" applyProtection="1">
      <alignment horizontal="center" wrapText="1"/>
    </xf>
    <xf numFmtId="4" fontId="30" fillId="0" borderId="3" xfId="0" applyNumberFormat="1" applyFont="1" applyBorder="1" applyAlignment="1" applyProtection="1">
      <alignment horizontal="center" wrapText="1"/>
    </xf>
    <xf numFmtId="0" fontId="30" fillId="0" borderId="3" xfId="0" applyFont="1" applyBorder="1" applyAlignment="1">
      <alignment horizontal="center" wrapText="1"/>
    </xf>
    <xf numFmtId="3" fontId="3" fillId="0" borderId="3" xfId="0" applyNumberFormat="1" applyFont="1" applyBorder="1" applyAlignment="1" applyProtection="1">
      <alignment horizontal="center" wrapText="1"/>
    </xf>
    <xf numFmtId="4" fontId="3" fillId="0" borderId="3" xfId="0" applyNumberFormat="1" applyFont="1" applyBorder="1" applyAlignment="1" applyProtection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Border="1" applyAlignment="1" applyProtection="1">
      <alignment horizontal="center" wrapText="1"/>
    </xf>
    <xf numFmtId="14" fontId="25" fillId="0" borderId="0" xfId="0" applyNumberFormat="1" applyFont="1" applyBorder="1" applyAlignment="1" applyProtection="1">
      <alignment horizontal="right"/>
    </xf>
    <xf numFmtId="41" fontId="25" fillId="0" borderId="0" xfId="1" applyNumberFormat="1" applyFont="1" applyBorder="1" applyAlignment="1" applyProtection="1">
      <alignment horizontal="center" wrapText="1"/>
    </xf>
    <xf numFmtId="10" fontId="25" fillId="0" borderId="0" xfId="3" applyNumberFormat="1" applyFont="1" applyBorder="1" applyAlignment="1">
      <alignment horizontal="right"/>
    </xf>
    <xf numFmtId="0" fontId="3" fillId="0" borderId="0" xfId="0" applyFont="1" applyFill="1" applyAlignment="1"/>
    <xf numFmtId="49" fontId="3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41" fontId="5" fillId="0" borderId="0" xfId="0" applyNumberFormat="1" applyFont="1" applyFill="1" applyAlignment="1">
      <alignment horizontal="left" vertical="center" wrapText="1"/>
    </xf>
    <xf numFmtId="165" fontId="5" fillId="0" borderId="0" xfId="0" applyNumberFormat="1" applyFont="1" applyFill="1" applyAlignment="1">
      <alignment horizontal="left" vertical="center"/>
    </xf>
    <xf numFmtId="41" fontId="11" fillId="0" borderId="0" xfId="0" applyNumberFormat="1" applyFont="1" applyAlignment="1">
      <alignment horizontal="left" vertical="center"/>
    </xf>
    <xf numFmtId="165" fontId="3" fillId="0" borderId="0" xfId="0" quotePrefix="1" applyNumberFormat="1" applyFont="1" applyAlignment="1">
      <alignment horizontal="center" vertical="center"/>
    </xf>
    <xf numFmtId="165" fontId="36" fillId="0" borderId="0" xfId="0" applyNumberFormat="1" applyFont="1" applyFill="1" applyAlignment="1">
      <alignment horizontal="left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2" formatCode="mmm\-yy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m/d/yyyy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protection locked="1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3" formatCode="#,##0"/>
      <alignment horizontal="fil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alignment horizontal="fill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0.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0.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alignment horizontal="left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alignment horizontal="left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%20OFFICE/CAPITAL%20PROGRAMS/Literary%20Fund/Board%20Agendas%20-%20Current%20Waiting%20List/2018%20BOE%20Literary%20Fund%20Agendas/2018%20-%20Oct.%20Board%20Meeting/Financial%20Report%20(Attach.%20A%20to%20Agenda%20Item%20B)-Oct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ment A"/>
      <sheetName val="Source Data"/>
    </sheetNames>
    <sheetDataSet>
      <sheetData sheetId="0">
        <row r="6">
          <cell r="C6">
            <v>81655856</v>
          </cell>
          <cell r="D6">
            <v>209401868</v>
          </cell>
        </row>
        <row r="8">
          <cell r="C8">
            <v>0</v>
          </cell>
          <cell r="D8">
            <v>0</v>
          </cell>
        </row>
        <row r="10">
          <cell r="C10">
            <v>96554565</v>
          </cell>
          <cell r="D10">
            <v>98364226</v>
          </cell>
        </row>
        <row r="16">
          <cell r="C16">
            <v>10366126.939999979</v>
          </cell>
          <cell r="D16">
            <v>10366126.939999979</v>
          </cell>
        </row>
        <row r="18">
          <cell r="C18">
            <v>0</v>
          </cell>
          <cell r="D18">
            <v>63829142</v>
          </cell>
        </row>
        <row r="20">
          <cell r="C20">
            <v>0</v>
          </cell>
          <cell r="D20">
            <v>0</v>
          </cell>
        </row>
        <row r="22">
          <cell r="C22">
            <v>0</v>
          </cell>
          <cell r="D22">
            <v>0</v>
          </cell>
        </row>
        <row r="26">
          <cell r="C26">
            <v>0</v>
          </cell>
          <cell r="D26">
            <v>5886555</v>
          </cell>
        </row>
        <row r="28">
          <cell r="C28">
            <v>0</v>
          </cell>
          <cell r="D28">
            <v>181349570</v>
          </cell>
        </row>
        <row r="38">
          <cell r="C38">
            <v>71289729.060000017</v>
          </cell>
          <cell r="D38">
            <v>0</v>
          </cell>
        </row>
        <row r="44">
          <cell r="C44">
            <v>81655856</v>
          </cell>
          <cell r="D44">
            <v>209401868</v>
          </cell>
        </row>
        <row r="46">
          <cell r="C46">
            <v>-81655856</v>
          </cell>
          <cell r="D46">
            <v>-261431393.94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id="3" name="Table3" displayName="Table3" ref="A5:E10" totalsRowShown="0">
  <autoFilter ref="A5:E10"/>
  <tableColumns count="5">
    <tableColumn id="1" name="Line Reference"/>
    <tableColumn id="2" name="PRINCIPAL BALANCE" dataDxfId="27"/>
    <tableColumn id="3" name="June 30, 2018" dataDxfId="26"/>
    <tableColumn id="4" name="March 31, 2018" dataDxfId="25"/>
    <tableColumn id="5" name="Increase/(Decrease)">
      <calculatedColumnFormula>SUM(C6-D6)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otal Principal Balance of the Literary Fund"/>
    </ext>
  </extLst>
</table>
</file>

<file path=xl/tables/table2.xml><?xml version="1.0" encoding="utf-8"?>
<table xmlns="http://schemas.openxmlformats.org/spreadsheetml/2006/main" id="4" name="Table4" displayName="Table4" ref="A21:E29" totalsRowShown="0">
  <autoFilter ref="A21:E29"/>
  <tableColumns count="5">
    <tableColumn id="1" name="Line Reference" dataDxfId="24"/>
    <tableColumn id="2" name="FUNDS AVAILABLE FOR CURRENT COMMITMENTS AND NEW LOANS"/>
    <tableColumn id="3" name="June 30, 2018"/>
    <tableColumn id="4" name="March 31, 2018"/>
    <tableColumn id="5" name="Increase/(Decrease)">
      <calculatedColumnFormula>SUM(C22-D22)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unds Available for Current Commitments and New Loans"/>
    </ext>
  </extLst>
</table>
</file>

<file path=xl/tables/table3.xml><?xml version="1.0" encoding="utf-8"?>
<table xmlns="http://schemas.openxmlformats.org/spreadsheetml/2006/main" id="5" name="Table5" displayName="Table5" ref="A11:E20" totalsRowShown="0">
  <autoFilter ref="A11:E20"/>
  <tableColumns count="5">
    <tableColumn id="1" name="Line Reference" dataDxfId="23"/>
    <tableColumn id="2" name="CURRENT COMMITMENTS AGAINST LITERARY FUND REVENUE"/>
    <tableColumn id="3" name="June 30, 2018"/>
    <tableColumn id="4" name="March 31, 2018"/>
    <tableColumn id="5" name="Increase/(Decrease)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urrent Commitments Against Literary Fund Revenue"/>
    </ext>
  </extLst>
</table>
</file>

<file path=xl/tables/table4.xml><?xml version="1.0" encoding="utf-8"?>
<table xmlns="http://schemas.openxmlformats.org/spreadsheetml/2006/main" id="6" name="Table6" displayName="Table6" ref="A3:H6" totalsRowShown="0" headerRowBorderDxfId="21">
  <autoFilter ref="A3:H6"/>
  <tableColumns count="8">
    <tableColumn id="1" name="Application Number" dataDxfId="20"/>
    <tableColumn id="2" name="School Division"/>
    <tableColumn id="3" name="School" dataDxfId="19"/>
    <tableColumn id="4" name="Release Date"/>
    <tableColumn id="5" name="Funds Approved for Release" dataDxfId="18"/>
    <tableColumn id="6" name="Actual Funds Disbursed" dataDxfId="17"/>
    <tableColumn id="7" name="Balance Due"/>
    <tableColumn id="8" name="Percent Drawn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ctive Literary Fund Projects"/>
    </ext>
  </extLst>
</table>
</file>

<file path=xl/tables/table5.xml><?xml version="1.0" encoding="utf-8"?>
<table xmlns="http://schemas.openxmlformats.org/spreadsheetml/2006/main" id="7" name="Table7" displayName="Table7" ref="A9:H12" totalsRowShown="0" dataDxfId="15" headerRowBorderDxfId="16" dataCellStyle="Comma">
  <autoFilter ref="A9:H12"/>
  <tableColumns count="8">
    <tableColumn id="1" name=" Application Number" dataDxfId="14"/>
    <tableColumn id="2" name="School Division" dataDxfId="13"/>
    <tableColumn id="3" name="School" dataDxfId="12"/>
    <tableColumn id="4" name="Release Date" dataDxfId="11"/>
    <tableColumn id="5" name="Funds Approved for Release" dataDxfId="10" dataCellStyle="Comma"/>
    <tableColumn id="6" name="Actual Funds Disbursed" dataDxfId="9" dataCellStyle="Comma"/>
    <tableColumn id="7" name="Balance Due" dataDxfId="8" dataCellStyle="Comma"/>
    <tableColumn id="8" name="Percent Drawn" dataDxfId="7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Literary Fund Subsidy Grants"/>
    </ext>
  </extLst>
</table>
</file>

<file path=xl/tables/table6.xml><?xml version="1.0" encoding="utf-8"?>
<table xmlns="http://schemas.openxmlformats.org/spreadsheetml/2006/main" id="1" name="Table1" displayName="Table1" ref="A6:H25" totalsRowShown="0">
  <autoFilter ref="A6:H25"/>
  <tableColumns count="8">
    <tableColumn id="1" name="Priority" dataDxfId="6"/>
    <tableColumn id="2" name="Data Placed on Waiting List" dataDxfId="5"/>
    <tableColumn id="3" name="School Division" dataDxfId="4"/>
    <tableColumn id="4" name="School" dataDxfId="3"/>
    <tableColumn id="5" name="Interest Rate" dataDxfId="2"/>
    <tableColumn id="6" name="Amount" dataDxfId="1"/>
    <tableColumn id="7" name="Cumulative Total"/>
    <tableColumn id="8" name="Action/Status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irst Priority Waiting List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Normal="100" zoomScalePageLayoutView="85" workbookViewId="0">
      <selection activeCell="B26" sqref="B26"/>
    </sheetView>
  </sheetViews>
  <sheetFormatPr defaultColWidth="12.5546875" defaultRowHeight="13.2" x14ac:dyDescent="0.3"/>
  <cols>
    <col min="1" max="1" width="18.109375" style="10" customWidth="1"/>
    <col min="2" max="2" width="91.33203125" style="1" customWidth="1"/>
    <col min="3" max="3" width="22.33203125" style="1" customWidth="1"/>
    <col min="4" max="4" width="18.6640625" style="1" customWidth="1"/>
    <col min="5" max="5" width="27.33203125" style="1" customWidth="1"/>
    <col min="6" max="6" width="9.6640625" style="1" customWidth="1"/>
    <col min="7" max="7" width="22.88671875" style="1" hidden="1" customWidth="1"/>
    <col min="8" max="8" width="23.88671875" style="1" customWidth="1"/>
    <col min="9" max="9" width="37.44140625" style="1" customWidth="1"/>
    <col min="10" max="10" width="12.5546875" style="1"/>
    <col min="11" max="11" width="18" style="1" bestFit="1" customWidth="1"/>
    <col min="12" max="16384" width="12.5546875" style="1"/>
  </cols>
  <sheetData>
    <row r="1" spans="1:9" s="121" customFormat="1" ht="25.5" customHeight="1" x14ac:dyDescent="0.3">
      <c r="A1" s="148" t="s">
        <v>99</v>
      </c>
      <c r="B1" s="136"/>
      <c r="C1" s="136"/>
      <c r="D1" s="136"/>
      <c r="E1" s="136"/>
    </row>
    <row r="2" spans="1:9" s="121" customFormat="1" ht="25.5" customHeight="1" x14ac:dyDescent="0.3">
      <c r="A2" s="148" t="s">
        <v>107</v>
      </c>
      <c r="B2" s="136"/>
      <c r="C2" s="136"/>
      <c r="D2" s="136"/>
      <c r="E2" s="136"/>
    </row>
    <row r="3" spans="1:9" ht="16.2" customHeight="1" x14ac:dyDescent="0.3">
      <c r="A3" s="130" t="s">
        <v>101</v>
      </c>
      <c r="B3" s="2"/>
      <c r="C3" s="2"/>
      <c r="D3" s="2"/>
      <c r="E3" s="2"/>
      <c r="F3" s="2"/>
      <c r="G3" s="2"/>
    </row>
    <row r="4" spans="1:9" ht="15.6" x14ac:dyDescent="0.3">
      <c r="A4" s="129" t="s">
        <v>93</v>
      </c>
      <c r="B4" s="3"/>
    </row>
    <row r="5" spans="1:9" ht="36.6" customHeight="1" x14ac:dyDescent="0.3">
      <c r="A5" s="120" t="s">
        <v>82</v>
      </c>
      <c r="B5" s="33" t="s">
        <v>0</v>
      </c>
      <c r="C5" s="4" t="s">
        <v>106</v>
      </c>
      <c r="D5" s="4" t="s">
        <v>104</v>
      </c>
      <c r="E5" s="5" t="s">
        <v>1</v>
      </c>
      <c r="G5" s="1" t="s">
        <v>2</v>
      </c>
    </row>
    <row r="6" spans="1:9" ht="19.5" customHeight="1" x14ac:dyDescent="0.3">
      <c r="A6" s="6">
        <v>1</v>
      </c>
      <c r="B6" s="7" t="s">
        <v>3</v>
      </c>
      <c r="C6" s="8">
        <f>'[1]Attachment A'!$C$6</f>
        <v>81655856</v>
      </c>
      <c r="D6" s="8">
        <f>'[1]Attachment A'!$D$6</f>
        <v>209401868</v>
      </c>
      <c r="E6" s="9">
        <f>SUM(C6-D6)</f>
        <v>-127746012</v>
      </c>
      <c r="F6" s="1" t="s">
        <v>4</v>
      </c>
      <c r="I6" s="10"/>
    </row>
    <row r="7" spans="1:9" ht="19.5" customHeight="1" x14ac:dyDescent="0.3">
      <c r="A7" s="6">
        <v>2</v>
      </c>
      <c r="B7" s="7" t="s">
        <v>5</v>
      </c>
      <c r="C7" s="8">
        <f>'[1]Attachment A'!$C$8</f>
        <v>0</v>
      </c>
      <c r="D7" s="8">
        <f>'[1]Attachment A'!$D$8</f>
        <v>0</v>
      </c>
      <c r="E7" s="9">
        <f>SUM(C7-D7)</f>
        <v>0</v>
      </c>
      <c r="I7" s="11"/>
    </row>
    <row r="8" spans="1:9" ht="19.5" customHeight="1" thickBot="1" x14ac:dyDescent="0.35">
      <c r="A8" s="12">
        <v>3</v>
      </c>
      <c r="B8" s="7" t="s">
        <v>6</v>
      </c>
      <c r="C8" s="13">
        <f>'[1]Attachment A'!$C$10</f>
        <v>96554565</v>
      </c>
      <c r="D8" s="13">
        <f>'[1]Attachment A'!$D$10</f>
        <v>98364226</v>
      </c>
      <c r="E8" s="13">
        <f>SUM(C8-D8)</f>
        <v>-1809661</v>
      </c>
      <c r="I8" s="11"/>
    </row>
    <row r="9" spans="1:9" ht="34.5" customHeight="1" thickTop="1" x14ac:dyDescent="0.3">
      <c r="A9" s="12">
        <v>4</v>
      </c>
      <c r="B9" s="17" t="s">
        <v>7</v>
      </c>
      <c r="C9" s="14">
        <f>SUM(C6:C8)</f>
        <v>178210421</v>
      </c>
      <c r="D9" s="14">
        <f t="shared" ref="D9:E9" si="0">SUM(D6:D8)</f>
        <v>307766094</v>
      </c>
      <c r="E9" s="14">
        <f t="shared" si="0"/>
        <v>-129555673</v>
      </c>
      <c r="G9" s="16"/>
      <c r="I9" s="11"/>
    </row>
    <row r="10" spans="1:9" s="121" customFormat="1" ht="19.5" customHeight="1" x14ac:dyDescent="0.3">
      <c r="A10" s="131" t="s">
        <v>92</v>
      </c>
      <c r="B10" s="127"/>
      <c r="C10" s="22"/>
      <c r="D10" s="22"/>
      <c r="E10" s="128">
        <f>SUM(C10-D10)</f>
        <v>0</v>
      </c>
      <c r="G10" s="16"/>
      <c r="I10" s="11"/>
    </row>
    <row r="11" spans="1:9" ht="35.25" customHeight="1" x14ac:dyDescent="0.3">
      <c r="A11" s="120" t="s">
        <v>82</v>
      </c>
      <c r="B11" s="17" t="s">
        <v>8</v>
      </c>
      <c r="C11" s="122" t="s">
        <v>106</v>
      </c>
      <c r="D11" s="122" t="s">
        <v>104</v>
      </c>
      <c r="E11" s="123" t="s">
        <v>1</v>
      </c>
      <c r="G11" s="1" t="s">
        <v>4</v>
      </c>
      <c r="I11" s="11"/>
    </row>
    <row r="12" spans="1:9" ht="19.5" customHeight="1" x14ac:dyDescent="0.3">
      <c r="A12" s="12">
        <v>5</v>
      </c>
      <c r="B12" s="19" t="s">
        <v>9</v>
      </c>
      <c r="C12" s="20">
        <f>'[1]Attachment A'!$C$16</f>
        <v>10366126.939999979</v>
      </c>
      <c r="D12" s="21">
        <f>'[1]Attachment A'!$D$16</f>
        <v>10366126.939999979</v>
      </c>
      <c r="E12" s="9">
        <f t="shared" ref="E12:E18" si="1">SUM(C12-D12)</f>
        <v>0</v>
      </c>
      <c r="I12" s="11"/>
    </row>
    <row r="13" spans="1:9" ht="19.5" customHeight="1" x14ac:dyDescent="0.3">
      <c r="A13" s="12">
        <v>6</v>
      </c>
      <c r="B13" s="19" t="s">
        <v>10</v>
      </c>
      <c r="C13" s="20">
        <f>'[1]Attachment A'!$C$18</f>
        <v>0</v>
      </c>
      <c r="D13" s="21">
        <f>'[1]Attachment A'!$D$18</f>
        <v>63829142</v>
      </c>
      <c r="E13" s="9">
        <f t="shared" si="1"/>
        <v>-63829142</v>
      </c>
    </row>
    <row r="14" spans="1:9" ht="19.5" customHeight="1" x14ac:dyDescent="0.3">
      <c r="A14" s="12">
        <v>7</v>
      </c>
      <c r="B14" s="19" t="s">
        <v>11</v>
      </c>
      <c r="C14" s="21">
        <f>'[1]Attachment A'!$C$20</f>
        <v>0</v>
      </c>
      <c r="D14" s="21">
        <f>'[1]Attachment A'!$D$20</f>
        <v>0</v>
      </c>
      <c r="E14" s="9">
        <f t="shared" si="1"/>
        <v>0</v>
      </c>
    </row>
    <row r="15" spans="1:9" ht="18.600000000000001" x14ac:dyDescent="0.3">
      <c r="A15" s="12">
        <v>8</v>
      </c>
      <c r="B15" s="19" t="s">
        <v>12</v>
      </c>
      <c r="C15" s="21">
        <f>'[1]Attachment A'!$C$22</f>
        <v>0</v>
      </c>
      <c r="D15" s="21">
        <f>'[1]Attachment A'!$D$22</f>
        <v>0</v>
      </c>
      <c r="E15" s="9">
        <f t="shared" si="1"/>
        <v>0</v>
      </c>
    </row>
    <row r="16" spans="1:9" ht="22.5" customHeight="1" x14ac:dyDescent="0.3">
      <c r="A16" s="12">
        <v>9</v>
      </c>
      <c r="B16" s="19" t="s">
        <v>13</v>
      </c>
      <c r="C16" s="21">
        <f>'[1]Attachment A'!$C$26</f>
        <v>0</v>
      </c>
      <c r="D16" s="21">
        <f>'[1]Attachment A'!$D$26</f>
        <v>5886555</v>
      </c>
      <c r="E16" s="9">
        <f t="shared" si="1"/>
        <v>-5886555</v>
      </c>
    </row>
    <row r="17" spans="1:8" ht="23.4" customHeight="1" x14ac:dyDescent="0.3">
      <c r="A17" s="12">
        <v>10</v>
      </c>
      <c r="B17" s="19" t="s">
        <v>14</v>
      </c>
      <c r="C17" s="22">
        <f>'[1]Attachment A'!$C$28</f>
        <v>0</v>
      </c>
      <c r="D17" s="22">
        <f>'[1]Attachment A'!$D$28</f>
        <v>181349570</v>
      </c>
      <c r="E17" s="22">
        <f t="shared" si="1"/>
        <v>-181349570</v>
      </c>
    </row>
    <row r="18" spans="1:8" s="125" customFormat="1" ht="30.75" customHeight="1" thickBot="1" x14ac:dyDescent="0.35">
      <c r="A18" s="25">
        <v>11</v>
      </c>
      <c r="B18" s="26" t="s">
        <v>113</v>
      </c>
      <c r="C18" s="27">
        <f>'[1]Attachment A'!$C$38</f>
        <v>71289729.060000017</v>
      </c>
      <c r="D18" s="28">
        <f>'[1]Attachment A'!$D$38</f>
        <v>0</v>
      </c>
      <c r="E18" s="13">
        <f t="shared" si="1"/>
        <v>71289729.060000017</v>
      </c>
    </row>
    <row r="19" spans="1:8" s="125" customFormat="1" ht="39.75" customHeight="1" thickTop="1" x14ac:dyDescent="0.3">
      <c r="A19" s="25">
        <v>12</v>
      </c>
      <c r="B19" s="17" t="s">
        <v>15</v>
      </c>
      <c r="C19" s="18">
        <f>SUM(C12:C18)</f>
        <v>81655856</v>
      </c>
      <c r="D19" s="18">
        <f>SUM(D12:D18)</f>
        <v>261431393.94</v>
      </c>
      <c r="E19" s="18">
        <f>SUM(E12:E18)</f>
        <v>-179775537.94</v>
      </c>
    </row>
    <row r="20" spans="1:8" s="125" customFormat="1" ht="23.4" customHeight="1" x14ac:dyDescent="0.3">
      <c r="A20" s="132" t="s">
        <v>94</v>
      </c>
      <c r="B20" s="3"/>
      <c r="C20" s="18"/>
      <c r="D20" s="18"/>
      <c r="E20" s="15"/>
    </row>
    <row r="21" spans="1:8" s="125" customFormat="1" ht="51" customHeight="1" x14ac:dyDescent="0.3">
      <c r="A21" s="120" t="s">
        <v>82</v>
      </c>
      <c r="B21" s="30" t="s">
        <v>16</v>
      </c>
      <c r="C21" s="122" t="s">
        <v>106</v>
      </c>
      <c r="D21" s="122" t="s">
        <v>104</v>
      </c>
      <c r="E21" s="123" t="s">
        <v>1</v>
      </c>
    </row>
    <row r="22" spans="1:8" s="125" customFormat="1" ht="23.4" customHeight="1" x14ac:dyDescent="0.3">
      <c r="A22" s="6">
        <v>13</v>
      </c>
      <c r="B22" s="31" t="s">
        <v>17</v>
      </c>
      <c r="C22" s="8">
        <f>'[1]Attachment A'!$C$44</f>
        <v>81655856</v>
      </c>
      <c r="D22" s="8">
        <f>'[1]Attachment A'!$D$44</f>
        <v>209401868</v>
      </c>
      <c r="E22" s="9">
        <f>SUM(C22-D22)</f>
        <v>-127746012</v>
      </c>
    </row>
    <row r="23" spans="1:8" s="125" customFormat="1" ht="23.4" customHeight="1" thickBot="1" x14ac:dyDescent="0.35">
      <c r="A23" s="6">
        <v>14</v>
      </c>
      <c r="B23" s="7" t="s">
        <v>18</v>
      </c>
      <c r="C23" s="13">
        <f>'[1]Attachment A'!$C$46</f>
        <v>-81655856</v>
      </c>
      <c r="D23" s="13">
        <f>'[1]Attachment A'!$D$46</f>
        <v>-261431393.94</v>
      </c>
      <c r="E23" s="13">
        <f>SUM(C23-D23)</f>
        <v>179775537.94</v>
      </c>
    </row>
    <row r="24" spans="1:8" s="125" customFormat="1" ht="39" customHeight="1" thickTop="1" x14ac:dyDescent="0.3">
      <c r="A24" s="6">
        <v>15</v>
      </c>
      <c r="B24" s="124" t="s">
        <v>83</v>
      </c>
      <c r="C24" s="32">
        <f>SUM(C22:C23)</f>
        <v>0</v>
      </c>
      <c r="D24" s="32">
        <f t="shared" ref="D24:E24" si="2">SUM(D22:D23)</f>
        <v>-52029525.939999998</v>
      </c>
      <c r="E24" s="32">
        <f t="shared" si="2"/>
        <v>52029525.939999998</v>
      </c>
    </row>
    <row r="25" spans="1:8" ht="28.5" customHeight="1" x14ac:dyDescent="0.3">
      <c r="A25" s="173" t="s">
        <v>108</v>
      </c>
      <c r="B25" s="38"/>
      <c r="C25" s="38"/>
      <c r="D25" s="38"/>
      <c r="E25" s="172">
        <f>SUM(C25-D25)</f>
        <v>0</v>
      </c>
    </row>
    <row r="26" spans="1:8" ht="19.5" customHeight="1" x14ac:dyDescent="0.3">
      <c r="A26" s="176" t="s">
        <v>114</v>
      </c>
      <c r="B26" s="38"/>
      <c r="C26" s="38"/>
      <c r="D26" s="38"/>
      <c r="E26" s="172">
        <f>SUM(C26-D26)</f>
        <v>0</v>
      </c>
      <c r="G26" s="29" t="s">
        <v>4</v>
      </c>
    </row>
    <row r="27" spans="1:8" ht="24" customHeight="1" x14ac:dyDescent="0.3">
      <c r="A27" s="173" t="s">
        <v>109</v>
      </c>
      <c r="B27" s="41"/>
      <c r="C27" s="41"/>
      <c r="D27" s="41"/>
      <c r="E27" s="172">
        <f>SUM(C27-D27)</f>
        <v>0</v>
      </c>
    </row>
    <row r="28" spans="1:8" ht="19.5" customHeight="1" x14ac:dyDescent="0.3">
      <c r="A28" s="173" t="s">
        <v>110</v>
      </c>
      <c r="B28" s="41"/>
      <c r="C28" s="41"/>
      <c r="D28" s="41"/>
      <c r="E28" s="172">
        <f>SUM(C28-D28)</f>
        <v>0</v>
      </c>
    </row>
    <row r="29" spans="1:8" ht="33.6" customHeight="1" x14ac:dyDescent="0.3">
      <c r="A29" s="175" t="s">
        <v>111</v>
      </c>
      <c r="B29" s="42"/>
      <c r="C29" s="42"/>
      <c r="D29" s="42"/>
      <c r="E29" s="174">
        <f>SUM(C29-D29)</f>
        <v>0</v>
      </c>
    </row>
    <row r="30" spans="1:8" ht="20.25" customHeight="1" x14ac:dyDescent="0.3">
      <c r="A30" s="171" t="s">
        <v>79</v>
      </c>
      <c r="B30" s="44"/>
      <c r="C30" s="44"/>
      <c r="D30" s="44"/>
      <c r="E30" s="44"/>
      <c r="F30" s="33"/>
      <c r="G30" s="34"/>
    </row>
    <row r="31" spans="1:8" ht="15" customHeight="1" x14ac:dyDescent="0.3">
      <c r="A31" s="45"/>
      <c r="B31" s="46"/>
      <c r="C31" s="46"/>
      <c r="D31" s="46"/>
      <c r="E31" s="46"/>
      <c r="F31" s="33"/>
      <c r="G31" s="34" t="s">
        <v>4</v>
      </c>
    </row>
    <row r="32" spans="1:8" s="36" customFormat="1" ht="21.75" customHeight="1" x14ac:dyDescent="0.3">
      <c r="A32" s="47"/>
      <c r="B32" s="48"/>
      <c r="C32" s="48"/>
      <c r="D32" s="48"/>
      <c r="E32" s="48"/>
      <c r="F32" s="38"/>
      <c r="G32" s="35"/>
      <c r="H32" s="35"/>
    </row>
    <row r="33" spans="1:8" s="40" customFormat="1" ht="21.75" customHeight="1" x14ac:dyDescent="0.3">
      <c r="A33" s="48"/>
      <c r="B33" s="49"/>
      <c r="C33" s="49"/>
      <c r="D33" s="49"/>
      <c r="E33" s="49"/>
      <c r="F33" s="38"/>
      <c r="G33" s="39"/>
      <c r="H33" s="39"/>
    </row>
    <row r="34" spans="1:8" s="40" customFormat="1" ht="21.75" customHeight="1" x14ac:dyDescent="0.3">
      <c r="A34" s="51"/>
      <c r="B34" s="52"/>
      <c r="C34" s="52"/>
      <c r="D34" s="52"/>
      <c r="E34" s="52"/>
      <c r="F34" s="38"/>
      <c r="G34" s="39"/>
      <c r="H34" s="39"/>
    </row>
    <row r="35" spans="1:8" s="40" customFormat="1" ht="21.75" customHeight="1" x14ac:dyDescent="0.3">
      <c r="A35" s="52"/>
      <c r="B35" s="52"/>
      <c r="C35" s="52"/>
      <c r="D35" s="52"/>
      <c r="E35" s="52"/>
      <c r="F35" s="37"/>
      <c r="G35" s="42"/>
    </row>
    <row r="36" spans="1:8" s="40" customFormat="1" ht="18.75" customHeight="1" x14ac:dyDescent="0.3">
      <c r="A36" s="52"/>
      <c r="B36" s="52"/>
      <c r="C36" s="52"/>
      <c r="D36" s="52"/>
      <c r="E36" s="52"/>
      <c r="F36" s="42"/>
      <c r="G36" s="42"/>
    </row>
    <row r="37" spans="1:8" s="40" customFormat="1" ht="18.75" customHeight="1" x14ac:dyDescent="0.3">
      <c r="A37" s="52"/>
      <c r="B37" s="55"/>
      <c r="C37" s="55"/>
      <c r="D37" s="55"/>
      <c r="E37" s="55"/>
      <c r="F37" s="42"/>
      <c r="G37" s="42"/>
    </row>
    <row r="38" spans="1:8" s="43" customFormat="1" ht="18.75" customHeight="1" x14ac:dyDescent="0.3">
      <c r="A38" s="55"/>
      <c r="B38" s="49"/>
      <c r="C38" s="49"/>
      <c r="D38" s="49"/>
      <c r="E38" s="49"/>
      <c r="F38" s="44"/>
      <c r="G38" s="44"/>
    </row>
    <row r="39" spans="1:8" ht="18.75" customHeight="1" x14ac:dyDescent="0.3">
      <c r="A39" s="49"/>
      <c r="F39" s="46"/>
      <c r="G39" s="46"/>
    </row>
    <row r="40" spans="1:8" s="47" customFormat="1" ht="15" customHeight="1" x14ac:dyDescent="0.3">
      <c r="A40" s="10"/>
      <c r="B40" s="1"/>
      <c r="C40" s="1"/>
      <c r="D40" s="1"/>
      <c r="E40" s="1"/>
      <c r="F40" s="48"/>
      <c r="G40" s="48"/>
      <c r="H40" s="48"/>
    </row>
    <row r="41" spans="1:8" s="49" customFormat="1" ht="16.2" hidden="1" customHeight="1" x14ac:dyDescent="0.3">
      <c r="A41" s="10"/>
      <c r="B41" s="1"/>
      <c r="C41" s="1"/>
      <c r="D41" s="1"/>
      <c r="E41" s="1"/>
      <c r="G41" s="50"/>
    </row>
    <row r="42" spans="1:8" s="53" customFormat="1" ht="16.2" hidden="1" customHeight="1" x14ac:dyDescent="0.3">
      <c r="A42" s="10"/>
      <c r="B42" s="1"/>
      <c r="C42" s="1"/>
      <c r="D42" s="1"/>
      <c r="E42" s="1"/>
      <c r="F42" s="52"/>
      <c r="G42" s="52"/>
    </row>
    <row r="43" spans="1:8" s="53" customFormat="1" ht="16.2" hidden="1" customHeight="1" x14ac:dyDescent="0.3">
      <c r="A43" s="10"/>
      <c r="B43" s="1"/>
      <c r="C43" s="1"/>
      <c r="D43" s="1"/>
      <c r="E43" s="1"/>
      <c r="F43" s="52"/>
      <c r="G43" s="52"/>
    </row>
    <row r="44" spans="1:8" s="53" customFormat="1" ht="16.5" hidden="1" customHeight="1" x14ac:dyDescent="0.3">
      <c r="A44" s="10"/>
      <c r="B44" s="1"/>
      <c r="C44" s="1"/>
      <c r="D44" s="1"/>
      <c r="E44" s="1"/>
      <c r="F44" s="52"/>
      <c r="G44" s="54"/>
    </row>
    <row r="45" spans="1:8" s="56" customFormat="1" ht="15" customHeight="1" x14ac:dyDescent="0.3">
      <c r="A45" s="10"/>
      <c r="B45" s="1"/>
      <c r="C45" s="1"/>
      <c r="D45" s="1"/>
      <c r="E45" s="1"/>
      <c r="F45" s="55"/>
      <c r="G45" s="55"/>
      <c r="H45" s="48"/>
    </row>
    <row r="46" spans="1:8" s="49" customFormat="1" ht="16.2" customHeight="1" x14ac:dyDescent="0.3">
      <c r="A46" s="10"/>
      <c r="B46" s="1"/>
      <c r="C46" s="1"/>
      <c r="D46" s="1"/>
      <c r="E46" s="1"/>
      <c r="G46" s="50"/>
    </row>
    <row r="47" spans="1:8" ht="16.2" customHeight="1" x14ac:dyDescent="0.3">
      <c r="G47" s="57"/>
    </row>
    <row r="48" spans="1:8" ht="16.2" customHeight="1" x14ac:dyDescent="0.3">
      <c r="G48" s="57"/>
    </row>
    <row r="49" spans="7:7" ht="16.2" customHeight="1" x14ac:dyDescent="0.3">
      <c r="G49" s="57"/>
    </row>
  </sheetData>
  <printOptions horizontalCentered="1"/>
  <pageMargins left="0.5" right="0.5" top="0.5" bottom="0.5" header="0.25" footer="0.5"/>
  <pageSetup scale="70" orientation="landscape" r:id="rId1"/>
  <headerFooter differentOddEven="1">
    <oddHeader xml:space="preserve">&amp;R&amp;"Times New Roman,Bold"&amp;10October 18, 2018, BOE Agenda Item, Attachment A: Statement of Financial Position&amp;"-,Regular"&amp;11
</oddHead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Layout" zoomScaleNormal="100" workbookViewId="0">
      <selection activeCell="A14" sqref="A14"/>
    </sheetView>
  </sheetViews>
  <sheetFormatPr defaultRowHeight="14.4" x14ac:dyDescent="0.3"/>
  <cols>
    <col min="1" max="1" width="19" customWidth="1"/>
    <col min="2" max="2" width="16.5546875" customWidth="1"/>
    <col min="3" max="3" width="26.33203125" bestFit="1" customWidth="1"/>
    <col min="4" max="4" width="15.109375" customWidth="1"/>
    <col min="5" max="5" width="18.33203125" customWidth="1"/>
    <col min="6" max="6" width="24" customWidth="1"/>
    <col min="7" max="7" width="18.6640625" customWidth="1"/>
    <col min="8" max="8" width="16.109375" customWidth="1"/>
  </cols>
  <sheetData>
    <row r="1" spans="1:8" ht="22.8" x14ac:dyDescent="0.4">
      <c r="A1" s="151" t="s">
        <v>112</v>
      </c>
      <c r="B1" s="147"/>
      <c r="C1" s="147"/>
      <c r="D1" s="147"/>
      <c r="E1" s="147"/>
      <c r="F1" s="147"/>
      <c r="G1" s="147"/>
      <c r="H1" s="147"/>
    </row>
    <row r="2" spans="1:8" ht="17.399999999999999" x14ac:dyDescent="0.3">
      <c r="A2" s="149" t="s">
        <v>95</v>
      </c>
      <c r="B2" s="126"/>
      <c r="C2" s="126"/>
      <c r="D2" s="126"/>
      <c r="E2" s="126"/>
      <c r="F2" s="126"/>
      <c r="G2" s="126"/>
      <c r="H2" s="126"/>
    </row>
    <row r="3" spans="1:8" ht="51" customHeight="1" x14ac:dyDescent="0.3">
      <c r="A3" s="153" t="s">
        <v>90</v>
      </c>
      <c r="B3" s="154" t="s">
        <v>19</v>
      </c>
      <c r="C3" s="155" t="s">
        <v>20</v>
      </c>
      <c r="D3" s="154" t="s">
        <v>21</v>
      </c>
      <c r="E3" s="153" t="s">
        <v>86</v>
      </c>
      <c r="F3" s="156" t="s">
        <v>87</v>
      </c>
      <c r="G3" s="157" t="s">
        <v>88</v>
      </c>
      <c r="H3" s="158" t="s">
        <v>89</v>
      </c>
    </row>
    <row r="4" spans="1:8" ht="15.75" customHeight="1" x14ac:dyDescent="0.3">
      <c r="A4" s="60" t="s">
        <v>26</v>
      </c>
      <c r="B4" s="115" t="s">
        <v>25</v>
      </c>
      <c r="C4" s="152"/>
      <c r="D4" s="115" t="s">
        <v>84</v>
      </c>
      <c r="E4" s="115" t="s">
        <v>84</v>
      </c>
      <c r="F4" s="116" t="s">
        <v>84</v>
      </c>
      <c r="G4" s="117" t="s">
        <v>84</v>
      </c>
      <c r="H4" s="115" t="s">
        <v>84</v>
      </c>
    </row>
    <row r="5" spans="1:8" ht="15.75" customHeight="1" x14ac:dyDescent="0.3">
      <c r="A5" s="68">
        <v>11290</v>
      </c>
      <c r="B5" s="62" t="s">
        <v>38</v>
      </c>
      <c r="C5" s="19" t="s">
        <v>39</v>
      </c>
      <c r="D5" s="69">
        <v>43181</v>
      </c>
      <c r="E5" s="67">
        <v>7500000</v>
      </c>
      <c r="F5" s="67">
        <v>0</v>
      </c>
      <c r="G5" s="67">
        <v>7500000</v>
      </c>
      <c r="H5" s="67">
        <v>0</v>
      </c>
    </row>
    <row r="6" spans="1:8" ht="15.75" customHeight="1" x14ac:dyDescent="0.3">
      <c r="A6" s="68">
        <v>11298</v>
      </c>
      <c r="B6" s="62" t="s">
        <v>38</v>
      </c>
      <c r="C6" s="19" t="s">
        <v>40</v>
      </c>
      <c r="D6" s="69">
        <v>43181</v>
      </c>
      <c r="E6" s="67">
        <v>2600000</v>
      </c>
      <c r="F6" s="67">
        <v>0</v>
      </c>
      <c r="G6" s="67">
        <v>2600000</v>
      </c>
      <c r="H6" s="67">
        <v>0</v>
      </c>
    </row>
    <row r="7" spans="1:8" ht="15.75" customHeight="1" x14ac:dyDescent="0.3">
      <c r="A7" s="68"/>
      <c r="B7" s="62"/>
      <c r="C7" s="19"/>
      <c r="D7" s="69"/>
      <c r="E7" s="119">
        <f>SUM(E5:E6)</f>
        <v>10100000</v>
      </c>
      <c r="F7" s="119">
        <f t="shared" ref="F7:G7" si="0">SUM(F5:F6)</f>
        <v>0</v>
      </c>
      <c r="G7" s="119">
        <f t="shared" si="0"/>
        <v>10100000</v>
      </c>
      <c r="H7" s="67"/>
    </row>
    <row r="8" spans="1:8" ht="42.75" customHeight="1" x14ac:dyDescent="0.3">
      <c r="A8" s="64" t="s">
        <v>97</v>
      </c>
      <c r="B8" s="23"/>
      <c r="C8" s="64"/>
      <c r="D8" s="138" t="s">
        <v>84</v>
      </c>
      <c r="E8" s="139" t="s">
        <v>84</v>
      </c>
      <c r="F8" s="140" t="s">
        <v>84</v>
      </c>
      <c r="G8" s="65"/>
      <c r="H8" s="133" t="s">
        <v>84</v>
      </c>
    </row>
    <row r="9" spans="1:8" ht="31.2" x14ac:dyDescent="0.3">
      <c r="A9" s="153" t="s">
        <v>91</v>
      </c>
      <c r="B9" s="153" t="s">
        <v>19</v>
      </c>
      <c r="C9" s="153" t="s">
        <v>20</v>
      </c>
      <c r="D9" s="153" t="s">
        <v>21</v>
      </c>
      <c r="E9" s="153" t="s">
        <v>86</v>
      </c>
      <c r="F9" s="159" t="s">
        <v>87</v>
      </c>
      <c r="G9" s="160" t="s">
        <v>88</v>
      </c>
      <c r="H9" s="161" t="s">
        <v>89</v>
      </c>
    </row>
    <row r="10" spans="1:8" ht="25.5" customHeight="1" x14ac:dyDescent="0.3">
      <c r="A10" s="60" t="s">
        <v>27</v>
      </c>
      <c r="B10" s="162"/>
      <c r="C10" s="163" t="s">
        <v>84</v>
      </c>
      <c r="D10" s="164" t="s">
        <v>84</v>
      </c>
      <c r="E10" s="165" t="s">
        <v>84</v>
      </c>
      <c r="F10" s="165" t="s">
        <v>84</v>
      </c>
      <c r="G10" s="165" t="s">
        <v>96</v>
      </c>
      <c r="H10" s="166" t="s">
        <v>84</v>
      </c>
    </row>
    <row r="11" spans="1:8" ht="15.6" x14ac:dyDescent="0.3">
      <c r="A11" s="68">
        <v>11255</v>
      </c>
      <c r="B11" s="23" t="s">
        <v>22</v>
      </c>
      <c r="C11" s="23" t="s">
        <v>23</v>
      </c>
      <c r="D11" s="69" t="s">
        <v>24</v>
      </c>
      <c r="E11" s="67">
        <v>1006139.5</v>
      </c>
      <c r="F11" s="67">
        <v>-740012.38</v>
      </c>
      <c r="G11" s="67">
        <v>266127.12</v>
      </c>
      <c r="H11" s="66">
        <v>0.73549679741228724</v>
      </c>
    </row>
    <row r="12" spans="1:8" ht="15.6" x14ac:dyDescent="0.3">
      <c r="A12" s="169" t="s">
        <v>30</v>
      </c>
      <c r="B12" s="141" t="s">
        <v>84</v>
      </c>
      <c r="C12" s="141" t="s">
        <v>84</v>
      </c>
      <c r="D12" s="142" t="s">
        <v>84</v>
      </c>
      <c r="E12" s="119">
        <f>SUM(E11:E11)</f>
        <v>1006139.5</v>
      </c>
      <c r="F12" s="119">
        <f>SUM(F11:F11)</f>
        <v>-740012.38</v>
      </c>
      <c r="G12" s="119">
        <f>SUM(G11:G11)</f>
        <v>266127.12</v>
      </c>
      <c r="H12" s="61"/>
    </row>
    <row r="13" spans="1:8" ht="15.6" x14ac:dyDescent="0.3">
      <c r="A13" s="168" t="s">
        <v>111</v>
      </c>
      <c r="B13" s="143" t="s">
        <v>84</v>
      </c>
      <c r="C13" s="144" t="s">
        <v>84</v>
      </c>
      <c r="D13" s="145" t="s">
        <v>84</v>
      </c>
      <c r="E13" s="146" t="s">
        <v>84</v>
      </c>
      <c r="F13" s="146" t="s">
        <v>84</v>
      </c>
      <c r="H13" s="73"/>
    </row>
    <row r="14" spans="1:8" ht="15.6" x14ac:dyDescent="0.3">
      <c r="A14" s="170" t="s">
        <v>79</v>
      </c>
      <c r="B14" s="118"/>
      <c r="C14" s="118"/>
      <c r="D14" s="73"/>
      <c r="H14" s="73"/>
    </row>
    <row r="15" spans="1:8" ht="39.75" customHeight="1" x14ac:dyDescent="0.3">
      <c r="B15" s="73"/>
      <c r="C15" s="73"/>
      <c r="D15" s="73"/>
      <c r="E15" s="72"/>
      <c r="F15" s="74"/>
      <c r="G15" s="75"/>
      <c r="H15" s="73"/>
    </row>
    <row r="16" spans="1:8" ht="15.6" x14ac:dyDescent="0.3">
      <c r="B16" s="73"/>
      <c r="C16" s="73"/>
      <c r="D16" s="76"/>
      <c r="E16" s="58" t="s">
        <v>4</v>
      </c>
      <c r="F16" s="77"/>
      <c r="G16" s="78"/>
      <c r="H16" s="73"/>
    </row>
    <row r="25" spans="1:3" ht="17.399999999999999" x14ac:dyDescent="0.3">
      <c r="A25" s="135"/>
    </row>
    <row r="26" spans="1:3" ht="15.6" x14ac:dyDescent="0.3">
      <c r="C26" s="62"/>
    </row>
  </sheetData>
  <conditionalFormatting sqref="H8 H11">
    <cfRule type="cellIs" dxfId="22" priority="1" stopIfTrue="1" operator="equal">
      <formula>1</formula>
    </cfRule>
  </conditionalFormatting>
  <printOptions horizontalCentered="1"/>
  <pageMargins left="0.5" right="0.5" top="0.5" bottom="0.5" header="0.25" footer="0.5"/>
  <pageSetup scale="70" orientation="landscape" r:id="rId1"/>
  <headerFooter differentOddEven="1">
    <oddHeader xml:space="preserve">&amp;R&amp;"Times New Roman,Bold"&amp;10October 18, 2018, BOE Agenda Item, Attachment B: Active Literary Fund Projects
&amp;"-,Regular"&amp;11
</oddHead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zoomScalePageLayoutView="78" workbookViewId="0">
      <selection activeCell="G7" sqref="G7:G25"/>
    </sheetView>
  </sheetViews>
  <sheetFormatPr defaultRowHeight="14.4" x14ac:dyDescent="0.3"/>
  <cols>
    <col min="1" max="1" width="10.33203125" customWidth="1"/>
    <col min="2" max="2" width="37.44140625" customWidth="1"/>
    <col min="3" max="3" width="22.33203125" customWidth="1"/>
    <col min="4" max="4" width="34.33203125" customWidth="1"/>
    <col min="5" max="5" width="16" customWidth="1"/>
    <col min="6" max="6" width="17.6640625" bestFit="1" customWidth="1"/>
    <col min="7" max="7" width="19.5546875" customWidth="1"/>
    <col min="8" max="8" width="23.109375" customWidth="1"/>
  </cols>
  <sheetData>
    <row r="1" spans="1:8" ht="20.399999999999999" x14ac:dyDescent="0.35">
      <c r="A1" s="150" t="s">
        <v>98</v>
      </c>
      <c r="B1" s="147"/>
      <c r="C1" s="147"/>
      <c r="D1" s="147"/>
      <c r="E1" s="147"/>
      <c r="F1" s="147"/>
      <c r="G1" s="147"/>
      <c r="H1" s="147"/>
    </row>
    <row r="2" spans="1:8" ht="20.25" customHeight="1" x14ac:dyDescent="0.35">
      <c r="A2" s="167" t="s">
        <v>102</v>
      </c>
      <c r="B2" s="137"/>
      <c r="C2" s="137"/>
      <c r="D2" s="137"/>
      <c r="E2" s="137"/>
      <c r="F2" s="137"/>
      <c r="G2" s="137"/>
      <c r="H2" s="137"/>
    </row>
    <row r="3" spans="1:8" ht="20.25" customHeight="1" x14ac:dyDescent="0.35">
      <c r="A3" s="167" t="s">
        <v>103</v>
      </c>
      <c r="B3" s="137"/>
      <c r="C3" s="137"/>
      <c r="D3" s="137"/>
      <c r="E3" s="137"/>
      <c r="F3" s="137"/>
      <c r="G3" s="137"/>
      <c r="H3" s="137"/>
    </row>
    <row r="4" spans="1:8" ht="15.6" x14ac:dyDescent="0.3">
      <c r="A4" s="167"/>
      <c r="B4" s="59"/>
      <c r="C4" s="59" t="s">
        <v>4</v>
      </c>
      <c r="D4" s="59" t="s">
        <v>4</v>
      </c>
      <c r="E4" s="59"/>
      <c r="F4" s="59"/>
      <c r="G4" s="79"/>
      <c r="H4" s="59"/>
    </row>
    <row r="5" spans="1:8" ht="15.6" x14ac:dyDescent="0.3">
      <c r="A5" s="96" t="s">
        <v>101</v>
      </c>
      <c r="B5" s="68"/>
      <c r="C5" s="68" t="s">
        <v>4</v>
      </c>
      <c r="D5" s="70" t="s">
        <v>4</v>
      </c>
      <c r="E5" s="68"/>
      <c r="F5" s="68"/>
      <c r="G5" s="68"/>
      <c r="H5" s="70"/>
    </row>
    <row r="6" spans="1:8" ht="15.6" x14ac:dyDescent="0.3">
      <c r="A6" s="80" t="s">
        <v>28</v>
      </c>
      <c r="B6" s="134" t="s">
        <v>85</v>
      </c>
      <c r="C6" s="80" t="s">
        <v>19</v>
      </c>
      <c r="D6" s="80" t="s">
        <v>20</v>
      </c>
      <c r="E6" s="134" t="s">
        <v>80</v>
      </c>
      <c r="F6" s="80" t="s">
        <v>29</v>
      </c>
      <c r="G6" s="134" t="s">
        <v>81</v>
      </c>
      <c r="H6" s="81" t="s">
        <v>31</v>
      </c>
    </row>
    <row r="7" spans="1:8" ht="15.9" customHeight="1" x14ac:dyDescent="0.3">
      <c r="A7" s="63">
        <v>1</v>
      </c>
      <c r="B7" s="82" t="s">
        <v>32</v>
      </c>
      <c r="C7" s="23" t="s">
        <v>33</v>
      </c>
      <c r="D7" s="23" t="s">
        <v>34</v>
      </c>
      <c r="E7" s="83">
        <v>0.02</v>
      </c>
      <c r="F7" s="24">
        <v>5818691</v>
      </c>
      <c r="G7" s="84">
        <v>5818691</v>
      </c>
      <c r="H7" s="63" t="s">
        <v>35</v>
      </c>
    </row>
    <row r="8" spans="1:8" ht="15.9" customHeight="1" x14ac:dyDescent="0.3">
      <c r="A8" s="70">
        <v>2</v>
      </c>
      <c r="B8" s="85" t="s">
        <v>32</v>
      </c>
      <c r="C8" s="59" t="s">
        <v>36</v>
      </c>
      <c r="D8" s="59" t="s">
        <v>37</v>
      </c>
      <c r="E8" s="86">
        <v>0.03</v>
      </c>
      <c r="F8" s="87">
        <v>7500000</v>
      </c>
      <c r="G8" s="88">
        <v>13318691</v>
      </c>
      <c r="H8" s="70" t="s">
        <v>35</v>
      </c>
    </row>
    <row r="9" spans="1:8" ht="15.9" customHeight="1" x14ac:dyDescent="0.3">
      <c r="A9" s="63">
        <v>3</v>
      </c>
      <c r="B9" s="90" t="s">
        <v>41</v>
      </c>
      <c r="C9" s="59" t="s">
        <v>42</v>
      </c>
      <c r="D9" s="59" t="s">
        <v>43</v>
      </c>
      <c r="E9" s="89">
        <v>0.02</v>
      </c>
      <c r="F9" s="87">
        <v>7500000</v>
      </c>
      <c r="G9" s="88">
        <v>20818691</v>
      </c>
      <c r="H9" s="91" t="s">
        <v>35</v>
      </c>
    </row>
    <row r="10" spans="1:8" ht="15.9" customHeight="1" x14ac:dyDescent="0.3">
      <c r="A10" s="70">
        <v>4</v>
      </c>
      <c r="B10" s="90" t="s">
        <v>41</v>
      </c>
      <c r="C10" s="59" t="s">
        <v>42</v>
      </c>
      <c r="D10" s="59" t="s">
        <v>44</v>
      </c>
      <c r="E10" s="89">
        <v>0.02</v>
      </c>
      <c r="F10" s="87">
        <v>7500000</v>
      </c>
      <c r="G10" s="88">
        <v>28318691</v>
      </c>
      <c r="H10" s="91" t="s">
        <v>35</v>
      </c>
    </row>
    <row r="11" spans="1:8" ht="15.9" customHeight="1" x14ac:dyDescent="0.3">
      <c r="A11" s="63">
        <v>5</v>
      </c>
      <c r="B11" s="92" t="s">
        <v>45</v>
      </c>
      <c r="C11" s="23" t="s">
        <v>46</v>
      </c>
      <c r="D11" s="64" t="s">
        <v>47</v>
      </c>
      <c r="E11" s="93">
        <v>0.03</v>
      </c>
      <c r="F11" s="24">
        <v>7500000</v>
      </c>
      <c r="G11" s="88">
        <v>35818691</v>
      </c>
      <c r="H11" s="94" t="s">
        <v>35</v>
      </c>
    </row>
    <row r="12" spans="1:8" ht="15.9" customHeight="1" x14ac:dyDescent="0.3">
      <c r="A12" s="70">
        <v>6</v>
      </c>
      <c r="B12" s="90" t="s">
        <v>48</v>
      </c>
      <c r="C12" s="59" t="s">
        <v>49</v>
      </c>
      <c r="D12" s="64" t="s">
        <v>50</v>
      </c>
      <c r="E12" s="89">
        <v>0.03</v>
      </c>
      <c r="F12" s="87">
        <v>404574.06</v>
      </c>
      <c r="G12" s="88">
        <v>36223265.060000002</v>
      </c>
      <c r="H12" s="70" t="s">
        <v>35</v>
      </c>
    </row>
    <row r="13" spans="1:8" ht="15.9" customHeight="1" x14ac:dyDescent="0.3">
      <c r="A13" s="63">
        <v>7</v>
      </c>
      <c r="B13" s="90" t="s">
        <v>48</v>
      </c>
      <c r="C13" s="59" t="s">
        <v>49</v>
      </c>
      <c r="D13" s="64" t="s">
        <v>51</v>
      </c>
      <c r="E13" s="89">
        <v>0.03</v>
      </c>
      <c r="F13" s="87">
        <v>468706.89</v>
      </c>
      <c r="G13" s="88">
        <v>36691971.950000003</v>
      </c>
      <c r="H13" s="91" t="s">
        <v>35</v>
      </c>
    </row>
    <row r="14" spans="1:8" ht="15.9" customHeight="1" x14ac:dyDescent="0.3">
      <c r="A14" s="70">
        <v>8</v>
      </c>
      <c r="B14" s="90" t="s">
        <v>48</v>
      </c>
      <c r="C14" s="59" t="s">
        <v>49</v>
      </c>
      <c r="D14" s="64" t="s">
        <v>52</v>
      </c>
      <c r="E14" s="89">
        <v>0.03</v>
      </c>
      <c r="F14" s="87">
        <v>72180.800000000003</v>
      </c>
      <c r="G14" s="88">
        <v>36764152.75</v>
      </c>
      <c r="H14" s="70" t="s">
        <v>35</v>
      </c>
    </row>
    <row r="15" spans="1:8" ht="15.9" customHeight="1" x14ac:dyDescent="0.3">
      <c r="A15" s="63">
        <v>9</v>
      </c>
      <c r="B15" s="90" t="s">
        <v>48</v>
      </c>
      <c r="C15" s="59" t="s">
        <v>49</v>
      </c>
      <c r="D15" s="64" t="s">
        <v>53</v>
      </c>
      <c r="E15" s="89">
        <v>0.03</v>
      </c>
      <c r="F15" s="87">
        <v>510959.85</v>
      </c>
      <c r="G15" s="88">
        <v>37275112.600000001</v>
      </c>
      <c r="H15" s="91" t="s">
        <v>35</v>
      </c>
    </row>
    <row r="16" spans="1:8" ht="15.9" customHeight="1" x14ac:dyDescent="0.3">
      <c r="A16" s="70">
        <v>10</v>
      </c>
      <c r="B16" s="90" t="s">
        <v>48</v>
      </c>
      <c r="C16" s="59" t="s">
        <v>49</v>
      </c>
      <c r="D16" s="64" t="s">
        <v>54</v>
      </c>
      <c r="E16" s="89">
        <v>0.03</v>
      </c>
      <c r="F16" s="87">
        <v>1183651.02</v>
      </c>
      <c r="G16" s="88">
        <v>38458763.620000005</v>
      </c>
      <c r="H16" s="70" t="s">
        <v>35</v>
      </c>
    </row>
    <row r="17" spans="1:8" ht="15" customHeight="1" x14ac:dyDescent="0.3">
      <c r="A17" s="63">
        <v>11</v>
      </c>
      <c r="B17" s="95" t="s">
        <v>55</v>
      </c>
      <c r="C17" s="59" t="s">
        <v>56</v>
      </c>
      <c r="D17" s="96" t="s">
        <v>57</v>
      </c>
      <c r="E17" s="86">
        <v>0.03</v>
      </c>
      <c r="F17" s="97">
        <v>1928818.84</v>
      </c>
      <c r="G17" s="88">
        <v>40387582.460000008</v>
      </c>
      <c r="H17" s="70" t="s">
        <v>35</v>
      </c>
    </row>
    <row r="18" spans="1:8" ht="15.75" customHeight="1" x14ac:dyDescent="0.3">
      <c r="A18" s="70">
        <v>12</v>
      </c>
      <c r="B18" s="85" t="s">
        <v>58</v>
      </c>
      <c r="C18" s="59" t="s">
        <v>59</v>
      </c>
      <c r="D18" s="59" t="s">
        <v>60</v>
      </c>
      <c r="E18" s="89">
        <v>0.03</v>
      </c>
      <c r="F18" s="87">
        <v>5000000</v>
      </c>
      <c r="G18" s="88">
        <v>45387582.460000008</v>
      </c>
      <c r="H18" s="70" t="s">
        <v>35</v>
      </c>
    </row>
    <row r="19" spans="1:8" ht="15.9" customHeight="1" x14ac:dyDescent="0.3">
      <c r="A19" s="63">
        <v>13</v>
      </c>
      <c r="B19" s="98" t="s">
        <v>61</v>
      </c>
      <c r="C19" s="99" t="s">
        <v>62</v>
      </c>
      <c r="D19" s="99" t="s">
        <v>63</v>
      </c>
      <c r="E19" s="86">
        <v>0.02</v>
      </c>
      <c r="F19" s="100">
        <v>1500000</v>
      </c>
      <c r="G19" s="88">
        <v>46887582.460000008</v>
      </c>
      <c r="H19" s="70" t="s">
        <v>35</v>
      </c>
    </row>
    <row r="20" spans="1:8" ht="15.9" customHeight="1" x14ac:dyDescent="0.3">
      <c r="A20" s="70">
        <v>14</v>
      </c>
      <c r="B20" s="95" t="s">
        <v>64</v>
      </c>
      <c r="C20" s="96" t="s">
        <v>65</v>
      </c>
      <c r="D20" s="96" t="s">
        <v>66</v>
      </c>
      <c r="E20" s="86">
        <v>0.03</v>
      </c>
      <c r="F20" s="100">
        <v>7500000</v>
      </c>
      <c r="G20" s="88">
        <v>54387582.460000008</v>
      </c>
      <c r="H20" s="70" t="s">
        <v>35</v>
      </c>
    </row>
    <row r="21" spans="1:8" ht="15.9" customHeight="1" x14ac:dyDescent="0.3">
      <c r="A21" s="63">
        <v>15</v>
      </c>
      <c r="B21" s="95" t="s">
        <v>64</v>
      </c>
      <c r="C21" s="96" t="s">
        <v>62</v>
      </c>
      <c r="D21" s="96" t="s">
        <v>67</v>
      </c>
      <c r="E21" s="86">
        <v>0.02</v>
      </c>
      <c r="F21" s="100">
        <v>7500000</v>
      </c>
      <c r="G21" s="88">
        <v>61887582.460000008</v>
      </c>
      <c r="H21" s="70" t="s">
        <v>35</v>
      </c>
    </row>
    <row r="22" spans="1:8" ht="15.9" customHeight="1" x14ac:dyDescent="0.3">
      <c r="A22" s="70">
        <v>16</v>
      </c>
      <c r="B22" s="95" t="s">
        <v>64</v>
      </c>
      <c r="C22" s="96" t="s">
        <v>62</v>
      </c>
      <c r="D22" s="96" t="s">
        <v>68</v>
      </c>
      <c r="E22" s="86">
        <v>0.02</v>
      </c>
      <c r="F22" s="100">
        <v>7500000</v>
      </c>
      <c r="G22" s="88">
        <v>69387582.460000008</v>
      </c>
      <c r="H22" s="70" t="s">
        <v>35</v>
      </c>
    </row>
    <row r="23" spans="1:8" ht="15.9" customHeight="1" x14ac:dyDescent="0.3">
      <c r="A23" s="63">
        <v>17</v>
      </c>
      <c r="B23" s="95" t="s">
        <v>69</v>
      </c>
      <c r="C23" s="96" t="s">
        <v>70</v>
      </c>
      <c r="D23" s="96" t="s">
        <v>71</v>
      </c>
      <c r="E23" s="86">
        <v>0.02</v>
      </c>
      <c r="F23" s="100">
        <v>7500000</v>
      </c>
      <c r="G23" s="88">
        <v>76887582.460000008</v>
      </c>
      <c r="H23" s="70" t="s">
        <v>35</v>
      </c>
    </row>
    <row r="24" spans="1:8" ht="15.9" customHeight="1" x14ac:dyDescent="0.3">
      <c r="A24" s="70">
        <v>18</v>
      </c>
      <c r="B24" s="101" t="s">
        <v>72</v>
      </c>
      <c r="C24" s="99" t="s">
        <v>73</v>
      </c>
      <c r="D24" s="99" t="s">
        <v>74</v>
      </c>
      <c r="E24" s="86">
        <v>0.02</v>
      </c>
      <c r="F24" s="102">
        <v>3320985</v>
      </c>
      <c r="G24" s="88">
        <v>80208567.460000008</v>
      </c>
      <c r="H24" s="70" t="s">
        <v>35</v>
      </c>
    </row>
    <row r="25" spans="1:8" ht="15.9" customHeight="1" x14ac:dyDescent="0.3">
      <c r="A25" s="63">
        <v>19</v>
      </c>
      <c r="B25" s="98" t="s">
        <v>72</v>
      </c>
      <c r="C25" s="99" t="s">
        <v>73</v>
      </c>
      <c r="D25" s="99" t="s">
        <v>75</v>
      </c>
      <c r="E25" s="86">
        <v>0.02</v>
      </c>
      <c r="F25" s="102">
        <v>2390440</v>
      </c>
      <c r="G25" s="88">
        <v>82599007.460000008</v>
      </c>
      <c r="H25" s="70" t="s">
        <v>35</v>
      </c>
    </row>
    <row r="26" spans="1:8" ht="39" customHeight="1" x14ac:dyDescent="0.35">
      <c r="A26" s="103" t="s">
        <v>76</v>
      </c>
      <c r="B26" s="103"/>
      <c r="C26" s="103"/>
      <c r="D26" s="103"/>
      <c r="E26" s="104"/>
      <c r="F26" s="105"/>
      <c r="G26" s="106"/>
      <c r="H26" s="107"/>
    </row>
    <row r="27" spans="1:8" ht="39" customHeight="1" x14ac:dyDescent="0.35">
      <c r="A27" s="103" t="s">
        <v>100</v>
      </c>
      <c r="B27" s="103"/>
      <c r="C27" s="103"/>
      <c r="D27" s="103"/>
      <c r="E27" s="104"/>
      <c r="F27" s="105"/>
      <c r="G27" s="106"/>
      <c r="H27" s="107"/>
    </row>
    <row r="28" spans="1:8" ht="33.75" customHeight="1" x14ac:dyDescent="0.3">
      <c r="A28" s="108" t="s">
        <v>77</v>
      </c>
      <c r="B28" s="109"/>
      <c r="C28" s="110"/>
      <c r="D28" s="110"/>
      <c r="E28" s="111"/>
      <c r="F28" s="112"/>
      <c r="G28" s="113"/>
      <c r="H28" s="111"/>
    </row>
    <row r="29" spans="1:8" ht="17.399999999999999" x14ac:dyDescent="0.3">
      <c r="A29" s="108" t="s">
        <v>78</v>
      </c>
      <c r="B29" s="109"/>
      <c r="C29" s="110"/>
      <c r="D29" s="110"/>
      <c r="E29" s="111"/>
      <c r="F29" s="112"/>
      <c r="G29" s="113"/>
      <c r="H29" s="111"/>
    </row>
    <row r="30" spans="1:8" ht="15.6" x14ac:dyDescent="0.3">
      <c r="A30" s="114" t="s">
        <v>105</v>
      </c>
      <c r="B30" s="71"/>
      <c r="C30" s="59" t="s">
        <v>4</v>
      </c>
      <c r="D30" s="59"/>
      <c r="E30" s="70"/>
      <c r="F30" s="87" t="s">
        <v>4</v>
      </c>
      <c r="G30" s="87" t="s">
        <v>4</v>
      </c>
      <c r="H30" s="70"/>
    </row>
    <row r="31" spans="1:8" x14ac:dyDescent="0.3">
      <c r="A31" t="s">
        <v>79</v>
      </c>
    </row>
  </sheetData>
  <printOptions horizontalCentered="1"/>
  <pageMargins left="0.5" right="0.5" top="0.5" bottom="0.5" header="0.25" footer="0.5"/>
  <pageSetup scale="70" orientation="landscape" r:id="rId1"/>
  <headerFooter differentOddEven="1">
    <oddHeader xml:space="preserve">&amp;R&amp;"Times New Roman,Bold"&amp;10January 25, 2018, BOE Agenda Item B, Attachment C: Revised Literary Fund First Priority Waiting List
&amp;"-,Regular"&amp;11
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Overview of Literary Fund</vt:lpstr>
      <vt:lpstr>Active Projects</vt:lpstr>
      <vt:lpstr>Waiting List</vt:lpstr>
      <vt:lpstr>'Active Projects'!Print_Area</vt:lpstr>
      <vt:lpstr>'Overview of Literary Fund'!Print_Area</vt:lpstr>
      <vt:lpstr>'Waiting List'!Print_Area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Summary of Literary Fund</dc:title>
  <dc:creator>xcu03843</dc:creator>
  <cp:lastModifiedBy>VITA Program</cp:lastModifiedBy>
  <cp:lastPrinted>2018-07-03T21:36:07Z</cp:lastPrinted>
  <dcterms:created xsi:type="dcterms:W3CDTF">2018-01-10T21:52:37Z</dcterms:created>
  <dcterms:modified xsi:type="dcterms:W3CDTF">2018-11-28T13:36:05Z</dcterms:modified>
</cp:coreProperties>
</file>