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0EF" lockStructure="1"/>
  <bookViews>
    <workbookView xWindow="-30" yWindow="5610" windowWidth="19020" windowHeight="6495"/>
  </bookViews>
  <sheets>
    <sheet name="ESEA MOE" sheetId="1" r:id="rId1"/>
  </sheets>
  <definedNames>
    <definedName name="_xlnm._FilterDatabase" localSheetId="0" hidden="1">'ESEA MOE'!$A$8:$AK$142</definedName>
    <definedName name="Comparison" hidden="1">{"'do017lst'!$A$1:$D$267"}</definedName>
    <definedName name="HTML_Cntrl" localSheetId="0" hidden="1">{"'do017lst'!$A$1:$D$267"}</definedName>
    <definedName name="HTML_Cntrl" hidden="1">{"'do017lst'!$A$1:$D$267"}</definedName>
    <definedName name="HTML_CodePage" hidden="1">1252</definedName>
    <definedName name="HTML_Control" localSheetId="0" hidden="1">{"'do017lst'!$A$1:$D$267"}</definedName>
    <definedName name="HTML_Control" hidden="1">{"'do017lst'!$A$1:$D$267"}</definedName>
    <definedName name="HTML_Description" hidden="1">"1998 - 1999 Dropout Statistics"</definedName>
    <definedName name="HTML_Email" hidden="1">""</definedName>
    <definedName name="HTML_Header" hidden="1">"Virginia Department of Education"</definedName>
    <definedName name="HTML_LastUpdate" hidden="1">"2/3/2000"</definedName>
    <definedName name="HTML_LineAfter" hidden="1">FALSE</definedName>
    <definedName name="HTML_LineBefore" hidden="1">FALSE</definedName>
    <definedName name="HTML_Name" hidden="1">"Virginia Dept. of Education"</definedName>
    <definedName name="HTML_OBDlg2" hidden="1">TRUE</definedName>
    <definedName name="HTML_OBDlg4" hidden="1">TRUE</definedName>
    <definedName name="HTML_OS" hidden="1">0</definedName>
    <definedName name="HTML_PathFile" hidden="1">"H:\adhoc\dropouts\1998 repts\do9899.htm"</definedName>
    <definedName name="HTML_Title" hidden="1">"Va Dept of Education -- Dropouts"</definedName>
    <definedName name="htmll_cntrl" localSheetId="0" hidden="1">{"'do017lst'!$A$1:$D$267"}</definedName>
    <definedName name="htmll_cntrl" hidden="1">{"'do017lst'!$A$1:$D$267"}</definedName>
    <definedName name="_xlnm.Print_Area" localSheetId="0">'ESEA MOE'!$A$1:$P$149,'ESEA MOE'!$Q$1:$W$144</definedName>
    <definedName name="_xlnm.Print_Titles" localSheetId="0">'ESEA MOE'!$A:$B,'ESEA MOE'!$1:$7</definedName>
  </definedNames>
  <calcPr calcId="145621"/>
</workbook>
</file>

<file path=xl/calcChain.xml><?xml version="1.0" encoding="utf-8"?>
<calcChain xmlns="http://schemas.openxmlformats.org/spreadsheetml/2006/main">
  <c r="W7" i="1" l="1"/>
  <c r="V7" i="1"/>
  <c r="U7" i="1"/>
  <c r="N9" i="1"/>
  <c r="N142" i="1"/>
  <c r="N141" i="1"/>
  <c r="N139" i="1"/>
  <c r="P139" i="1" s="1"/>
  <c r="V139" i="1" s="1"/>
  <c r="N138" i="1"/>
  <c r="P138" i="1" s="1"/>
  <c r="V138" i="1" s="1"/>
  <c r="N137" i="1"/>
  <c r="P137" i="1" s="1"/>
  <c r="V137" i="1" s="1"/>
  <c r="N136" i="1"/>
  <c r="S136" i="1" s="1"/>
  <c r="N135" i="1"/>
  <c r="S135" i="1" s="1"/>
  <c r="N134" i="1"/>
  <c r="S134" i="1" s="1"/>
  <c r="N133" i="1"/>
  <c r="P133" i="1" s="1"/>
  <c r="V133" i="1" s="1"/>
  <c r="N132" i="1"/>
  <c r="P132" i="1" s="1"/>
  <c r="V132" i="1" s="1"/>
  <c r="N131" i="1"/>
  <c r="P131" i="1" s="1"/>
  <c r="V131" i="1" s="1"/>
  <c r="N130" i="1"/>
  <c r="N129" i="1"/>
  <c r="N128" i="1"/>
  <c r="N127" i="1"/>
  <c r="P127" i="1" s="1"/>
  <c r="V127" i="1" s="1"/>
  <c r="N126" i="1"/>
  <c r="S126" i="1" s="1"/>
  <c r="N125" i="1"/>
  <c r="N124" i="1"/>
  <c r="P124" i="1" s="1"/>
  <c r="V124" i="1" s="1"/>
  <c r="N123" i="1"/>
  <c r="S123" i="1" s="1"/>
  <c r="N122" i="1"/>
  <c r="P122" i="1" s="1"/>
  <c r="V122" i="1" s="1"/>
  <c r="N121" i="1"/>
  <c r="P121" i="1" s="1"/>
  <c r="V121" i="1" s="1"/>
  <c r="N120" i="1"/>
  <c r="S120" i="1" s="1"/>
  <c r="N119" i="1"/>
  <c r="S119" i="1" s="1"/>
  <c r="N118" i="1"/>
  <c r="S118" i="1" s="1"/>
  <c r="N117" i="1"/>
  <c r="P117" i="1" s="1"/>
  <c r="V117" i="1" s="1"/>
  <c r="N116" i="1"/>
  <c r="P116" i="1" s="1"/>
  <c r="V116" i="1" s="1"/>
  <c r="N115" i="1"/>
  <c r="P115" i="1" s="1"/>
  <c r="V115" i="1" s="1"/>
  <c r="N114" i="1"/>
  <c r="P114" i="1" s="1"/>
  <c r="V114" i="1" s="1"/>
  <c r="N113" i="1"/>
  <c r="S113" i="1" s="1"/>
  <c r="N112" i="1"/>
  <c r="S112" i="1" s="1"/>
  <c r="N111" i="1"/>
  <c r="S111" i="1" s="1"/>
  <c r="N110" i="1"/>
  <c r="N109" i="1"/>
  <c r="S109" i="1" s="1"/>
  <c r="N108" i="1"/>
  <c r="S108" i="1" s="1"/>
  <c r="N107" i="1"/>
  <c r="S107" i="1" s="1"/>
  <c r="N106" i="1"/>
  <c r="P106" i="1" s="1"/>
  <c r="V106" i="1" s="1"/>
  <c r="N105" i="1"/>
  <c r="P105" i="1" s="1"/>
  <c r="V105" i="1" s="1"/>
  <c r="N104" i="1"/>
  <c r="N10" i="1"/>
  <c r="N11" i="1"/>
  <c r="S11" i="1" s="1"/>
  <c r="N12" i="1"/>
  <c r="P12" i="1" s="1"/>
  <c r="V12" i="1" s="1"/>
  <c r="N13" i="1"/>
  <c r="N14" i="1"/>
  <c r="N15" i="1"/>
  <c r="P15" i="1" s="1"/>
  <c r="V15" i="1" s="1"/>
  <c r="N16" i="1"/>
  <c r="P16" i="1" s="1"/>
  <c r="V16" i="1" s="1"/>
  <c r="N17" i="1"/>
  <c r="P17" i="1" s="1"/>
  <c r="V17" i="1" s="1"/>
  <c r="N18" i="1"/>
  <c r="P18" i="1" s="1"/>
  <c r="V18" i="1" s="1"/>
  <c r="N19" i="1"/>
  <c r="P19" i="1" s="1"/>
  <c r="V19" i="1" s="1"/>
  <c r="N20" i="1"/>
  <c r="N21" i="1"/>
  <c r="S21" i="1" s="1"/>
  <c r="N22" i="1"/>
  <c r="P22" i="1" s="1"/>
  <c r="V22" i="1" s="1"/>
  <c r="N23" i="1"/>
  <c r="S23" i="1" s="1"/>
  <c r="N24" i="1"/>
  <c r="S24" i="1" s="1"/>
  <c r="N25" i="1"/>
  <c r="P25" i="1" s="1"/>
  <c r="V25" i="1" s="1"/>
  <c r="N26" i="1"/>
  <c r="P26" i="1" s="1"/>
  <c r="V26" i="1" s="1"/>
  <c r="N27" i="1"/>
  <c r="P27" i="1" s="1"/>
  <c r="V27" i="1" s="1"/>
  <c r="N28" i="1"/>
  <c r="N29" i="1"/>
  <c r="P29" i="1" s="1"/>
  <c r="V29" i="1" s="1"/>
  <c r="N30" i="1"/>
  <c r="S30" i="1" s="1"/>
  <c r="N31" i="1"/>
  <c r="P31" i="1" s="1"/>
  <c r="V31" i="1" s="1"/>
  <c r="N32" i="1"/>
  <c r="P32" i="1" s="1"/>
  <c r="V32" i="1" s="1"/>
  <c r="N33" i="1"/>
  <c r="N34" i="1"/>
  <c r="N35" i="1"/>
  <c r="P35" i="1" s="1"/>
  <c r="V35" i="1" s="1"/>
  <c r="N36" i="1"/>
  <c r="N37" i="1"/>
  <c r="N38" i="1"/>
  <c r="S38" i="1" s="1"/>
  <c r="N39" i="1"/>
  <c r="P39" i="1" s="1"/>
  <c r="V39" i="1" s="1"/>
  <c r="N40" i="1"/>
  <c r="P40" i="1" s="1"/>
  <c r="V40" i="1" s="1"/>
  <c r="N41" i="1"/>
  <c r="N42" i="1"/>
  <c r="N43" i="1"/>
  <c r="P43" i="1" s="1"/>
  <c r="V43" i="1" s="1"/>
  <c r="N44" i="1"/>
  <c r="P44" i="1" s="1"/>
  <c r="V44" i="1" s="1"/>
  <c r="N45" i="1"/>
  <c r="S45" i="1" s="1"/>
  <c r="N46" i="1"/>
  <c r="P46" i="1" s="1"/>
  <c r="V46" i="1" s="1"/>
  <c r="N47" i="1"/>
  <c r="S47" i="1" s="1"/>
  <c r="N48" i="1"/>
  <c r="N49" i="1"/>
  <c r="P49" i="1" s="1"/>
  <c r="V49" i="1" s="1"/>
  <c r="N50" i="1"/>
  <c r="S50" i="1" s="1"/>
  <c r="N51" i="1"/>
  <c r="S51" i="1" s="1"/>
  <c r="N52" i="1"/>
  <c r="S52" i="1" s="1"/>
  <c r="N53" i="1"/>
  <c r="S53" i="1" s="1"/>
  <c r="N54" i="1"/>
  <c r="N55" i="1"/>
  <c r="S55" i="1" s="1"/>
  <c r="N56" i="1"/>
  <c r="P56" i="1" s="1"/>
  <c r="V56" i="1" s="1"/>
  <c r="N57" i="1"/>
  <c r="S57" i="1" s="1"/>
  <c r="N58" i="1"/>
  <c r="P58" i="1" s="1"/>
  <c r="V58" i="1" s="1"/>
  <c r="N59" i="1"/>
  <c r="N60" i="1"/>
  <c r="S60" i="1" s="1"/>
  <c r="N61" i="1"/>
  <c r="N62" i="1"/>
  <c r="S62" i="1" s="1"/>
  <c r="N63" i="1"/>
  <c r="S63" i="1" s="1"/>
  <c r="N64" i="1"/>
  <c r="S64" i="1" s="1"/>
  <c r="N65" i="1"/>
  <c r="S65" i="1" s="1"/>
  <c r="N66" i="1"/>
  <c r="N67" i="1"/>
  <c r="P67" i="1" s="1"/>
  <c r="V67" i="1" s="1"/>
  <c r="N68" i="1"/>
  <c r="P68" i="1" s="1"/>
  <c r="V68" i="1" s="1"/>
  <c r="N69" i="1"/>
  <c r="N70" i="1"/>
  <c r="S70" i="1" s="1"/>
  <c r="N71" i="1"/>
  <c r="P71" i="1" s="1"/>
  <c r="V71" i="1" s="1"/>
  <c r="N72" i="1"/>
  <c r="S72" i="1" s="1"/>
  <c r="N73" i="1"/>
  <c r="N74" i="1"/>
  <c r="P74" i="1" s="1"/>
  <c r="V74" i="1" s="1"/>
  <c r="N75" i="1"/>
  <c r="S75" i="1" s="1"/>
  <c r="N76" i="1"/>
  <c r="N77" i="1"/>
  <c r="S77" i="1" s="1"/>
  <c r="N78" i="1"/>
  <c r="P78" i="1" s="1"/>
  <c r="V78" i="1" s="1"/>
  <c r="N79" i="1"/>
  <c r="S79" i="1" s="1"/>
  <c r="N80" i="1"/>
  <c r="N81" i="1"/>
  <c r="N82" i="1"/>
  <c r="S82" i="1" s="1"/>
  <c r="N83" i="1"/>
  <c r="S83" i="1" s="1"/>
  <c r="N84" i="1"/>
  <c r="N85" i="1"/>
  <c r="P85" i="1" s="1"/>
  <c r="V85" i="1" s="1"/>
  <c r="N86" i="1"/>
  <c r="S86" i="1" s="1"/>
  <c r="N87" i="1"/>
  <c r="P87" i="1" s="1"/>
  <c r="V87" i="1" s="1"/>
  <c r="N88" i="1"/>
  <c r="N89" i="1"/>
  <c r="S89" i="1" s="1"/>
  <c r="N90" i="1"/>
  <c r="S90" i="1" s="1"/>
  <c r="N91" i="1"/>
  <c r="S91" i="1" s="1"/>
  <c r="N92" i="1"/>
  <c r="S92" i="1" s="1"/>
  <c r="N93" i="1"/>
  <c r="N94" i="1"/>
  <c r="P94" i="1" s="1"/>
  <c r="V94" i="1" s="1"/>
  <c r="N95" i="1"/>
  <c r="S95" i="1" s="1"/>
  <c r="N96" i="1"/>
  <c r="P96" i="1" s="1"/>
  <c r="V96" i="1" s="1"/>
  <c r="N97" i="1"/>
  <c r="S97" i="1" s="1"/>
  <c r="N98" i="1"/>
  <c r="P98" i="1" s="1"/>
  <c r="V98" i="1" s="1"/>
  <c r="N99" i="1"/>
  <c r="S99" i="1" s="1"/>
  <c r="N100" i="1"/>
  <c r="P100" i="1" s="1"/>
  <c r="V100" i="1" s="1"/>
  <c r="N101" i="1"/>
  <c r="P101" i="1" s="1"/>
  <c r="V101" i="1" s="1"/>
  <c r="N102" i="1"/>
  <c r="S102" i="1" s="1"/>
  <c r="R141" i="1"/>
  <c r="R139" i="1"/>
  <c r="U138" i="1"/>
  <c r="R137" i="1"/>
  <c r="U135" i="1"/>
  <c r="R134" i="1"/>
  <c r="R131" i="1"/>
  <c r="U130" i="1"/>
  <c r="R128" i="1"/>
  <c r="R127" i="1"/>
  <c r="R126" i="1"/>
  <c r="U124" i="1"/>
  <c r="R123" i="1"/>
  <c r="R120" i="1"/>
  <c r="R119" i="1"/>
  <c r="U117" i="1"/>
  <c r="U115" i="1"/>
  <c r="R113" i="1"/>
  <c r="U111" i="1"/>
  <c r="U110" i="1"/>
  <c r="U109" i="1"/>
  <c r="R107" i="1"/>
  <c r="U106" i="1"/>
  <c r="R104" i="1"/>
  <c r="R10" i="1"/>
  <c r="U11" i="1"/>
  <c r="U12" i="1"/>
  <c r="U13" i="1"/>
  <c r="U14" i="1"/>
  <c r="R15" i="1"/>
  <c r="U19" i="1"/>
  <c r="U21" i="1"/>
  <c r="R23" i="1"/>
  <c r="U25" i="1"/>
  <c r="R26" i="1"/>
  <c r="R27" i="1"/>
  <c r="U30" i="1"/>
  <c r="U31" i="1"/>
  <c r="R32" i="1"/>
  <c r="R33" i="1"/>
  <c r="U34" i="1"/>
  <c r="U35" i="1"/>
  <c r="U36" i="1"/>
  <c r="U37" i="1"/>
  <c r="R39" i="1"/>
  <c r="R41" i="1"/>
  <c r="U42" i="1"/>
  <c r="R43" i="1"/>
  <c r="R45" i="1"/>
  <c r="U47" i="1"/>
  <c r="R50" i="1"/>
  <c r="R51" i="1"/>
  <c r="U54" i="1"/>
  <c r="U55" i="1"/>
  <c r="U57" i="1"/>
  <c r="R58" i="1"/>
  <c r="R59" i="1"/>
  <c r="U63" i="1"/>
  <c r="R66" i="1"/>
  <c r="U67" i="1"/>
  <c r="R68" i="1"/>
  <c r="R71" i="1"/>
  <c r="U73" i="1"/>
  <c r="R74" i="1"/>
  <c r="R75" i="1"/>
  <c r="U77" i="1"/>
  <c r="R78" i="1"/>
  <c r="R79" i="1"/>
  <c r="R83" i="1"/>
  <c r="U84" i="1"/>
  <c r="R85" i="1"/>
  <c r="U86" i="1"/>
  <c r="U87" i="1"/>
  <c r="U89" i="1"/>
  <c r="U91" i="1"/>
  <c r="U93" i="1"/>
  <c r="U94" i="1"/>
  <c r="R95" i="1"/>
  <c r="U97" i="1"/>
  <c r="R98" i="1"/>
  <c r="R99" i="1"/>
  <c r="U101" i="1"/>
  <c r="S80" i="1"/>
  <c r="F144" i="1"/>
  <c r="D144" i="1"/>
  <c r="S59" i="1" l="1"/>
  <c r="T59" i="1" s="1"/>
  <c r="R115" i="1"/>
  <c r="R142" i="1"/>
  <c r="R116" i="1"/>
  <c r="R105" i="1"/>
  <c r="U80" i="1"/>
  <c r="R121" i="1"/>
  <c r="R125" i="1"/>
  <c r="R40" i="1"/>
  <c r="R11" i="1"/>
  <c r="T11" i="1" s="1"/>
  <c r="U43" i="1"/>
  <c r="W43" i="1" s="1"/>
  <c r="R87" i="1"/>
  <c r="P83" i="1"/>
  <c r="V83" i="1" s="1"/>
  <c r="P119" i="1"/>
  <c r="V119" i="1" s="1"/>
  <c r="P69" i="1"/>
  <c r="V69" i="1" s="1"/>
  <c r="S69" i="1"/>
  <c r="P48" i="1"/>
  <c r="V48" i="1" s="1"/>
  <c r="S48" i="1"/>
  <c r="P42" i="1"/>
  <c r="V42" i="1" s="1"/>
  <c r="W42" i="1" s="1"/>
  <c r="S42" i="1"/>
  <c r="S37" i="1"/>
  <c r="P37" i="1"/>
  <c r="V37" i="1" s="1"/>
  <c r="W37" i="1" s="1"/>
  <c r="S10" i="1"/>
  <c r="T10" i="1" s="1"/>
  <c r="P10" i="1"/>
  <c r="V10" i="1" s="1"/>
  <c r="S142" i="1"/>
  <c r="P142" i="1"/>
  <c r="V142" i="1" s="1"/>
  <c r="P110" i="1"/>
  <c r="V110" i="1" s="1"/>
  <c r="W110" i="1" s="1"/>
  <c r="S110" i="1"/>
  <c r="P84" i="1"/>
  <c r="V84" i="1" s="1"/>
  <c r="W84" i="1" s="1"/>
  <c r="S84" i="1"/>
  <c r="P73" i="1"/>
  <c r="V73" i="1" s="1"/>
  <c r="W73" i="1" s="1"/>
  <c r="S73" i="1"/>
  <c r="S41" i="1"/>
  <c r="T41" i="1" s="1"/>
  <c r="P41" i="1"/>
  <c r="V41" i="1" s="1"/>
  <c r="S36" i="1"/>
  <c r="P36" i="1"/>
  <c r="V36" i="1" s="1"/>
  <c r="W36" i="1" s="1"/>
  <c r="S20" i="1"/>
  <c r="P20" i="1"/>
  <c r="V20" i="1" s="1"/>
  <c r="P14" i="1"/>
  <c r="V14" i="1" s="1"/>
  <c r="W14" i="1" s="1"/>
  <c r="S14" i="1"/>
  <c r="S141" i="1"/>
  <c r="T141" i="1" s="1"/>
  <c r="P141" i="1"/>
  <c r="V141" i="1" s="1"/>
  <c r="P130" i="1"/>
  <c r="V130" i="1" s="1"/>
  <c r="W130" i="1" s="1"/>
  <c r="S130" i="1"/>
  <c r="S125" i="1"/>
  <c r="P125" i="1"/>
  <c r="V125" i="1" s="1"/>
  <c r="P104" i="1"/>
  <c r="V104" i="1" s="1"/>
  <c r="S104" i="1"/>
  <c r="T104" i="1" s="1"/>
  <c r="P93" i="1"/>
  <c r="V93" i="1" s="1"/>
  <c r="W93" i="1" s="1"/>
  <c r="S93" i="1"/>
  <c r="P88" i="1"/>
  <c r="V88" i="1" s="1"/>
  <c r="S88" i="1"/>
  <c r="P66" i="1"/>
  <c r="V66" i="1" s="1"/>
  <c r="S66" i="1"/>
  <c r="T66" i="1" s="1"/>
  <c r="P61" i="1"/>
  <c r="V61" i="1" s="1"/>
  <c r="S61" i="1"/>
  <c r="S34" i="1"/>
  <c r="P34" i="1"/>
  <c r="V34" i="1" s="1"/>
  <c r="W34" i="1" s="1"/>
  <c r="P13" i="1"/>
  <c r="V13" i="1" s="1"/>
  <c r="W13" i="1" s="1"/>
  <c r="S13" i="1"/>
  <c r="S128" i="1"/>
  <c r="T128" i="1" s="1"/>
  <c r="P128" i="1"/>
  <c r="V128" i="1" s="1"/>
  <c r="P129" i="1"/>
  <c r="V129" i="1" s="1"/>
  <c r="S129" i="1"/>
  <c r="S81" i="1"/>
  <c r="P81" i="1"/>
  <c r="V81" i="1" s="1"/>
  <c r="P76" i="1"/>
  <c r="V76" i="1" s="1"/>
  <c r="S76" i="1"/>
  <c r="S54" i="1"/>
  <c r="P54" i="1"/>
  <c r="V54" i="1" s="1"/>
  <c r="W54" i="1" s="1"/>
  <c r="P33" i="1"/>
  <c r="V33" i="1" s="1"/>
  <c r="S33" i="1"/>
  <c r="T33" i="1" s="1"/>
  <c r="P28" i="1"/>
  <c r="V28" i="1" s="1"/>
  <c r="S28" i="1"/>
  <c r="K144" i="1"/>
  <c r="O144" i="1"/>
  <c r="P59" i="1"/>
  <c r="V59" i="1" s="1"/>
  <c r="P99" i="1"/>
  <c r="V99" i="1" s="1"/>
  <c r="S131" i="1"/>
  <c r="T131" i="1" s="1"/>
  <c r="P123" i="1"/>
  <c r="V123" i="1" s="1"/>
  <c r="P75" i="1"/>
  <c r="V75" i="1" s="1"/>
  <c r="M144" i="1"/>
  <c r="P9" i="1"/>
  <c r="V9" i="1" s="1"/>
  <c r="L144" i="1"/>
  <c r="U59" i="1"/>
  <c r="U15" i="1"/>
  <c r="W15" i="1" s="1"/>
  <c r="U23" i="1"/>
  <c r="U39" i="1"/>
  <c r="W39" i="1" s="1"/>
  <c r="U107" i="1"/>
  <c r="U133" i="1"/>
  <c r="W133" i="1" s="1"/>
  <c r="R133" i="1"/>
  <c r="U112" i="1"/>
  <c r="R112" i="1"/>
  <c r="T112" i="1" s="1"/>
  <c r="U96" i="1"/>
  <c r="W96" i="1" s="1"/>
  <c r="R96" i="1"/>
  <c r="R90" i="1"/>
  <c r="T90" i="1" s="1"/>
  <c r="U90" i="1"/>
  <c r="R69" i="1"/>
  <c r="U69" i="1"/>
  <c r="R64" i="1"/>
  <c r="T64" i="1" s="1"/>
  <c r="U64" i="1"/>
  <c r="R53" i="1"/>
  <c r="T53" i="1" s="1"/>
  <c r="U53" i="1"/>
  <c r="U48" i="1"/>
  <c r="R48" i="1"/>
  <c r="R16" i="1"/>
  <c r="U16" i="1"/>
  <c r="W16" i="1" s="1"/>
  <c r="U132" i="1"/>
  <c r="W132" i="1" s="1"/>
  <c r="R132" i="1"/>
  <c r="U100" i="1"/>
  <c r="W100" i="1" s="1"/>
  <c r="R100" i="1"/>
  <c r="R62" i="1"/>
  <c r="T62" i="1" s="1"/>
  <c r="U62" i="1"/>
  <c r="U52" i="1"/>
  <c r="R52" i="1"/>
  <c r="T52" i="1" s="1"/>
  <c r="U46" i="1"/>
  <c r="W46" i="1" s="1"/>
  <c r="R46" i="1"/>
  <c r="U20" i="1"/>
  <c r="R20" i="1"/>
  <c r="R136" i="1"/>
  <c r="T136" i="1" s="1"/>
  <c r="U136" i="1"/>
  <c r="U114" i="1"/>
  <c r="W114" i="1" s="1"/>
  <c r="R114" i="1"/>
  <c r="U88" i="1"/>
  <c r="R88" i="1"/>
  <c r="R82" i="1"/>
  <c r="T82" i="1" s="1"/>
  <c r="U82" i="1"/>
  <c r="R72" i="1"/>
  <c r="T72" i="1" s="1"/>
  <c r="U72" i="1"/>
  <c r="R61" i="1"/>
  <c r="U61" i="1"/>
  <c r="U56" i="1"/>
  <c r="W56" i="1" s="1"/>
  <c r="R56" i="1"/>
  <c r="U29" i="1"/>
  <c r="W29" i="1" s="1"/>
  <c r="R29" i="1"/>
  <c r="R24" i="1"/>
  <c r="T24" i="1" s="1"/>
  <c r="U24" i="1"/>
  <c r="R18" i="1"/>
  <c r="U18" i="1"/>
  <c r="W18" i="1" s="1"/>
  <c r="R122" i="1"/>
  <c r="U122" i="1"/>
  <c r="W122" i="1" s="1"/>
  <c r="R129" i="1"/>
  <c r="U129" i="1"/>
  <c r="U118" i="1"/>
  <c r="R118" i="1"/>
  <c r="T118" i="1" s="1"/>
  <c r="R108" i="1"/>
  <c r="T108" i="1" s="1"/>
  <c r="U108" i="1"/>
  <c r="R102" i="1"/>
  <c r="T102" i="1" s="1"/>
  <c r="U102" i="1"/>
  <c r="U92" i="1"/>
  <c r="R92" i="1"/>
  <c r="T92" i="1" s="1"/>
  <c r="R81" i="1"/>
  <c r="U81" i="1"/>
  <c r="U76" i="1"/>
  <c r="R76" i="1"/>
  <c r="R70" i="1"/>
  <c r="T70" i="1" s="1"/>
  <c r="U70" i="1"/>
  <c r="R65" i="1"/>
  <c r="T65" i="1" s="1"/>
  <c r="U65" i="1"/>
  <c r="U60" i="1"/>
  <c r="R60" i="1"/>
  <c r="T60" i="1" s="1"/>
  <c r="R49" i="1"/>
  <c r="U49" i="1"/>
  <c r="W49" i="1" s="1"/>
  <c r="U44" i="1"/>
  <c r="W44" i="1" s="1"/>
  <c r="R44" i="1"/>
  <c r="R38" i="1"/>
  <c r="T38" i="1" s="1"/>
  <c r="U38" i="1"/>
  <c r="U28" i="1"/>
  <c r="R28" i="1"/>
  <c r="U22" i="1"/>
  <c r="W22" i="1" s="1"/>
  <c r="R22" i="1"/>
  <c r="R17" i="1"/>
  <c r="U17" i="1"/>
  <c r="W17" i="1" s="1"/>
  <c r="U51" i="1"/>
  <c r="R91" i="1"/>
  <c r="T91" i="1" s="1"/>
  <c r="U119" i="1"/>
  <c r="H144" i="1"/>
  <c r="U99" i="1"/>
  <c r="R63" i="1"/>
  <c r="T63" i="1" s="1"/>
  <c r="U83" i="1"/>
  <c r="T99" i="1"/>
  <c r="E144" i="1"/>
  <c r="G144" i="1"/>
  <c r="R110" i="1"/>
  <c r="S43" i="1"/>
  <c r="T43" i="1" s="1"/>
  <c r="U32" i="1"/>
  <c r="W32" i="1" s="1"/>
  <c r="S56" i="1"/>
  <c r="U41" i="1"/>
  <c r="S115" i="1"/>
  <c r="U58" i="1"/>
  <c r="W58" i="1" s="1"/>
  <c r="P65" i="1"/>
  <c r="V65" i="1" s="1"/>
  <c r="R73" i="1"/>
  <c r="R36" i="1"/>
  <c r="P57" i="1"/>
  <c r="V57" i="1" s="1"/>
  <c r="W57" i="1" s="1"/>
  <c r="R31" i="1"/>
  <c r="P23" i="1"/>
  <c r="V23" i="1" s="1"/>
  <c r="U131" i="1"/>
  <c r="W131" i="1" s="1"/>
  <c r="S137" i="1"/>
  <c r="T137" i="1" s="1"/>
  <c r="S26" i="1"/>
  <c r="T26" i="1" s="1"/>
  <c r="S106" i="1"/>
  <c r="U126" i="1"/>
  <c r="U121" i="1"/>
  <c r="W121" i="1" s="1"/>
  <c r="U98" i="1"/>
  <c r="W98" i="1" s="1"/>
  <c r="S32" i="1"/>
  <c r="T32" i="1" s="1"/>
  <c r="U85" i="1"/>
  <c r="W85" i="1" s="1"/>
  <c r="U71" i="1"/>
  <c r="W71" i="1" s="1"/>
  <c r="U68" i="1"/>
  <c r="W68" i="1" s="1"/>
  <c r="R93" i="1"/>
  <c r="S44" i="1"/>
  <c r="U127" i="1"/>
  <c r="W127" i="1" s="1"/>
  <c r="P111" i="1"/>
  <c r="V111" i="1" s="1"/>
  <c r="W111" i="1" s="1"/>
  <c r="U116" i="1"/>
  <c r="W116" i="1" s="1"/>
  <c r="P60" i="1"/>
  <c r="V60" i="1" s="1"/>
  <c r="T83" i="1"/>
  <c r="P70" i="1"/>
  <c r="V70" i="1" s="1"/>
  <c r="P63" i="1"/>
  <c r="V63" i="1" s="1"/>
  <c r="W63" i="1" s="1"/>
  <c r="S15" i="1"/>
  <c r="T15" i="1" s="1"/>
  <c r="S40" i="1"/>
  <c r="P21" i="1"/>
  <c r="V21" i="1" s="1"/>
  <c r="W21" i="1" s="1"/>
  <c r="T95" i="1"/>
  <c r="S19" i="1"/>
  <c r="P91" i="1"/>
  <c r="V91" i="1" s="1"/>
  <c r="W91" i="1" s="1"/>
  <c r="P80" i="1"/>
  <c r="V80" i="1" s="1"/>
  <c r="S100" i="1"/>
  <c r="P95" i="1"/>
  <c r="V95" i="1" s="1"/>
  <c r="P79" i="1"/>
  <c r="V79" i="1" s="1"/>
  <c r="S78" i="1"/>
  <c r="T78" i="1" s="1"/>
  <c r="P24" i="1"/>
  <c r="V24" i="1" s="1"/>
  <c r="P82" i="1"/>
  <c r="V82" i="1" s="1"/>
  <c r="P30" i="1"/>
  <c r="V30" i="1" s="1"/>
  <c r="W30" i="1" s="1"/>
  <c r="S138" i="1"/>
  <c r="P113" i="1"/>
  <c r="V113" i="1" s="1"/>
  <c r="P118" i="1"/>
  <c r="V118" i="1" s="1"/>
  <c r="P107" i="1"/>
  <c r="V107" i="1" s="1"/>
  <c r="P126" i="1"/>
  <c r="V126" i="1" s="1"/>
  <c r="P135" i="1"/>
  <c r="V135" i="1" s="1"/>
  <c r="W135" i="1" s="1"/>
  <c r="P136" i="1"/>
  <c r="V136" i="1" s="1"/>
  <c r="S121" i="1"/>
  <c r="S127" i="1"/>
  <c r="T127" i="1" s="1"/>
  <c r="P108" i="1"/>
  <c r="V108" i="1" s="1"/>
  <c r="S139" i="1"/>
  <c r="T139" i="1" s="1"/>
  <c r="T119" i="1"/>
  <c r="P90" i="1"/>
  <c r="V90" i="1" s="1"/>
  <c r="S29" i="1"/>
  <c r="S17" i="1"/>
  <c r="P51" i="1"/>
  <c r="V51" i="1" s="1"/>
  <c r="P89" i="1"/>
  <c r="V89" i="1" s="1"/>
  <c r="W89" i="1" s="1"/>
  <c r="S12" i="1"/>
  <c r="P64" i="1"/>
  <c r="V64" i="1" s="1"/>
  <c r="S31" i="1"/>
  <c r="S85" i="1"/>
  <c r="T85" i="1" s="1"/>
  <c r="S71" i="1"/>
  <c r="T71" i="1" s="1"/>
  <c r="P55" i="1"/>
  <c r="V55" i="1" s="1"/>
  <c r="W55" i="1" s="1"/>
  <c r="S35" i="1"/>
  <c r="S25" i="1"/>
  <c r="P102" i="1"/>
  <c r="V102" i="1" s="1"/>
  <c r="P45" i="1"/>
  <c r="V45" i="1" s="1"/>
  <c r="S74" i="1"/>
  <c r="T74" i="1" s="1"/>
  <c r="P92" i="1"/>
  <c r="V92" i="1" s="1"/>
  <c r="P86" i="1"/>
  <c r="V86" i="1" s="1"/>
  <c r="W86" i="1" s="1"/>
  <c r="P77" i="1"/>
  <c r="V77" i="1" s="1"/>
  <c r="W77" i="1" s="1"/>
  <c r="T79" i="1"/>
  <c r="U141" i="1"/>
  <c r="U142" i="1"/>
  <c r="R130" i="1"/>
  <c r="R138" i="1"/>
  <c r="R124" i="1"/>
  <c r="U125" i="1"/>
  <c r="U128" i="1"/>
  <c r="U139" i="1"/>
  <c r="W139" i="1" s="1"/>
  <c r="R117" i="1"/>
  <c r="R106" i="1"/>
  <c r="U120" i="1"/>
  <c r="U104" i="1"/>
  <c r="U74" i="1"/>
  <c r="W74" i="1" s="1"/>
  <c r="R84" i="1"/>
  <c r="R57" i="1"/>
  <c r="T57" i="1" s="1"/>
  <c r="R25" i="1"/>
  <c r="R77" i="1"/>
  <c r="T77" i="1" s="1"/>
  <c r="R42" i="1"/>
  <c r="U78" i="1"/>
  <c r="W78" i="1" s="1"/>
  <c r="U66" i="1"/>
  <c r="U50" i="1"/>
  <c r="U33" i="1"/>
  <c r="R80" i="1"/>
  <c r="T80" i="1" s="1"/>
  <c r="R55" i="1"/>
  <c r="T55" i="1" s="1"/>
  <c r="R37" i="1"/>
  <c r="R89" i="1"/>
  <c r="T89" i="1" s="1"/>
  <c r="U75" i="1"/>
  <c r="U95" i="1"/>
  <c r="U45" i="1"/>
  <c r="U40" i="1"/>
  <c r="W40" i="1" s="1"/>
  <c r="R13" i="1"/>
  <c r="T23" i="1"/>
  <c r="U10" i="1"/>
  <c r="R35" i="1"/>
  <c r="R47" i="1"/>
  <c r="T47" i="1" s="1"/>
  <c r="S49" i="1"/>
  <c r="S101" i="1"/>
  <c r="S94" i="1"/>
  <c r="S67" i="1"/>
  <c r="W25" i="1"/>
  <c r="S98" i="1"/>
  <c r="T98" i="1" s="1"/>
  <c r="P38" i="1"/>
  <c r="V38" i="1" s="1"/>
  <c r="P97" i="1"/>
  <c r="V97" i="1" s="1"/>
  <c r="W97" i="1" s="1"/>
  <c r="P47" i="1"/>
  <c r="V47" i="1" s="1"/>
  <c r="W47" i="1" s="1"/>
  <c r="P72" i="1"/>
  <c r="V72" i="1" s="1"/>
  <c r="S46" i="1"/>
  <c r="W101" i="1"/>
  <c r="S87" i="1"/>
  <c r="P53" i="1"/>
  <c r="V53" i="1" s="1"/>
  <c r="W12" i="1"/>
  <c r="P50" i="1"/>
  <c r="V50" i="1" s="1"/>
  <c r="T50" i="1"/>
  <c r="S39" i="1"/>
  <c r="T39" i="1" s="1"/>
  <c r="W94" i="1"/>
  <c r="S96" i="1"/>
  <c r="S27" i="1"/>
  <c r="T27" i="1" s="1"/>
  <c r="W87" i="1"/>
  <c r="S68" i="1"/>
  <c r="T68" i="1" s="1"/>
  <c r="P52" i="1"/>
  <c r="V52" i="1" s="1"/>
  <c r="S18" i="1"/>
  <c r="W67" i="1"/>
  <c r="S16" i="1"/>
  <c r="P62" i="1"/>
  <c r="V62" i="1" s="1"/>
  <c r="T45" i="1"/>
  <c r="S22" i="1"/>
  <c r="P11" i="1"/>
  <c r="V11" i="1" s="1"/>
  <c r="W11" i="1" s="1"/>
  <c r="S58" i="1"/>
  <c r="T58" i="1" s="1"/>
  <c r="T51" i="1"/>
  <c r="W31" i="1"/>
  <c r="W35" i="1"/>
  <c r="W19" i="1"/>
  <c r="T75" i="1"/>
  <c r="W138" i="1"/>
  <c r="S114" i="1"/>
  <c r="P134" i="1"/>
  <c r="V134" i="1" s="1"/>
  <c r="W115" i="1"/>
  <c r="W117" i="1"/>
  <c r="S122" i="1"/>
  <c r="S133" i="1"/>
  <c r="P109" i="1"/>
  <c r="V109" i="1" s="1"/>
  <c r="W109" i="1" s="1"/>
  <c r="S132" i="1"/>
  <c r="S105" i="1"/>
  <c r="S117" i="1"/>
  <c r="S124" i="1"/>
  <c r="P120" i="1"/>
  <c r="V120" i="1" s="1"/>
  <c r="S116" i="1"/>
  <c r="W106" i="1"/>
  <c r="T120" i="1"/>
  <c r="P112" i="1"/>
  <c r="V112" i="1" s="1"/>
  <c r="T113" i="1"/>
  <c r="W124" i="1"/>
  <c r="T134" i="1"/>
  <c r="T123" i="1"/>
  <c r="T126" i="1"/>
  <c r="T107" i="1"/>
  <c r="U123" i="1"/>
  <c r="U105" i="1"/>
  <c r="W105" i="1" s="1"/>
  <c r="R109" i="1"/>
  <c r="T109" i="1" s="1"/>
  <c r="U113" i="1"/>
  <c r="U134" i="1"/>
  <c r="R111" i="1"/>
  <c r="T111" i="1" s="1"/>
  <c r="R135" i="1"/>
  <c r="T135" i="1" s="1"/>
  <c r="U137" i="1"/>
  <c r="W137" i="1" s="1"/>
  <c r="U26" i="1"/>
  <c r="W26" i="1" s="1"/>
  <c r="R67" i="1"/>
  <c r="R21" i="1"/>
  <c r="T21" i="1" s="1"/>
  <c r="U27" i="1"/>
  <c r="W27" i="1" s="1"/>
  <c r="U79" i="1"/>
  <c r="R34" i="1"/>
  <c r="R14" i="1"/>
  <c r="R54" i="1"/>
  <c r="R97" i="1"/>
  <c r="T97" i="1" s="1"/>
  <c r="R12" i="1"/>
  <c r="R101" i="1"/>
  <c r="R30" i="1"/>
  <c r="T30" i="1" s="1"/>
  <c r="R86" i="1"/>
  <c r="T86" i="1" s="1"/>
  <c r="R94" i="1"/>
  <c r="R19" i="1"/>
  <c r="T116" i="1" l="1"/>
  <c r="W76" i="1"/>
  <c r="S9" i="1"/>
  <c r="S144" i="1" s="1"/>
  <c r="W80" i="1"/>
  <c r="T115" i="1"/>
  <c r="T105" i="1"/>
  <c r="W123" i="1"/>
  <c r="T40" i="1"/>
  <c r="T76" i="1"/>
  <c r="T106" i="1"/>
  <c r="T121" i="1"/>
  <c r="W79" i="1"/>
  <c r="T28" i="1"/>
  <c r="W81" i="1"/>
  <c r="T48" i="1"/>
  <c r="T125" i="1"/>
  <c r="T142" i="1"/>
  <c r="W41" i="1"/>
  <c r="W83" i="1"/>
  <c r="T81" i="1"/>
  <c r="W48" i="1"/>
  <c r="T122" i="1"/>
  <c r="T73" i="1"/>
  <c r="T54" i="1"/>
  <c r="T96" i="1"/>
  <c r="W10" i="1"/>
  <c r="W108" i="1"/>
  <c r="T42" i="1"/>
  <c r="T110" i="1"/>
  <c r="T130" i="1"/>
  <c r="T88" i="1"/>
  <c r="W64" i="1"/>
  <c r="W141" i="1"/>
  <c r="T114" i="1"/>
  <c r="W112" i="1"/>
  <c r="W125" i="1"/>
  <c r="W28" i="1"/>
  <c r="W60" i="1"/>
  <c r="T22" i="1"/>
  <c r="T87" i="1"/>
  <c r="W38" i="1"/>
  <c r="T29" i="1"/>
  <c r="W82" i="1"/>
  <c r="W23" i="1"/>
  <c r="W88" i="1"/>
  <c r="W69" i="1"/>
  <c r="T44" i="1"/>
  <c r="T56" i="1"/>
  <c r="W59" i="1"/>
  <c r="T34" i="1"/>
  <c r="W92" i="1"/>
  <c r="T129" i="1"/>
  <c r="T61" i="1"/>
  <c r="T69" i="1"/>
  <c r="T37" i="1"/>
  <c r="T84" i="1"/>
  <c r="W142" i="1"/>
  <c r="W128" i="1"/>
  <c r="W99" i="1"/>
  <c r="T49" i="1"/>
  <c r="W20" i="1"/>
  <c r="W75" i="1"/>
  <c r="W66" i="1"/>
  <c r="T138" i="1"/>
  <c r="T93" i="1"/>
  <c r="T20" i="1"/>
  <c r="W119" i="1"/>
  <c r="W33" i="1"/>
  <c r="T36" i="1"/>
  <c r="W129" i="1"/>
  <c r="W61" i="1"/>
  <c r="T14" i="1"/>
  <c r="T13" i="1"/>
  <c r="T25" i="1"/>
  <c r="W104" i="1"/>
  <c r="W95" i="1"/>
  <c r="W70" i="1"/>
  <c r="W136" i="1"/>
  <c r="W62" i="1"/>
  <c r="N144" i="1"/>
  <c r="P144" i="1" s="1"/>
  <c r="T31" i="1"/>
  <c r="W90" i="1"/>
  <c r="W118" i="1"/>
  <c r="W107" i="1"/>
  <c r="T132" i="1"/>
  <c r="T17" i="1"/>
  <c r="W126" i="1"/>
  <c r="T46" i="1"/>
  <c r="W45" i="1"/>
  <c r="W24" i="1"/>
  <c r="T16" i="1"/>
  <c r="T18" i="1"/>
  <c r="W52" i="1"/>
  <c r="T133" i="1"/>
  <c r="W53" i="1"/>
  <c r="W72" i="1"/>
  <c r="W102" i="1"/>
  <c r="I144" i="1"/>
  <c r="U144" i="1" s="1"/>
  <c r="W51" i="1"/>
  <c r="T100" i="1"/>
  <c r="W65" i="1"/>
  <c r="R9" i="1"/>
  <c r="U9" i="1"/>
  <c r="W9" i="1" s="1"/>
  <c r="T19" i="1"/>
  <c r="W134" i="1"/>
  <c r="T124" i="1"/>
  <c r="W113" i="1"/>
  <c r="T101" i="1"/>
  <c r="T35" i="1"/>
  <c r="T12" i="1"/>
  <c r="W50" i="1"/>
  <c r="W120" i="1"/>
  <c r="T117" i="1"/>
  <c r="T67" i="1"/>
  <c r="T94" i="1"/>
  <c r="T9" i="1" l="1"/>
  <c r="V144" i="1"/>
  <c r="W144" i="1" s="1"/>
  <c r="R144" i="1"/>
  <c r="T144" i="1" s="1"/>
</calcChain>
</file>

<file path=xl/sharedStrings.xml><?xml version="1.0" encoding="utf-8"?>
<sst xmlns="http://schemas.openxmlformats.org/spreadsheetml/2006/main" count="165" uniqueCount="156">
  <si>
    <t>Virginia Department of Education</t>
  </si>
  <si>
    <t>School Division</t>
  </si>
  <si>
    <t>COUNTIES</t>
  </si>
  <si>
    <t>Bedford</t>
  </si>
  <si>
    <t>Greensville</t>
  </si>
  <si>
    <t>CITIES</t>
  </si>
  <si>
    <t>Williamsburg</t>
  </si>
  <si>
    <t>TOWNS</t>
  </si>
  <si>
    <t>Total</t>
  </si>
  <si>
    <t>Accomack</t>
  </si>
  <si>
    <t>Albemarle</t>
  </si>
  <si>
    <t>Alleghany</t>
  </si>
  <si>
    <t>Amelia</t>
  </si>
  <si>
    <t>Amherst</t>
  </si>
  <si>
    <t>Appomattox</t>
  </si>
  <si>
    <t>Arlington</t>
  </si>
  <si>
    <t>Augusta</t>
  </si>
  <si>
    <t>Bath</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</si>
  <si>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</si>
  <si>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</si>
  <si>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</si>
  <si>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</si>
  <si>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</si>
  <si>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</si>
  <si>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</si>
  <si>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</si>
  <si>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</si>
  <si>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</si>
  <si>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</si>
  <si>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</si>
  <si>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</si>
  <si>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</si>
  <si>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</si>
  <si>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</si>
  <si>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</si>
  <si>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</si>
  <si>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Fairfax</t>
  </si>
  <si>
    <t>Fauquier</t>
  </si>
  <si>
    <t>Floyd</t>
  </si>
  <si>
    <t>Fluvanna</t>
  </si>
  <si>
    <t>Franklin</t>
  </si>
  <si>
    <t>Frederick</t>
  </si>
  <si>
    <t>Giles</t>
  </si>
  <si>
    <t>Gloucester</t>
  </si>
  <si>
    <t>Goochland</t>
  </si>
  <si>
    <t>Grayson</t>
  </si>
  <si>
    <t>Greene</t>
  </si>
  <si>
    <t>Halifax</t>
  </si>
  <si>
    <t>Hanover</t>
  </si>
  <si>
    <t>Henrico</t>
  </si>
  <si>
    <t>Henry</t>
  </si>
  <si>
    <t>Highland</t>
  </si>
  <si>
    <t>Isle Of Wight</t>
  </si>
  <si>
    <t>King George</t>
  </si>
  <si>
    <t>King &amp; Queen</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</si>
  <si>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</si>
  <si>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</si>
  <si>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</si>
  <si>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</si>
  <si>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</si>
  <si>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</si>
  <si>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</si>
  <si>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</si>
  <si>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</si>
  <si>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</si>
  <si>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</si>
  <si>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</si>
  <si>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</si>
  <si>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</si>
  <si>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</si>
  <si>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</si>
  <si>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</si>
  <si>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</si>
  <si>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</si>
  <si>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</si>
  <si>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</si>
  <si>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</si>
  <si>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</si>
  <si>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</si>
  <si>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</si>
  <si>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</si>
  <si>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Richmond</t>
  </si>
  <si>
    <t>Roanoke</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</si>
  <si>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</si>
  <si>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</si>
  <si>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</si>
  <si>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</si>
  <si>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</si>
  <si>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</si>
  <si>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</si>
  <si>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</si>
  <si>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</si>
  <si>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</si>
  <si>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</si>
  <si>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</si>
  <si>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</si>
  <si>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</si>
  <si>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</si>
  <si>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</si>
  <si>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</si>
  <si>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</si>
  <si>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Alexandria</t>
  </si>
  <si>
    <t>Bristol</t>
  </si>
  <si>
    <t>Buena Vista</t>
  </si>
  <si>
    <t>Charlottesville</t>
  </si>
  <si>
    <t>Colonial Heights</t>
  </si>
  <si>
    <t>Covington</t>
  </si>
  <si>
    <t>Danville</t>
  </si>
  <si>
    <t>Falls Church</t>
  </si>
  <si>
    <t>Fredericksburg</t>
  </si>
  <si>
    <t>Galax</t>
  </si>
  <si>
    <t>Hampton</t>
  </si>
  <si>
    <t>Harrisonburg</t>
  </si>
  <si>
    <t>Hopewell</t>
  </si>
  <si>
    <t>Lynchburg</t>
  </si>
  <si>
    <t>Martinsville</t>
  </si>
  <si>
    <t>Newport News</t>
  </si>
  <si>
    <t>Norfolk</t>
  </si>
  <si>
    <t>Norton</t>
  </si>
  <si>
    <t>Petersburg</t>
  </si>
  <si>
    <t>Portsmouth</t>
  </si>
  <si>
    <t>Radford</t>
  </si>
  <si>
    <t>Staunton</t>
  </si>
  <si>
    <t>Suffolk</t>
  </si>
  <si>
    <t>Virginia Beach</t>
  </si>
  <si>
    <t>Waynesboro</t>
  </si>
  <si>
    <t>Winchester</t>
  </si>
  <si>
    <t>Chesapeake</t>
  </si>
  <si>
    <t>Lexington</t>
  </si>
  <si>
    <t>Salem</t>
  </si>
  <si>
    <t>Poquoson</t>
  </si>
  <si>
    <t>Manassas</t>
  </si>
  <si>
    <t>Manassas Park</t>
  </si>
  <si>
    <t>Colonial Beach</t>
  </si>
  <si>
    <t>West Point</t>
  </si>
  <si>
    <r>
      <t>1</t>
    </r>
    <r>
      <rPr>
        <sz val="10"/>
        <rFont val="Arial"/>
        <family val="2"/>
      </rPr>
      <t xml:space="preserve">  Divisions must expend at least 90% of the preceding year’s effort from local and state expenditures, including sales tax, either on a total expenditure basis or per pupil expenditure basis.</t>
    </r>
  </si>
  <si>
    <t>Federal ESEA Maintenance of Effort</t>
  </si>
  <si>
    <t>State and Local Per Pupil Expenditures</t>
  </si>
  <si>
    <r>
      <t xml:space="preserve">FINAL Federal Maintenance of Effort - Excluding Community Services and Pre-kindergarten </t>
    </r>
    <r>
      <rPr>
        <b/>
        <vertAlign val="superscript"/>
        <sz val="11"/>
        <rFont val="Arial"/>
        <family val="2"/>
      </rPr>
      <t>1</t>
    </r>
  </si>
  <si>
    <r>
      <t xml:space="preserve">End-of-Year Average Daily Membership, excluding Pre-K </t>
    </r>
    <r>
      <rPr>
        <b/>
        <vertAlign val="superscript"/>
        <sz val="10"/>
        <rFont val="Arial"/>
        <family val="2"/>
      </rPr>
      <t>2</t>
    </r>
  </si>
  <si>
    <t>Community Services Expenditures
(Annual School Report Function 65300, all Objects Except 8200)</t>
  </si>
  <si>
    <r>
      <t xml:space="preserve">Pre-K Expenditures
(Program 8) from State and Local Sources </t>
    </r>
    <r>
      <rPr>
        <b/>
        <vertAlign val="superscript"/>
        <sz val="10"/>
        <rFont val="Arial"/>
        <family val="2"/>
      </rPr>
      <t>4</t>
    </r>
  </si>
  <si>
    <r>
      <t>Total State and Local Operational Expenditures (</t>
    </r>
    <r>
      <rPr>
        <b/>
        <sz val="10"/>
        <color indexed="10"/>
        <rFont val="Arial"/>
        <family val="2"/>
      </rPr>
      <t>including</t>
    </r>
    <r>
      <rPr>
        <b/>
        <sz val="10"/>
        <rFont val="Arial"/>
        <family val="2"/>
      </rPr>
      <t xml:space="preserve"> Pre-K) </t>
    </r>
    <r>
      <rPr>
        <b/>
        <vertAlign val="superscript"/>
        <sz val="10"/>
        <rFont val="Arial"/>
        <family val="2"/>
      </rPr>
      <t>3, 4</t>
    </r>
  </si>
  <si>
    <r>
      <t>3</t>
    </r>
    <r>
      <rPr>
        <sz val="10"/>
        <rFont val="Arial"/>
        <family val="2"/>
      </rPr>
      <t xml:space="preserve">  Operational expenditures include regular day school, school food services, summer school, adult education, and other education, but does not include non-regular day school programs, non-local education agency (LEA) programs, debt service, or capital outlay additions.  Non-LEA programs include expenditures made by a school division for state-operated education programs (in hospitals, clinics, and detention homes) that are located within the school division and reimbursed with state funds.  Expenditures exclude tuition payments (revenue source code 1901010) received from other school divisions.</t>
    </r>
  </si>
  <si>
    <t>FY 2013 Calculation</t>
  </si>
  <si>
    <t>FY 2013</t>
  </si>
  <si>
    <r>
      <t xml:space="preserve">Total State and Local </t>
    </r>
    <r>
      <rPr>
        <b/>
        <sz val="10"/>
        <color indexed="12"/>
        <rFont val="Arial"/>
        <family val="2"/>
      </rPr>
      <t>Expenditures</t>
    </r>
    <r>
      <rPr>
        <b/>
        <sz val="10"/>
        <rFont val="Arial"/>
        <family val="2"/>
      </rPr>
      <t xml:space="preserve">
(excludes community services and Pre-kindergarten expenditures)</t>
    </r>
  </si>
  <si>
    <r>
      <t xml:space="preserve">State and Local </t>
    </r>
    <r>
      <rPr>
        <b/>
        <sz val="10"/>
        <color indexed="12"/>
        <rFont val="Arial"/>
        <family val="2"/>
      </rPr>
      <t>Per Pupil Expenditures</t>
    </r>
    <r>
      <rPr>
        <b/>
        <sz val="10"/>
        <rFont val="Arial"/>
        <family val="2"/>
      </rPr>
      <t xml:space="preserve">
(excludes community services and Pre-kindergarten expenditures)</t>
    </r>
  </si>
  <si>
    <t>Total State and Local Expenditures (excludes community services and Pre-K expenditures)</t>
  </si>
  <si>
    <r>
      <t>2</t>
    </r>
    <r>
      <rPr>
        <sz val="10"/>
        <rFont val="Arial"/>
        <family val="2"/>
      </rPr>
      <t xml:space="preserve">  The End-of-Year Average Daily Membership (ADM) calculated at the end of the school year includes the ADM of pupils served in the school division and the ADM of resident pupils for whom tuition is paid to another school division, regional special education program, or private school.  Membership excludes Head Start, pre-kindergarten, junior kindergarten students, and students for whom the division receives tuition payments from another division or entity (i.e., out-of-state school division, Comprehensive Services Act, Interstate Compact Agreement).</t>
    </r>
  </si>
  <si>
    <r>
      <t xml:space="preserve">Fiscal Year 2014 Calculation Toward Meeting the 90% Effort Requirement, Pursuant to Sections 1120 (a) and 9521 of the Elementary and Secondary Education Act (ESEA) </t>
    </r>
    <r>
      <rPr>
        <b/>
        <vertAlign val="superscript"/>
        <sz val="12"/>
        <rFont val="Arial"/>
        <family val="2"/>
      </rPr>
      <t>1</t>
    </r>
  </si>
  <si>
    <r>
      <t xml:space="preserve">Fiscal Year 2014 vs Fiscal Year 2013 Operational Expenditures from Local and State Sources </t>
    </r>
    <r>
      <rPr>
        <b/>
        <vertAlign val="superscript"/>
        <sz val="12"/>
        <rFont val="Arial"/>
        <family val="2"/>
      </rPr>
      <t>3, 4</t>
    </r>
    <r>
      <rPr>
        <b/>
        <sz val="12"/>
        <rFont val="Arial"/>
        <family val="2"/>
      </rPr>
      <t xml:space="preserve"> as Shown in Table 15 of the Superintendent's Annual Report </t>
    </r>
  </si>
  <si>
    <t>FY 2014 Calculation</t>
  </si>
  <si>
    <t>FY 2014</t>
  </si>
  <si>
    <t>FY 2014 as a percentage of FY 2013</t>
  </si>
  <si>
    <t>4  For both FY 2013 and FY 2014, operational expenditures include pre-kindergarten expenditures; however, for purposes of the FY 2013 to FY 2014 Maintenance of Effort comparisons, pre-kindergarten expenditures are deducted.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</si>
</sst>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0"/>
    <numFmt numFmtId="165" formatCode="_(* #,##0_);_(* \(#,##0\);_(* &quot;-&quot;??_);_(@_)"/>
    <numFmt numFmtId="166" formatCode="0.0%"/>
    <numFmt numFmtId="167" formatCode="_(* #,##0.000_);_(* \(#,##0.000\);_(* &quot;-&quot;?_);_(@_)"/>
    <numFmt numFmtId="168" formatCode="_(* #,##0.0000_);_(* \(#,##0.0000\);_(* &quot;-&quot;?_);_(@_)"/>
  </numFmts>
  <fonts count="50" x14ac:knownFonts="1">
    <font>
      <sz val="10"/>
      <name val="Arial"/>
    </font>
    <font>
      <sz val="11"/>
      <color theme="1"/>
      <name val="Calibri"/>
      <family val="2"/>
      <scheme val="minor"/>
    </font>
    <font>
      <sz val="10"/>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sz val="10"/>
      <name val="Arial"/>
      <family val="2"/>
    </font>
    <font>
      <i/>
      <sz val="10"/>
      <color indexed="23"/>
      <name val="Calibri"/>
      <family val="2"/>
    </font>
    <font>
      <sz val="10"/>
      <color indexed="17"/>
      <name val="Calibri"/>
      <family val="2"/>
    </font>
    <font>
      <b/>
      <sz val="15"/>
      <color indexed="18"/>
      <name val="Calibri"/>
      <family val="2"/>
    </font>
    <font>
      <b/>
      <sz val="13"/>
      <color indexed="18"/>
      <name val="Calibri"/>
      <family val="2"/>
    </font>
    <font>
      <b/>
      <sz val="11"/>
      <color indexed="18"/>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18"/>
      <name val="Cambria"/>
      <family val="2"/>
    </font>
    <font>
      <b/>
      <sz val="10"/>
      <color indexed="8"/>
      <name val="Calibri"/>
      <family val="2"/>
    </font>
    <font>
      <sz val="10"/>
      <color indexed="10"/>
      <name val="Calibri"/>
      <family val="2"/>
    </font>
    <font>
      <b/>
      <sz val="10"/>
      <name val="Arial"/>
      <family val="2"/>
    </font>
    <font>
      <vertAlign val="superscript"/>
      <sz val="10"/>
      <name val="Arial"/>
      <family val="2"/>
    </font>
    <font>
      <b/>
      <vertAlign val="superscript"/>
      <sz val="10"/>
      <name val="Arial"/>
      <family val="2"/>
    </font>
    <font>
      <b/>
      <sz val="10"/>
      <color indexed="10"/>
      <name val="Arial"/>
      <family val="2"/>
    </font>
    <font>
      <b/>
      <sz val="11"/>
      <name val="Arial"/>
      <family val="2"/>
    </font>
    <font>
      <b/>
      <vertAlign val="superscript"/>
      <sz val="11"/>
      <name val="Arial"/>
      <family val="2"/>
    </font>
    <font>
      <b/>
      <sz val="10"/>
      <color indexed="12"/>
      <name val="Arial"/>
      <family val="2"/>
    </font>
    <font>
      <b/>
      <sz val="12"/>
      <name val="Arial"/>
      <family val="2"/>
    </font>
    <font>
      <b/>
      <vertAlign val="superscript"/>
      <sz val="12"/>
      <name val="Arial"/>
      <family val="2"/>
    </font>
    <font>
      <sz val="10"/>
      <name val="Arial"/>
      <family val="2"/>
    </font>
    <font>
      <sz val="9"/>
      <name val="Arial"/>
      <family val="2"/>
    </font>
    <font>
      <sz val="10"/>
      <color indexed="8"/>
      <name val="Arial"/>
      <family val="2"/>
    </font>
    <font>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54">
    <fill>
      <patternFill patternType="none"/>
    </fill>
    <fill>
      <patternFill patternType="gray125"/>
    </fill>
    <fill>
      <patternFill patternType="solid">
        <fgColor indexed="42"/>
      </patternFill>
    </fill>
    <fill>
      <patternFill patternType="solid">
        <fgColor indexed="31"/>
      </patternFill>
    </fill>
    <fill>
      <patternFill patternType="solid">
        <fgColor indexed="45"/>
      </patternFill>
    </fill>
    <fill>
      <patternFill patternType="solid">
        <fgColor indexed="29"/>
      </patternFill>
    </fill>
    <fill>
      <patternFill patternType="solid">
        <fgColor indexed="46"/>
      </patternFill>
    </fill>
    <fill>
      <patternFill patternType="solid">
        <fgColor indexed="15"/>
      </patternFill>
    </fill>
    <fill>
      <patternFill patternType="solid">
        <fgColor indexed="24"/>
      </patternFill>
    </fill>
    <fill>
      <patternFill patternType="solid">
        <fgColor indexed="11"/>
      </patternFill>
    </fill>
    <fill>
      <patternFill patternType="solid">
        <fgColor indexed="12"/>
      </patternFill>
    </fill>
    <fill>
      <patternFill patternType="solid">
        <fgColor indexed="14"/>
      </patternFill>
    </fill>
    <fill>
      <patternFill patternType="solid">
        <fgColor indexed="10"/>
      </patternFill>
    </fill>
    <fill>
      <patternFill patternType="solid">
        <fgColor indexed="13"/>
      </patternFill>
    </fill>
    <fill>
      <patternFill patternType="solid">
        <fgColor indexed="22"/>
      </patternFill>
    </fill>
    <fill>
      <patternFill patternType="solid">
        <fgColor indexed="55"/>
      </patternFill>
    </fill>
    <fill>
      <patternFill patternType="solid">
        <fgColor indexed="47"/>
      </patternFill>
    </fill>
    <fill>
      <patternFill patternType="solid">
        <fgColor indexed="43"/>
      </patternFill>
    </fill>
    <fill>
      <patternFill patternType="solid">
        <fgColor indexed="26"/>
      </patternFill>
    </fill>
    <fill>
      <patternFill patternType="solid">
        <fgColor rgb="FFFFCC99"/>
        <bgColor indexed="64"/>
      </patternFill>
    </fill>
    <fill>
      <patternFill patternType="solid">
        <fgColor theme="0" tint="-0.14996795556505021"/>
        <bgColor indexed="64"/>
      </patternFill>
    </fill>
    <fill>
      <patternFill patternType="solid">
        <fgColor rgb="FFCCFFFF"/>
        <bgColor indexed="64"/>
      </patternFill>
    </fill>
    <fill>
      <patternFill patternType="solid">
        <fgColor rgb="FFFFFFCC"/>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1"/>
      </bottom>
      <diagonal/>
    </border>
    <border>
      <left/>
      <right/>
      <top/>
      <bottom style="thick">
        <color indexed="42"/>
      </bottom>
      <diagonal/>
    </border>
    <border>
      <left/>
      <right/>
      <top/>
      <bottom style="medium">
        <color indexed="1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11"/>
      </top>
      <bottom style="double">
        <color indexed="11"/>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FFCC99"/>
      </left>
      <right style="thin">
        <color rgb="FFFFCC99"/>
      </right>
      <top style="medium">
        <color indexed="64"/>
      </top>
      <bottom style="thin">
        <color rgb="FFFFCC99"/>
      </bottom>
      <diagonal/>
    </border>
    <border>
      <left style="thin">
        <color rgb="FFFFCC99"/>
      </left>
      <right style="medium">
        <color indexed="64"/>
      </right>
      <top style="medium">
        <color indexed="64"/>
      </top>
      <bottom style="thin">
        <color rgb="FFFFCC99"/>
      </bottom>
      <diagonal/>
    </border>
    <border>
      <left style="thin">
        <color rgb="FFFFCC99"/>
      </left>
      <right style="thin">
        <color rgb="FFFFCC99"/>
      </right>
      <top style="thin">
        <color rgb="FFFFCC99"/>
      </top>
      <bottom style="thin">
        <color rgb="FFFFCC99"/>
      </bottom>
      <diagonal/>
    </border>
    <border>
      <left style="thin">
        <color rgb="FFFFCC99"/>
      </left>
      <right style="medium">
        <color indexed="64"/>
      </right>
      <top style="thin">
        <color rgb="FFFFCC99"/>
      </top>
      <bottom style="thin">
        <color rgb="FFFFCC99"/>
      </bottom>
      <diagonal/>
    </border>
    <border>
      <left style="thin">
        <color rgb="FFFFCC99"/>
      </left>
      <right style="thin">
        <color rgb="FFFFCC99"/>
      </right>
      <top style="thin">
        <color rgb="FFFFCC99"/>
      </top>
      <bottom style="medium">
        <color indexed="64"/>
      </bottom>
      <diagonal/>
    </border>
    <border>
      <left style="thin">
        <color rgb="FFFFCC99"/>
      </left>
      <right style="medium">
        <color indexed="64"/>
      </right>
      <top style="thin">
        <color rgb="FFFFCC99"/>
      </top>
      <bottom style="medium">
        <color indexed="64"/>
      </bottom>
      <diagonal/>
    </border>
    <border>
      <left style="medium">
        <color indexed="64"/>
      </left>
      <right style="thin">
        <color rgb="FFFFCC99"/>
      </right>
      <top style="medium">
        <color indexed="64"/>
      </top>
      <bottom style="medium">
        <color indexed="64"/>
      </bottom>
      <diagonal/>
    </border>
    <border>
      <left style="thin">
        <color rgb="FFFFCC99"/>
      </left>
      <right style="thin">
        <color rgb="FFFFCC99"/>
      </right>
      <top style="medium">
        <color indexed="64"/>
      </top>
      <bottom style="medium">
        <color indexed="64"/>
      </bottom>
      <diagonal/>
    </border>
    <border>
      <left style="thin">
        <color rgb="FFFFCC99"/>
      </left>
      <right/>
      <top style="medium">
        <color indexed="64"/>
      </top>
      <bottom style="medium">
        <color indexed="64"/>
      </bottom>
      <diagonal/>
    </border>
    <border>
      <left style="thin">
        <color rgb="FFFFCC99"/>
      </left>
      <right style="medium">
        <color indexed="64"/>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op>
      <bottom style="thin">
        <color theme="0" tint="-0.14996795556505021"/>
      </bottom>
      <diagonal/>
    </border>
    <border>
      <left style="thin">
        <color theme="0" tint="-0.14996795556505021"/>
      </left>
      <right style="thin">
        <color theme="0" tint="-0.14996795556505021"/>
      </right>
      <top style="thin">
        <color theme="0"/>
      </top>
      <bottom style="thin">
        <color theme="0" tint="-0.14996795556505021"/>
      </bottom>
      <diagonal/>
    </border>
    <border>
      <left style="thin">
        <color theme="0" tint="-0.14996795556505021"/>
      </left>
      <right style="thin">
        <color theme="0"/>
      </right>
      <top style="thin">
        <color theme="0"/>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right>
      <top style="thin">
        <color theme="0" tint="-0.14996795556505021"/>
      </top>
      <bottom style="thin">
        <color theme="0" tint="-0.14996795556505021"/>
      </bottom>
      <diagonal/>
    </border>
    <border>
      <left style="thin">
        <color theme="0"/>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thin">
        <color theme="0"/>
      </left>
      <right style="medium">
        <color indexed="64"/>
      </right>
      <top style="medium">
        <color indexed="64"/>
      </top>
      <bottom style="thin">
        <color theme="0"/>
      </bottom>
      <diagonal/>
    </border>
    <border>
      <left style="medium">
        <color indexed="64"/>
      </left>
      <right style="thin">
        <color rgb="FFFFCC99"/>
      </right>
      <top style="medium">
        <color indexed="64"/>
      </top>
      <bottom style="thin">
        <color rgb="FFFFCC99"/>
      </bottom>
      <diagonal/>
    </border>
    <border>
      <left style="medium">
        <color indexed="64"/>
      </left>
      <right style="thin">
        <color rgb="FFFFCC99"/>
      </right>
      <top style="thin">
        <color rgb="FFFFCC99"/>
      </top>
      <bottom style="thin">
        <color rgb="FFFFCC99"/>
      </bottom>
      <diagonal/>
    </border>
    <border>
      <left style="medium">
        <color indexed="64"/>
      </left>
      <right style="thin">
        <color rgb="FFFFCC99"/>
      </right>
      <top style="thin">
        <color rgb="FFFFCC99"/>
      </top>
      <bottom style="medium">
        <color indexed="64"/>
      </bottom>
      <diagonal/>
    </border>
    <border>
      <left style="thin">
        <color theme="0"/>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left>
      <right style="thin">
        <color theme="0" tint="-0.14996795556505021"/>
      </right>
      <top style="thin">
        <color theme="0" tint="-0.14996795556505021"/>
      </top>
      <bottom style="thin">
        <color theme="0"/>
      </bottom>
      <diagonal/>
    </border>
    <border>
      <left style="thin">
        <color theme="0" tint="-0.14996795556505021"/>
      </left>
      <right style="thin">
        <color theme="0" tint="-0.14996795556505021"/>
      </right>
      <top style="thin">
        <color theme="0" tint="-0.14996795556505021"/>
      </top>
      <bottom style="thin">
        <color theme="0"/>
      </bottom>
      <diagonal/>
    </border>
    <border>
      <left style="thin">
        <color theme="0"/>
      </left>
      <right style="thin">
        <color theme="0" tint="-0.14996795556505021"/>
      </right>
      <top style="thin">
        <color theme="0"/>
      </top>
      <bottom/>
      <diagonal/>
    </border>
    <border>
      <left style="thin">
        <color theme="0" tint="-0.14996795556505021"/>
      </left>
      <right style="thin">
        <color theme="0" tint="-0.14996795556505021"/>
      </right>
      <top style="thin">
        <color theme="0"/>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right style="medium">
        <color indexed="64"/>
      </right>
      <top style="thin">
        <color rgb="FFCCFFFF"/>
      </top>
      <bottom/>
      <diagonal/>
    </border>
    <border>
      <left style="medium">
        <color indexed="64"/>
      </left>
      <right/>
      <top style="thin">
        <color rgb="FFFFFFCC"/>
      </top>
      <bottom/>
      <diagonal/>
    </border>
    <border>
      <left/>
      <right/>
      <top style="thin">
        <color rgb="FFFFFFCC"/>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rgb="FFCCFFFF"/>
      </right>
      <top style="medium">
        <color indexed="64"/>
      </top>
      <bottom style="thin">
        <color rgb="FFCCFFFF"/>
      </bottom>
      <diagonal/>
    </border>
    <border>
      <left style="thin">
        <color rgb="FFCCFFFF"/>
      </left>
      <right style="thin">
        <color rgb="FFCCFFFF"/>
      </right>
      <top style="medium">
        <color indexed="64"/>
      </top>
      <bottom style="thin">
        <color rgb="FFCCFFFF"/>
      </bottom>
      <diagonal/>
    </border>
    <border>
      <left style="thin">
        <color rgb="FFCCFFFF"/>
      </left>
      <right style="medium">
        <color indexed="64"/>
      </right>
      <top style="medium">
        <color indexed="64"/>
      </top>
      <bottom style="thin">
        <color rgb="FFCCFFFF"/>
      </bottom>
      <diagonal/>
    </border>
    <border>
      <left style="medium">
        <color indexed="64"/>
      </left>
      <right style="thin">
        <color rgb="FFFFFFCC"/>
      </right>
      <top style="medium">
        <color indexed="64"/>
      </top>
      <bottom style="thin">
        <color rgb="FFFFFFCC"/>
      </bottom>
      <diagonal/>
    </border>
    <border>
      <left style="thin">
        <color rgb="FFFFFFCC"/>
      </left>
      <right style="thin">
        <color rgb="FFFFFFCC"/>
      </right>
      <top style="medium">
        <color indexed="64"/>
      </top>
      <bottom style="thin">
        <color rgb="FFFFFFCC"/>
      </bottom>
      <diagonal/>
    </border>
    <border>
      <left style="thin">
        <color rgb="FFFFFFCC"/>
      </left>
      <right style="medium">
        <color indexed="64"/>
      </right>
      <top style="medium">
        <color indexed="64"/>
      </top>
      <bottom style="thin">
        <color rgb="FFFFFFCC"/>
      </bottom>
      <diagonal/>
    </border>
    <border>
      <left/>
      <right/>
      <top style="thin">
        <color rgb="FFCCFFFF"/>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medium">
        <color indexed="64"/>
      </left>
      <right/>
      <top style="thin">
        <color rgb="FFCCFFFF"/>
      </top>
      <bottom/>
      <diagonal/>
    </border>
    <border>
      <left/>
      <right style="medium">
        <color indexed="64"/>
      </right>
      <top style="thin">
        <color rgb="FFFFFFCC"/>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4" borderId="0" applyNumberFormat="0" applyBorder="0" applyAlignment="0" applyProtection="0"/>
    <xf numFmtId="0" fontId="6" fillId="14" borderId="1" applyNumberFormat="0" applyAlignment="0" applyProtection="0"/>
    <xf numFmtId="0" fontId="7" fillId="15" borderId="2" applyNumberFormat="0" applyAlignment="0" applyProtection="0"/>
    <xf numFmtId="43" fontId="2" fillId="0" borderId="0" applyFont="0" applyFill="0" applyBorder="0" applyAlignment="0" applyProtection="0"/>
    <xf numFmtId="43" fontId="8" fillId="0" borderId="0" applyFont="0" applyFill="0" applyBorder="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16" borderId="1" applyNumberFormat="0" applyAlignment="0" applyProtection="0"/>
    <xf numFmtId="0" fontId="15" fillId="0" borderId="6" applyNumberFormat="0" applyFill="0" applyAlignment="0" applyProtection="0"/>
    <xf numFmtId="0" fontId="16" fillId="17" borderId="0" applyNumberFormat="0" applyBorder="0" applyAlignment="0" applyProtection="0"/>
    <xf numFmtId="0" fontId="8" fillId="18" borderId="7" applyNumberFormat="0" applyFont="0" applyAlignment="0" applyProtection="0"/>
    <xf numFmtId="0" fontId="17" fillId="14" borderId="8" applyNumberFormat="0" applyAlignment="0" applyProtection="0"/>
    <xf numFmtId="9" fontId="2"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39" fillId="47" borderId="0" applyNumberFormat="0" applyBorder="0" applyAlignment="0" applyProtection="0"/>
    <xf numFmtId="0" fontId="43" fillId="48" borderId="87" applyNumberFormat="0" applyAlignment="0" applyProtection="0"/>
    <xf numFmtId="0" fontId="45" fillId="49" borderId="88" applyNumberFormat="0" applyAlignment="0" applyProtection="0"/>
    <xf numFmtId="43" fontId="30"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47" fillId="0" borderId="0" applyNumberFormat="0" applyFill="0" applyBorder="0" applyAlignment="0" applyProtection="0"/>
    <xf numFmtId="0" fontId="38" fillId="50" borderId="0" applyNumberFormat="0" applyBorder="0" applyAlignment="0" applyProtection="0"/>
    <xf numFmtId="0" fontId="34" fillId="0" borderId="89" applyNumberFormat="0" applyFill="0" applyAlignment="0" applyProtection="0"/>
    <xf numFmtId="0" fontId="35" fillId="0" borderId="90" applyNumberFormat="0" applyFill="0" applyAlignment="0" applyProtection="0"/>
    <xf numFmtId="0" fontId="36" fillId="0" borderId="91" applyNumberFormat="0" applyFill="0" applyAlignment="0" applyProtection="0"/>
    <xf numFmtId="0" fontId="36" fillId="0" borderId="0" applyNumberFormat="0" applyFill="0" applyBorder="0" applyAlignment="0" applyProtection="0"/>
    <xf numFmtId="0" fontId="41" fillId="51" borderId="87" applyNumberFormat="0" applyAlignment="0" applyProtection="0"/>
    <xf numFmtId="0" fontId="44" fillId="0" borderId="92" applyNumberFormat="0" applyFill="0" applyAlignment="0" applyProtection="0"/>
    <xf numFmtId="0" fontId="40" fillId="52" borderId="0" applyNumberFormat="0" applyBorder="0" applyAlignment="0" applyProtection="0"/>
    <xf numFmtId="0" fontId="31" fillId="0" borderId="0"/>
    <xf numFmtId="0" fontId="33" fillId="0" borderId="0">
      <alignment wrapText="1"/>
    </xf>
    <xf numFmtId="0" fontId="33" fillId="0" borderId="0">
      <alignment wrapText="1"/>
    </xf>
    <xf numFmtId="0" fontId="32" fillId="0" borderId="0"/>
    <xf numFmtId="0" fontId="1" fillId="0" borderId="0"/>
    <xf numFmtId="0" fontId="1" fillId="53" borderId="93" applyNumberFormat="0" applyFont="0" applyAlignment="0" applyProtection="0"/>
    <xf numFmtId="0" fontId="42" fillId="48" borderId="94" applyNumberFormat="0" applyAlignment="0" applyProtection="0"/>
    <xf numFmtId="9" fontId="30" fillId="0" borderId="0" applyFont="0" applyFill="0" applyBorder="0" applyAlignment="0" applyProtection="0"/>
    <xf numFmtId="9" fontId="2" fillId="0" borderId="0" applyFont="0" applyFill="0" applyBorder="0" applyAlignment="0" applyProtection="0"/>
    <xf numFmtId="0" fontId="37" fillId="0" borderId="0" applyNumberFormat="0" applyFill="0" applyBorder="0" applyAlignment="0" applyProtection="0"/>
    <xf numFmtId="0" fontId="48" fillId="0" borderId="95" applyNumberFormat="0" applyFill="0" applyAlignment="0" applyProtection="0"/>
    <xf numFmtId="0" fontId="46" fillId="0" borderId="0" applyNumberFormat="0" applyFill="0" applyBorder="0" applyAlignment="0" applyProtection="0"/>
    <xf numFmtId="43" fontId="1" fillId="0" borderId="0" applyFont="0" applyFill="0" applyBorder="0" applyAlignment="0" applyProtection="0"/>
    <xf numFmtId="0" fontId="2" fillId="0" borderId="0"/>
  </cellStyleXfs>
  <cellXfs count="162">
    <xf numFmtId="0" fontId="0" fillId="0" borderId="0" xfId="0"/>
    <xf numFmtId="0" fontId="8" fillId="0" borderId="22" xfId="0" applyFont="1" applyFill="1" applyBorder="1" applyAlignment="1">
      <alignment vertical="center"/>
    </xf>
    <xf numFmtId="0" fontId="8" fillId="0" borderId="22" xfId="0" applyFont="1" applyFill="1" applyBorder="1" applyAlignment="1">
      <alignment horizontal="center" vertical="center"/>
    </xf>
    <xf numFmtId="38" fontId="8" fillId="0" borderId="22" xfId="0" applyNumberFormat="1" applyFont="1" applyFill="1" applyBorder="1" applyAlignment="1">
      <alignment vertical="center"/>
    </xf>
    <xf numFmtId="38" fontId="8" fillId="0" borderId="22" xfId="28" applyNumberFormat="1" applyFont="1" applyFill="1" applyBorder="1" applyAlignment="1">
      <alignment vertical="center"/>
    </xf>
    <xf numFmtId="43" fontId="8" fillId="0" borderId="22" xfId="28" applyFont="1" applyFill="1" applyBorder="1" applyAlignment="1">
      <alignment vertical="center"/>
    </xf>
    <xf numFmtId="165" fontId="8" fillId="0" borderId="22" xfId="28" applyNumberFormat="1" applyFont="1" applyFill="1" applyBorder="1" applyAlignment="1">
      <alignment vertical="center"/>
    </xf>
    <xf numFmtId="38" fontId="8" fillId="0" borderId="22" xfId="28" applyNumberFormat="1" applyFont="1" applyFill="1" applyBorder="1" applyAlignment="1">
      <alignment horizontal="center" vertical="center"/>
    </xf>
    <xf numFmtId="9" fontId="8" fillId="0" borderId="22" xfId="0" applyNumberFormat="1" applyFont="1" applyFill="1" applyBorder="1" applyAlignment="1">
      <alignment vertical="center"/>
    </xf>
    <xf numFmtId="0" fontId="21" fillId="0" borderId="22" xfId="0" applyFont="1" applyFill="1" applyBorder="1" applyAlignment="1">
      <alignment vertical="center"/>
    </xf>
    <xf numFmtId="165" fontId="8" fillId="0" borderId="23" xfId="28" applyNumberFormat="1" applyFont="1" applyFill="1" applyBorder="1" applyAlignment="1">
      <alignment vertical="center"/>
    </xf>
    <xf numFmtId="38" fontId="8" fillId="0" borderId="23" xfId="28" applyNumberFormat="1" applyFont="1" applyFill="1" applyBorder="1" applyAlignment="1">
      <alignment vertical="center"/>
    </xf>
    <xf numFmtId="38" fontId="21" fillId="0" borderId="22" xfId="0" applyNumberFormat="1" applyFont="1" applyFill="1" applyBorder="1" applyAlignment="1">
      <alignment vertical="center"/>
    </xf>
    <xf numFmtId="38" fontId="21" fillId="0" borderId="22" xfId="28" applyNumberFormat="1" applyFont="1" applyFill="1" applyBorder="1" applyAlignment="1">
      <alignment vertical="center"/>
    </xf>
    <xf numFmtId="0" fontId="21" fillId="19" borderId="24" xfId="0" applyFont="1" applyFill="1" applyBorder="1" applyAlignment="1">
      <alignment vertical="center"/>
    </xf>
    <xf numFmtId="0" fontId="8" fillId="19" borderId="24" xfId="0" applyFont="1" applyFill="1" applyBorder="1" applyAlignment="1">
      <alignment horizontal="center" vertical="center"/>
    </xf>
    <xf numFmtId="0" fontId="8" fillId="19" borderId="25" xfId="0" applyFont="1" applyFill="1" applyBorder="1" applyAlignment="1">
      <alignment horizontal="center" vertical="center"/>
    </xf>
    <xf numFmtId="0" fontId="21" fillId="19" borderId="26" xfId="0" applyFont="1" applyFill="1" applyBorder="1" applyAlignment="1">
      <alignment vertical="center"/>
    </xf>
    <xf numFmtId="0" fontId="8" fillId="19" borderId="26" xfId="0" applyFont="1" applyFill="1" applyBorder="1" applyAlignment="1">
      <alignment horizontal="center" vertical="center"/>
    </xf>
    <xf numFmtId="0" fontId="8" fillId="19" borderId="27" xfId="0" applyFont="1" applyFill="1" applyBorder="1" applyAlignment="1">
      <alignment horizontal="center" vertical="center"/>
    </xf>
    <xf numFmtId="0" fontId="21" fillId="19" borderId="28" xfId="0" applyFont="1" applyFill="1" applyBorder="1" applyAlignment="1">
      <alignment vertical="center"/>
    </xf>
    <xf numFmtId="0" fontId="8" fillId="19" borderId="28" xfId="0" applyFont="1" applyFill="1" applyBorder="1" applyAlignment="1">
      <alignment horizontal="center" vertical="center"/>
    </xf>
    <xf numFmtId="0" fontId="8" fillId="19" borderId="29" xfId="0" applyFont="1" applyFill="1" applyBorder="1" applyAlignment="1">
      <alignment horizontal="center" vertical="center"/>
    </xf>
    <xf numFmtId="0" fontId="21" fillId="19" borderId="30" xfId="0" applyFont="1" applyFill="1" applyBorder="1" applyAlignment="1">
      <alignment horizontal="center" vertical="center"/>
    </xf>
    <xf numFmtId="0" fontId="21" fillId="19" borderId="31" xfId="0" applyFont="1" applyFill="1" applyBorder="1" applyAlignment="1">
      <alignment vertical="center"/>
    </xf>
    <xf numFmtId="43" fontId="21" fillId="19" borderId="31" xfId="28" applyFont="1" applyFill="1" applyBorder="1" applyAlignment="1">
      <alignment vertical="center"/>
    </xf>
    <xf numFmtId="165" fontId="21" fillId="19" borderId="31" xfId="28" applyNumberFormat="1" applyFont="1" applyFill="1" applyBorder="1" applyAlignment="1">
      <alignment vertical="center"/>
    </xf>
    <xf numFmtId="0" fontId="21" fillId="19" borderId="31" xfId="28" applyNumberFormat="1" applyFont="1" applyFill="1" applyBorder="1" applyAlignment="1">
      <alignment horizontal="center" vertical="center"/>
    </xf>
    <xf numFmtId="0" fontId="21" fillId="19" borderId="32" xfId="0" applyFont="1" applyFill="1" applyBorder="1" applyAlignment="1">
      <alignment vertical="center"/>
    </xf>
    <xf numFmtId="0" fontId="21" fillId="19" borderId="30" xfId="0" applyFont="1" applyFill="1" applyBorder="1" applyAlignment="1">
      <alignment vertical="center"/>
    </xf>
    <xf numFmtId="165" fontId="21" fillId="19" borderId="33" xfId="28" applyNumberFormat="1" applyFont="1" applyFill="1" applyBorder="1" applyAlignment="1">
      <alignment vertical="center"/>
    </xf>
    <xf numFmtId="165" fontId="8" fillId="0" borderId="34" xfId="28" applyNumberFormat="1" applyFont="1" applyFill="1" applyBorder="1" applyAlignment="1">
      <alignment vertical="center"/>
    </xf>
    <xf numFmtId="165" fontId="8" fillId="0" borderId="35" xfId="28" applyNumberFormat="1" applyFont="1" applyFill="1" applyBorder="1" applyAlignment="1">
      <alignment vertical="center"/>
    </xf>
    <xf numFmtId="165" fontId="8" fillId="0" borderId="36" xfId="28" applyNumberFormat="1" applyFont="1" applyFill="1" applyBorder="1" applyAlignment="1">
      <alignment vertical="center"/>
    </xf>
    <xf numFmtId="165" fontId="8" fillId="0" borderId="37" xfId="28" applyNumberFormat="1" applyFont="1" applyFill="1" applyBorder="1" applyAlignment="1">
      <alignment vertical="center"/>
    </xf>
    <xf numFmtId="38" fontId="21" fillId="0" borderId="22" xfId="28" applyNumberFormat="1" applyFont="1" applyFill="1" applyBorder="1" applyAlignment="1">
      <alignment horizontal="center" vertical="center"/>
    </xf>
    <xf numFmtId="0" fontId="25" fillId="0" borderId="22" xfId="0" applyFont="1" applyFill="1" applyBorder="1" applyAlignment="1">
      <alignment vertical="center"/>
    </xf>
    <xf numFmtId="38" fontId="25" fillId="0" borderId="22" xfId="28" applyNumberFormat="1" applyFont="1" applyFill="1" applyBorder="1" applyAlignment="1">
      <alignment horizontal="center" vertical="center"/>
    </xf>
    <xf numFmtId="38" fontId="25" fillId="0" borderId="22" xfId="28" applyNumberFormat="1" applyFont="1" applyFill="1" applyBorder="1" applyAlignment="1">
      <alignment vertical="center"/>
    </xf>
    <xf numFmtId="38" fontId="8" fillId="0" borderId="37" xfId="28" applyNumberFormat="1" applyFont="1" applyFill="1" applyBorder="1" applyAlignment="1">
      <alignment vertical="center"/>
    </xf>
    <xf numFmtId="0" fontId="21" fillId="19" borderId="30" xfId="28" applyNumberFormat="1" applyFont="1" applyFill="1" applyBorder="1" applyAlignment="1">
      <alignment horizontal="center" vertical="center"/>
    </xf>
    <xf numFmtId="0" fontId="8" fillId="20" borderId="38" xfId="0" applyFont="1" applyFill="1" applyBorder="1" applyAlignment="1">
      <alignment vertical="center"/>
    </xf>
    <xf numFmtId="38" fontId="8" fillId="20" borderId="38" xfId="0" applyNumberFormat="1" applyFont="1" applyFill="1" applyBorder="1" applyAlignment="1">
      <alignment vertical="center"/>
    </xf>
    <xf numFmtId="0" fontId="25" fillId="20" borderId="38" xfId="28" applyNumberFormat="1" applyFont="1" applyFill="1" applyBorder="1" applyAlignment="1">
      <alignment horizontal="center" vertical="center"/>
    </xf>
    <xf numFmtId="38" fontId="25" fillId="20" borderId="38" xfId="28" applyNumberFormat="1" applyFont="1" applyFill="1" applyBorder="1" applyAlignment="1">
      <alignment horizontal="center" vertical="center"/>
    </xf>
    <xf numFmtId="0" fontId="21" fillId="20" borderId="38" xfId="0" applyFont="1" applyFill="1" applyBorder="1" applyAlignment="1">
      <alignment vertical="center"/>
    </xf>
    <xf numFmtId="165" fontId="21" fillId="20" borderId="38" xfId="28" applyNumberFormat="1" applyFont="1" applyFill="1" applyBorder="1" applyAlignment="1">
      <alignment horizontal="center" vertical="center"/>
    </xf>
    <xf numFmtId="38" fontId="21" fillId="20" borderId="38" xfId="28" applyNumberFormat="1" applyFont="1" applyFill="1" applyBorder="1" applyAlignment="1">
      <alignment horizontal="center" vertical="center"/>
    </xf>
    <xf numFmtId="38" fontId="8" fillId="20" borderId="38" xfId="28" applyNumberFormat="1" applyFont="1" applyFill="1" applyBorder="1" applyAlignment="1">
      <alignment vertical="center"/>
    </xf>
    <xf numFmtId="165" fontId="8" fillId="20" borderId="38" xfId="28" applyNumberFormat="1" applyFont="1" applyFill="1" applyBorder="1" applyAlignment="1">
      <alignment horizontal="center" vertical="center"/>
    </xf>
    <xf numFmtId="38" fontId="8" fillId="20" borderId="38" xfId="28" applyNumberFormat="1" applyFont="1" applyFill="1" applyBorder="1" applyAlignment="1">
      <alignment horizontal="center" vertical="center"/>
    </xf>
    <xf numFmtId="38" fontId="21" fillId="20" borderId="38" xfId="0" applyNumberFormat="1" applyFont="1" applyFill="1" applyBorder="1" applyAlignment="1">
      <alignment vertical="center"/>
    </xf>
    <xf numFmtId="43" fontId="8" fillId="20" borderId="38" xfId="0" applyNumberFormat="1" applyFont="1" applyFill="1" applyBorder="1" applyAlignment="1">
      <alignment vertical="center"/>
    </xf>
    <xf numFmtId="165" fontId="8" fillId="20" borderId="38" xfId="28" applyNumberFormat="1" applyFont="1" applyFill="1" applyBorder="1" applyAlignment="1">
      <alignment vertical="center"/>
    </xf>
    <xf numFmtId="0" fontId="8" fillId="20" borderId="39" xfId="0" applyFont="1" applyFill="1" applyBorder="1" applyAlignment="1">
      <alignment vertical="center"/>
    </xf>
    <xf numFmtId="0" fontId="8" fillId="20" borderId="40" xfId="0" applyFont="1" applyFill="1" applyBorder="1" applyAlignment="1">
      <alignment vertical="center"/>
    </xf>
    <xf numFmtId="38" fontId="8" fillId="20" borderId="40" xfId="0" applyNumberFormat="1" applyFont="1" applyFill="1" applyBorder="1" applyAlignment="1">
      <alignment vertical="center"/>
    </xf>
    <xf numFmtId="0" fontId="8" fillId="20" borderId="41" xfId="0" applyFont="1" applyFill="1" applyBorder="1" applyAlignment="1">
      <alignment vertical="center"/>
    </xf>
    <xf numFmtId="0" fontId="8" fillId="20" borderId="42" xfId="0" applyFont="1" applyFill="1" applyBorder="1" applyAlignment="1">
      <alignment vertical="center"/>
    </xf>
    <xf numFmtId="0" fontId="8" fillId="20" borderId="43" xfId="0" applyFont="1" applyFill="1" applyBorder="1" applyAlignment="1">
      <alignment vertical="center"/>
    </xf>
    <xf numFmtId="0" fontId="8" fillId="20" borderId="44" xfId="0" applyFont="1" applyFill="1" applyBorder="1" applyAlignment="1">
      <alignment vertical="center"/>
    </xf>
    <xf numFmtId="0" fontId="25" fillId="20" borderId="42" xfId="0" applyFont="1" applyFill="1" applyBorder="1" applyAlignment="1">
      <alignment vertical="center"/>
    </xf>
    <xf numFmtId="0" fontId="25" fillId="20" borderId="43" xfId="28" applyNumberFormat="1" applyFont="1" applyFill="1" applyBorder="1" applyAlignment="1">
      <alignment horizontal="center" vertical="center"/>
    </xf>
    <xf numFmtId="0" fontId="21" fillId="20" borderId="42" xfId="0" applyFont="1" applyFill="1" applyBorder="1" applyAlignment="1">
      <alignment vertical="center"/>
    </xf>
    <xf numFmtId="165" fontId="21" fillId="20" borderId="43" xfId="28" applyNumberFormat="1" applyFont="1" applyFill="1" applyBorder="1" applyAlignment="1">
      <alignment horizontal="center" vertical="center"/>
    </xf>
    <xf numFmtId="38" fontId="8" fillId="20" borderId="42" xfId="28" applyNumberFormat="1" applyFont="1" applyFill="1" applyBorder="1" applyAlignment="1">
      <alignment vertical="center"/>
    </xf>
    <xf numFmtId="165" fontId="8" fillId="20" borderId="43" xfId="28" applyNumberFormat="1" applyFont="1" applyFill="1" applyBorder="1" applyAlignment="1">
      <alignment horizontal="center" vertical="center"/>
    </xf>
    <xf numFmtId="0" fontId="21" fillId="20" borderId="43" xfId="0" applyFont="1" applyFill="1" applyBorder="1" applyAlignment="1">
      <alignment vertical="center"/>
    </xf>
    <xf numFmtId="165" fontId="8" fillId="20" borderId="43" xfId="28" applyNumberFormat="1" applyFont="1" applyFill="1" applyBorder="1" applyAlignment="1">
      <alignment vertical="center"/>
    </xf>
    <xf numFmtId="38" fontId="8" fillId="20" borderId="44" xfId="28" applyNumberFormat="1" applyFont="1" applyFill="1" applyBorder="1" applyAlignment="1">
      <alignment vertical="center"/>
    </xf>
    <xf numFmtId="38" fontId="8" fillId="20" borderId="43" xfId="28" applyNumberFormat="1" applyFont="1" applyFill="1" applyBorder="1" applyAlignment="1">
      <alignment vertical="center"/>
    </xf>
    <xf numFmtId="0" fontId="25" fillId="20" borderId="45" xfId="0" applyFont="1" applyFill="1" applyBorder="1" applyAlignment="1">
      <alignment vertical="center"/>
    </xf>
    <xf numFmtId="0" fontId="21" fillId="20" borderId="46" xfId="0" applyFont="1" applyFill="1" applyBorder="1" applyAlignment="1">
      <alignment vertical="center"/>
    </xf>
    <xf numFmtId="0" fontId="8" fillId="20" borderId="46" xfId="0" applyFont="1" applyFill="1" applyBorder="1" applyAlignment="1">
      <alignment vertical="center"/>
    </xf>
    <xf numFmtId="164" fontId="8" fillId="20" borderId="46" xfId="0" applyNumberFormat="1" applyFont="1" applyFill="1" applyBorder="1" applyAlignment="1">
      <alignment vertical="center"/>
    </xf>
    <xf numFmtId="0" fontId="21" fillId="21" borderId="10" xfId="28" applyNumberFormat="1" applyFont="1" applyFill="1" applyBorder="1" applyAlignment="1">
      <alignment horizontal="center" vertical="center" wrapText="1"/>
    </xf>
    <xf numFmtId="0" fontId="21" fillId="22" borderId="10" xfId="28" applyNumberFormat="1" applyFont="1" applyFill="1" applyBorder="1" applyAlignment="1">
      <alignment horizontal="center" vertical="center" wrapText="1"/>
    </xf>
    <xf numFmtId="165" fontId="21" fillId="19" borderId="31" xfId="28" applyNumberFormat="1" applyFont="1" applyFill="1" applyBorder="1" applyAlignment="1">
      <alignment horizontal="center" vertical="center"/>
    </xf>
    <xf numFmtId="38" fontId="21" fillId="19" borderId="33" xfId="28" applyNumberFormat="1" applyFont="1" applyFill="1" applyBorder="1" applyAlignment="1">
      <alignment horizontal="center" vertical="center"/>
    </xf>
    <xf numFmtId="38" fontId="21" fillId="0" borderId="47" xfId="28" applyNumberFormat="1" applyFont="1" applyFill="1" applyBorder="1" applyAlignment="1">
      <alignment horizontal="center" vertical="center" wrapText="1"/>
    </xf>
    <xf numFmtId="0" fontId="28" fillId="19" borderId="48" xfId="0" applyFont="1" applyFill="1" applyBorder="1" applyAlignment="1">
      <alignment horizontal="left" vertical="center"/>
    </xf>
    <xf numFmtId="0" fontId="28" fillId="19" borderId="49" xfId="0" applyFont="1" applyFill="1" applyBorder="1" applyAlignment="1">
      <alignment horizontal="left" vertical="center"/>
    </xf>
    <xf numFmtId="0" fontId="28" fillId="19" borderId="50" xfId="0" applyFont="1" applyFill="1" applyBorder="1" applyAlignment="1">
      <alignment horizontal="left" vertical="center"/>
    </xf>
    <xf numFmtId="165" fontId="21" fillId="19" borderId="30" xfId="28" applyNumberFormat="1" applyFont="1" applyFill="1" applyBorder="1" applyAlignment="1">
      <alignment vertical="center"/>
    </xf>
    <xf numFmtId="165" fontId="21" fillId="19" borderId="30" xfId="28" applyNumberFormat="1" applyFont="1" applyFill="1" applyBorder="1" applyAlignment="1">
      <alignment horizontal="center" vertical="center"/>
    </xf>
    <xf numFmtId="166" fontId="21" fillId="19" borderId="33" xfId="41" applyNumberFormat="1" applyFont="1" applyFill="1" applyBorder="1" applyAlignment="1">
      <alignment vertical="center"/>
    </xf>
    <xf numFmtId="166" fontId="8" fillId="0" borderId="35" xfId="41" applyNumberFormat="1" applyFont="1" applyFill="1" applyBorder="1" applyAlignment="1">
      <alignment vertical="center"/>
    </xf>
    <xf numFmtId="166" fontId="8" fillId="0" borderId="37" xfId="41" applyNumberFormat="1" applyFont="1" applyFill="1" applyBorder="1" applyAlignment="1">
      <alignment vertical="center"/>
    </xf>
    <xf numFmtId="166" fontId="21" fillId="19" borderId="33" xfId="28" applyNumberFormat="1" applyFont="1" applyFill="1" applyBorder="1" applyAlignment="1">
      <alignment vertical="center"/>
    </xf>
    <xf numFmtId="0" fontId="22" fillId="20" borderId="51" xfId="0" applyFont="1" applyFill="1" applyBorder="1" applyAlignment="1">
      <alignment vertical="center"/>
    </xf>
    <xf numFmtId="0" fontId="8" fillId="20" borderId="52" xfId="0" applyFont="1" applyFill="1" applyBorder="1" applyAlignment="1">
      <alignment vertical="center"/>
    </xf>
    <xf numFmtId="38" fontId="8" fillId="20" borderId="52" xfId="28" applyNumberFormat="1" applyFont="1" applyFill="1" applyBorder="1" applyAlignment="1">
      <alignment vertical="center"/>
    </xf>
    <xf numFmtId="165" fontId="8" fillId="20" borderId="52" xfId="28" applyNumberFormat="1" applyFont="1" applyFill="1" applyBorder="1" applyAlignment="1">
      <alignment vertical="center"/>
    </xf>
    <xf numFmtId="38" fontId="8" fillId="20" borderId="40" xfId="28" applyNumberFormat="1" applyFont="1" applyFill="1" applyBorder="1" applyAlignment="1">
      <alignment vertical="center"/>
    </xf>
    <xf numFmtId="0" fontId="8" fillId="20" borderId="44" xfId="0" applyFont="1" applyFill="1" applyBorder="1" applyAlignment="1">
      <alignment horizontal="center" vertical="center"/>
    </xf>
    <xf numFmtId="0" fontId="8" fillId="20" borderId="53" xfId="0" applyFont="1" applyFill="1" applyBorder="1" applyAlignment="1">
      <alignment horizontal="center" vertical="center"/>
    </xf>
    <xf numFmtId="0" fontId="8" fillId="20" borderId="54" xfId="0" applyFont="1" applyFill="1" applyBorder="1" applyAlignment="1">
      <alignment vertical="center"/>
    </xf>
    <xf numFmtId="38" fontId="8" fillId="20" borderId="54" xfId="28" applyNumberFormat="1" applyFont="1" applyFill="1" applyBorder="1" applyAlignment="1">
      <alignment vertical="center"/>
    </xf>
    <xf numFmtId="165" fontId="8" fillId="20" borderId="54" xfId="28" applyNumberFormat="1" applyFont="1" applyFill="1" applyBorder="1" applyAlignment="1">
      <alignment vertical="center"/>
    </xf>
    <xf numFmtId="0" fontId="8" fillId="20" borderId="55" xfId="0" applyFont="1" applyFill="1" applyBorder="1" applyAlignment="1">
      <alignment horizontal="center" vertical="center"/>
    </xf>
    <xf numFmtId="0" fontId="8" fillId="20" borderId="56" xfId="0" applyFont="1" applyFill="1" applyBorder="1" applyAlignment="1">
      <alignment vertical="center"/>
    </xf>
    <xf numFmtId="165" fontId="8" fillId="20" borderId="56" xfId="28" applyNumberFormat="1" applyFont="1" applyFill="1" applyBorder="1" applyAlignment="1">
      <alignment vertical="center"/>
    </xf>
    <xf numFmtId="165" fontId="8" fillId="20" borderId="57" xfId="28" applyNumberFormat="1" applyFont="1" applyFill="1" applyBorder="1" applyAlignment="1">
      <alignment vertical="center"/>
    </xf>
    <xf numFmtId="38" fontId="8" fillId="20" borderId="58" xfId="0" applyNumberFormat="1" applyFont="1" applyFill="1" applyBorder="1" applyAlignment="1">
      <alignment vertical="center"/>
    </xf>
    <xf numFmtId="38" fontId="8" fillId="20" borderId="58" xfId="28" applyNumberFormat="1" applyFont="1" applyFill="1" applyBorder="1" applyAlignment="1">
      <alignment vertical="center"/>
    </xf>
    <xf numFmtId="0" fontId="8" fillId="20" borderId="58" xfId="0" applyFont="1" applyFill="1" applyBorder="1" applyAlignment="1">
      <alignment vertical="center"/>
    </xf>
    <xf numFmtId="168" fontId="8" fillId="20" borderId="42" xfId="0" applyNumberFormat="1" applyFont="1" applyFill="1" applyBorder="1" applyAlignment="1">
      <alignment vertical="center"/>
    </xf>
    <xf numFmtId="165" fontId="8" fillId="20" borderId="42" xfId="28" applyNumberFormat="1" applyFont="1" applyFill="1" applyBorder="1" applyAlignment="1">
      <alignment vertical="center"/>
    </xf>
    <xf numFmtId="164" fontId="8" fillId="0" borderId="59" xfId="0" applyNumberFormat="1" applyFont="1" applyFill="1" applyBorder="1" applyAlignment="1">
      <alignment horizontal="center" vertical="center"/>
    </xf>
    <xf numFmtId="0" fontId="8" fillId="0" borderId="60" xfId="0" applyFont="1" applyFill="1" applyBorder="1" applyAlignment="1">
      <alignment vertical="center"/>
    </xf>
    <xf numFmtId="164" fontId="8" fillId="0" borderId="47" xfId="0" applyNumberFormat="1" applyFont="1" applyFill="1" applyBorder="1" applyAlignment="1">
      <alignment vertical="center"/>
    </xf>
    <xf numFmtId="164" fontId="8" fillId="0" borderId="36" xfId="0" applyNumberFormat="1" applyFont="1" applyFill="1" applyBorder="1" applyAlignment="1">
      <alignment horizontal="center" vertical="center"/>
    </xf>
    <xf numFmtId="164" fontId="8" fillId="0" borderId="37" xfId="0" applyNumberFormat="1" applyFont="1" applyFill="1" applyBorder="1" applyAlignment="1">
      <alignment vertical="center"/>
    </xf>
    <xf numFmtId="164" fontId="8" fillId="0" borderId="61" xfId="0" applyNumberFormat="1" applyFont="1" applyFill="1" applyBorder="1" applyAlignment="1">
      <alignment horizontal="center" vertical="center"/>
    </xf>
    <xf numFmtId="0" fontId="8" fillId="0" borderId="62" xfId="0" applyFont="1" applyFill="1" applyBorder="1" applyAlignment="1">
      <alignment vertical="center"/>
    </xf>
    <xf numFmtId="164" fontId="8" fillId="0" borderId="63" xfId="0" applyNumberFormat="1" applyFont="1" applyFill="1" applyBorder="1" applyAlignment="1">
      <alignment vertical="center"/>
    </xf>
    <xf numFmtId="0" fontId="8" fillId="0" borderId="61" xfId="0" applyFont="1" applyFill="1" applyBorder="1" applyAlignment="1">
      <alignment horizontal="center" vertical="center"/>
    </xf>
    <xf numFmtId="0" fontId="8" fillId="0" borderId="63" xfId="0" applyFont="1" applyFill="1" applyBorder="1" applyAlignment="1">
      <alignment vertical="center"/>
    </xf>
    <xf numFmtId="167" fontId="8" fillId="20" borderId="42" xfId="0" applyNumberFormat="1" applyFont="1" applyFill="1" applyBorder="1" applyAlignment="1">
      <alignment vertical="center"/>
    </xf>
    <xf numFmtId="0" fontId="22" fillId="0" borderId="64" xfId="0" applyFont="1" applyFill="1" applyBorder="1" applyAlignment="1">
      <alignment horizontal="left" vertical="center" wrapText="1"/>
    </xf>
    <xf numFmtId="0" fontId="22" fillId="0" borderId="65" xfId="0" applyFont="1" applyFill="1" applyBorder="1" applyAlignment="1">
      <alignment horizontal="left" vertical="center" wrapText="1"/>
    </xf>
    <xf numFmtId="0" fontId="22" fillId="0" borderId="66" xfId="0" applyFont="1" applyFill="1" applyBorder="1" applyAlignment="1">
      <alignment horizontal="left" vertical="center" wrapText="1"/>
    </xf>
    <xf numFmtId="0" fontId="21" fillId="21" borderId="82" xfId="28" applyNumberFormat="1" applyFont="1" applyFill="1" applyBorder="1" applyAlignment="1">
      <alignment horizontal="center" vertical="center" wrapText="1"/>
    </xf>
    <xf numFmtId="0" fontId="21" fillId="21" borderId="13" xfId="28" applyNumberFormat="1" applyFont="1" applyFill="1" applyBorder="1" applyAlignment="1">
      <alignment horizontal="center" vertical="center" wrapText="1"/>
    </xf>
    <xf numFmtId="0" fontId="2" fillId="0" borderId="67" xfId="0" applyFont="1" applyFill="1" applyBorder="1" applyAlignment="1">
      <alignment horizontal="left" vertical="center" wrapText="1"/>
    </xf>
    <xf numFmtId="0" fontId="8" fillId="0" borderId="68" xfId="0" applyFont="1" applyFill="1" applyBorder="1" applyAlignment="1">
      <alignment horizontal="left" vertical="center" wrapText="1"/>
    </xf>
    <xf numFmtId="0" fontId="8" fillId="0" borderId="69" xfId="0" applyFont="1" applyFill="1" applyBorder="1" applyAlignment="1">
      <alignment horizontal="left" vertical="center" wrapText="1"/>
    </xf>
    <xf numFmtId="0" fontId="21" fillId="21" borderId="70" xfId="28" applyNumberFormat="1" applyFont="1" applyFill="1" applyBorder="1" applyAlignment="1">
      <alignment horizontal="center" vertical="center" wrapText="1"/>
    </xf>
    <xf numFmtId="0" fontId="21" fillId="21" borderId="11" xfId="28" applyNumberFormat="1" applyFont="1" applyFill="1" applyBorder="1" applyAlignment="1">
      <alignment horizontal="center" vertical="center" wrapText="1"/>
    </xf>
    <xf numFmtId="0" fontId="21" fillId="22" borderId="71" xfId="0" applyFont="1" applyFill="1" applyBorder="1" applyAlignment="1">
      <alignment horizontal="center" vertical="center" wrapText="1"/>
    </xf>
    <xf numFmtId="0" fontId="21" fillId="22" borderId="12" xfId="0" applyFont="1" applyFill="1" applyBorder="1" applyAlignment="1">
      <alignment horizontal="center" vertical="center" wrapText="1"/>
    </xf>
    <xf numFmtId="0" fontId="21" fillId="22" borderId="72" xfId="28" applyNumberFormat="1" applyFont="1" applyFill="1" applyBorder="1" applyAlignment="1">
      <alignment horizontal="center" vertical="center" wrapText="1"/>
    </xf>
    <xf numFmtId="0" fontId="21" fillId="22" borderId="13" xfId="28" applyNumberFormat="1" applyFont="1" applyFill="1" applyBorder="1" applyAlignment="1">
      <alignment horizontal="center" vertical="center" wrapTex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1" xfId="0" applyFont="1" applyFill="1" applyBorder="1" applyAlignment="1">
      <alignment horizontal="center" vertical="center"/>
    </xf>
    <xf numFmtId="0" fontId="22" fillId="0" borderId="73" xfId="0" applyFont="1" applyFill="1" applyBorder="1" applyAlignment="1">
      <alignment horizontal="left" vertical="center"/>
    </xf>
    <xf numFmtId="0" fontId="22" fillId="0" borderId="74" xfId="0" applyFont="1" applyFill="1" applyBorder="1" applyAlignment="1">
      <alignment horizontal="left" vertical="center"/>
    </xf>
    <xf numFmtId="0" fontId="22" fillId="0" borderId="75" xfId="0" applyFont="1" applyFill="1" applyBorder="1" applyAlignment="1">
      <alignment horizontal="left" vertical="center"/>
    </xf>
    <xf numFmtId="0" fontId="21" fillId="0" borderId="19" xfId="28" applyNumberFormat="1" applyFont="1" applyFill="1" applyBorder="1" applyAlignment="1">
      <alignment horizontal="center" vertical="center" wrapText="1"/>
    </xf>
    <xf numFmtId="0" fontId="21" fillId="0" borderId="20" xfId="28" applyNumberFormat="1" applyFont="1" applyFill="1" applyBorder="1" applyAlignment="1">
      <alignment horizontal="center" vertical="center" wrapText="1"/>
    </xf>
    <xf numFmtId="0" fontId="21" fillId="0" borderId="21" xfId="28" applyNumberFormat="1" applyFont="1" applyFill="1" applyBorder="1" applyAlignment="1">
      <alignment horizontal="center" vertical="center" wrapText="1"/>
    </xf>
    <xf numFmtId="0" fontId="25" fillId="21" borderId="76" xfId="0" applyFont="1" applyFill="1" applyBorder="1" applyAlignment="1">
      <alignment horizontal="center" vertical="center"/>
    </xf>
    <xf numFmtId="0" fontId="25" fillId="21" borderId="77" xfId="0" applyFont="1" applyFill="1" applyBorder="1" applyAlignment="1">
      <alignment horizontal="center" vertical="center"/>
    </xf>
    <xf numFmtId="0" fontId="25" fillId="21" borderId="78" xfId="0" applyFont="1" applyFill="1" applyBorder="1" applyAlignment="1">
      <alignment horizontal="center" vertical="center"/>
    </xf>
    <xf numFmtId="0" fontId="25" fillId="22" borderId="79" xfId="0" applyFont="1" applyFill="1" applyBorder="1" applyAlignment="1">
      <alignment horizontal="center" vertical="center"/>
    </xf>
    <xf numFmtId="0" fontId="25" fillId="22" borderId="80" xfId="0" applyFont="1" applyFill="1" applyBorder="1" applyAlignment="1">
      <alignment horizontal="center" vertical="center"/>
    </xf>
    <xf numFmtId="0" fontId="25" fillId="22" borderId="81" xfId="0" applyFont="1" applyFill="1" applyBorder="1" applyAlignment="1">
      <alignment horizontal="center" vertical="center"/>
    </xf>
    <xf numFmtId="0" fontId="25" fillId="0" borderId="83" xfId="28" applyNumberFormat="1" applyFont="1" applyFill="1" applyBorder="1" applyAlignment="1">
      <alignment horizontal="center" vertical="center"/>
    </xf>
    <xf numFmtId="0" fontId="25" fillId="0" borderId="84" xfId="28" applyNumberFormat="1" applyFont="1" applyFill="1" applyBorder="1" applyAlignment="1">
      <alignment horizontal="center" vertical="center"/>
    </xf>
    <xf numFmtId="0" fontId="25" fillId="0" borderId="60" xfId="28" applyNumberFormat="1" applyFont="1" applyFill="1" applyBorder="1" applyAlignment="1">
      <alignment horizontal="center" vertical="center"/>
    </xf>
    <xf numFmtId="0" fontId="25" fillId="0" borderId="47" xfId="28" applyNumberFormat="1" applyFont="1" applyFill="1" applyBorder="1" applyAlignment="1">
      <alignment horizontal="center" vertical="center"/>
    </xf>
    <xf numFmtId="0" fontId="21" fillId="21" borderId="85" xfId="0" applyFont="1" applyFill="1" applyBorder="1" applyAlignment="1">
      <alignment horizontal="center" vertical="center" wrapText="1"/>
    </xf>
    <xf numFmtId="0" fontId="21" fillId="21" borderId="12" xfId="0" applyFont="1" applyFill="1" applyBorder="1" applyAlignment="1">
      <alignment horizontal="center" vertical="center" wrapText="1"/>
    </xf>
    <xf numFmtId="0" fontId="21" fillId="22" borderId="86" xfId="28" applyNumberFormat="1" applyFont="1" applyFill="1" applyBorder="1" applyAlignment="1">
      <alignment horizontal="center" vertical="center" wrapText="1"/>
    </xf>
    <xf numFmtId="0" fontId="21" fillId="22" borderId="11" xfId="28" applyNumberFormat="1" applyFont="1" applyFill="1" applyBorder="1" applyAlignment="1">
      <alignment horizontal="center" vertical="center" wrapText="1"/>
    </xf>
  </cellXfs>
  <cellStyles count="102">
    <cellStyle name="20% - Accent1" xfId="1" builtinId="30" customBuiltin="1"/>
    <cellStyle name="20% - Accent1 2" xfId="45"/>
    <cellStyle name="20% - Accent2" xfId="2" builtinId="34" customBuiltin="1"/>
    <cellStyle name="20% - Accent2 2" xfId="46"/>
    <cellStyle name="20% - Accent3" xfId="3" builtinId="38" customBuiltin="1"/>
    <cellStyle name="20% - Accent3 2" xfId="47"/>
    <cellStyle name="20% - Accent4" xfId="4" builtinId="42" customBuiltin="1"/>
    <cellStyle name="20% - Accent4 2" xfId="48"/>
    <cellStyle name="20% - Accent5" xfId="5" builtinId="46" customBuiltin="1"/>
    <cellStyle name="20% - Accent5 2" xfId="49"/>
    <cellStyle name="20% - Accent6" xfId="6" builtinId="50" customBuiltin="1"/>
    <cellStyle name="20% - Accent6 2" xfId="50"/>
    <cellStyle name="40% - Accent1" xfId="7" builtinId="31" customBuiltin="1"/>
    <cellStyle name="40% - Accent1 2" xfId="51"/>
    <cellStyle name="40% - Accent2" xfId="8" builtinId="35" customBuiltin="1"/>
    <cellStyle name="40% - Accent2 2" xfId="52"/>
    <cellStyle name="40% - Accent3" xfId="9" builtinId="39" customBuiltin="1"/>
    <cellStyle name="40% - Accent3 2" xfId="53"/>
    <cellStyle name="40% - Accent4" xfId="10" builtinId="43" customBuiltin="1"/>
    <cellStyle name="40% - Accent4 2" xfId="54"/>
    <cellStyle name="40% - Accent5" xfId="11" builtinId="47" customBuiltin="1"/>
    <cellStyle name="40% - Accent5 2" xfId="55"/>
    <cellStyle name="40% - Accent6" xfId="12" builtinId="51" customBuiltin="1"/>
    <cellStyle name="40% - Accent6 2" xfId="56"/>
    <cellStyle name="60% - Accent1" xfId="13" builtinId="32" customBuiltin="1"/>
    <cellStyle name="60% - Accent1 2" xfId="57"/>
    <cellStyle name="60% - Accent2" xfId="14" builtinId="36" customBuiltin="1"/>
    <cellStyle name="60% - Accent2 2" xfId="58"/>
    <cellStyle name="60% - Accent3" xfId="15" builtinId="40" customBuiltin="1"/>
    <cellStyle name="60% - Accent3 2" xfId="59"/>
    <cellStyle name="60% - Accent4" xfId="16" builtinId="44" customBuiltin="1"/>
    <cellStyle name="60% - Accent4 2" xfId="60"/>
    <cellStyle name="60% - Accent5" xfId="17" builtinId="48" customBuiltin="1"/>
    <cellStyle name="60% - Accent5 2" xfId="61"/>
    <cellStyle name="60% - Accent6" xfId="18" builtinId="52" customBuiltin="1"/>
    <cellStyle name="60% - Accent6 2" xfId="62"/>
    <cellStyle name="Accent1" xfId="19" builtinId="29" customBuiltin="1"/>
    <cellStyle name="Accent1 2" xfId="63"/>
    <cellStyle name="Accent2" xfId="20" builtinId="33" customBuiltin="1"/>
    <cellStyle name="Accent2 2" xfId="64"/>
    <cellStyle name="Accent3" xfId="21" builtinId="37" customBuiltin="1"/>
    <cellStyle name="Accent3 2" xfId="65"/>
    <cellStyle name="Accent4" xfId="22" builtinId="41" customBuiltin="1"/>
    <cellStyle name="Accent4 2" xfId="66"/>
    <cellStyle name="Accent5" xfId="23" builtinId="45" customBuiltin="1"/>
    <cellStyle name="Accent5 2" xfId="67"/>
    <cellStyle name="Accent6" xfId="24" builtinId="49" customBuiltin="1"/>
    <cellStyle name="Accent6 2" xfId="68"/>
    <cellStyle name="Bad" xfId="25" builtinId="27" customBuiltin="1"/>
    <cellStyle name="Bad 2" xfId="69"/>
    <cellStyle name="Calculation" xfId="26" builtinId="22" customBuiltin="1"/>
    <cellStyle name="Calculation 2" xfId="70"/>
    <cellStyle name="Check Cell" xfId="27" builtinId="23" customBuiltin="1"/>
    <cellStyle name="Check Cell 2" xfId="71"/>
    <cellStyle name="Comma" xfId="28" builtinId="3"/>
    <cellStyle name="Comma 2" xfId="29"/>
    <cellStyle name="Comma 2 2" xfId="74"/>
    <cellStyle name="Comma 2 3" xfId="73"/>
    <cellStyle name="Comma 3" xfId="75"/>
    <cellStyle name="Comma 4" xfId="72"/>
    <cellStyle name="Comma 5" xfId="76"/>
    <cellStyle name="Comma 8" xfId="100"/>
    <cellStyle name="Currency 2" xfId="77"/>
    <cellStyle name="Currency 3" xfId="78"/>
    <cellStyle name="Explanatory Text" xfId="30" builtinId="53" customBuiltin="1"/>
    <cellStyle name="Explanatory Text 2" xfId="79"/>
    <cellStyle name="Good" xfId="31" builtinId="26" customBuiltin="1"/>
    <cellStyle name="Good 2" xfId="80"/>
    <cellStyle name="Heading 1" xfId="32" builtinId="16" customBuiltin="1"/>
    <cellStyle name="Heading 1 2" xfId="81"/>
    <cellStyle name="Heading 2" xfId="33" builtinId="17" customBuiltin="1"/>
    <cellStyle name="Heading 2 2" xfId="82"/>
    <cellStyle name="Heading 3" xfId="34" builtinId="18" customBuiltin="1"/>
    <cellStyle name="Heading 3 2" xfId="83"/>
    <cellStyle name="Heading 4" xfId="35" builtinId="19" customBuiltin="1"/>
    <cellStyle name="Heading 4 2" xfId="84"/>
    <cellStyle name="Input" xfId="36" builtinId="20" customBuiltin="1"/>
    <cellStyle name="Input 2" xfId="85"/>
    <cellStyle name="Linked Cell" xfId="37" builtinId="24" customBuiltin="1"/>
    <cellStyle name="Linked Cell 2" xfId="86"/>
    <cellStyle name="Neutral" xfId="38" builtinId="28" customBuiltin="1"/>
    <cellStyle name="Neutral 2" xfId="87"/>
    <cellStyle name="Normal" xfId="0" builtinId="0"/>
    <cellStyle name="Normal 2" xfId="88"/>
    <cellStyle name="Normal 2 2" xfId="89"/>
    <cellStyle name="Normal 3" xfId="90"/>
    <cellStyle name="Normal 4" xfId="91"/>
    <cellStyle name="Normal 5" xfId="101"/>
    <cellStyle name="Normal 7" xfId="92"/>
    <cellStyle name="Note" xfId="39" builtinId="10" customBuiltin="1"/>
    <cellStyle name="Note 2" xfId="93"/>
    <cellStyle name="Output" xfId="40" builtinId="21" customBuiltin="1"/>
    <cellStyle name="Output 2" xfId="94"/>
    <cellStyle name="Percent" xfId="41" builtinId="5"/>
    <cellStyle name="Percent 2" xfId="96"/>
    <cellStyle name="Percent 3" xfId="95"/>
    <cellStyle name="Title" xfId="42" builtinId="15" customBuiltin="1"/>
    <cellStyle name="Title 2" xfId="97"/>
    <cellStyle name="Total" xfId="43" builtinId="25" customBuiltin="1"/>
    <cellStyle name="Total 2" xfId="98"/>
    <cellStyle name="Warning Text" xfId="44" builtinId="11" customBuiltin="1"/>
    <cellStyle name="Warning Text 2" xfId="99"/>
  </cellStyles>
  <dxfs count="26">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font>
        <condense val="0"/>
        <extend val="0"/>
        <color indexed="12"/>
      </font>
      <border>
        <left/>
        <right/>
        <top style="thin">
          <color indexed="10"/>
        </top>
        <bottom style="thin">
          <color indexed="10"/>
        </bottom>
      </border>
    </dxf>
    <dxf>
      <border>
        <left/>
        <right/>
        <top style="thin">
          <color indexed="10"/>
        </top>
        <bottom style="thin">
          <color indexed="10"/>
        </bottom>
      </border>
    </dxf>
    <dxf>
      <font>
        <b/>
        <i val="0"/>
        <color rgb="FFC0000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164"/>
  <sheetViews>
    <sheetView tabSelected="1" zoomScaleNormal="100" zoomScaleSheetLayoutView="75" workbookViewId="0">
      <pane xSplit="3" ySplit="8" topLeftCell="Q9" activePane="bottomRight" state="frozen"/>
      <selection pane="topRight" activeCell="D1" sqref="D1"/>
      <selection pane="bottomLeft" activeCell="A10" sqref="A10"/>
      <selection pane="bottomRight" activeCell="S53" sqref="S53"/>
    </sheetView>
  </sheetViews>
  <sheetFormatPr defaultColWidth="9.140625" defaultRowHeight="12.75" x14ac:dyDescent="0.2"/>
  <cols>
    <col min="1" max="1" width="5" style="2" customWidth="1"/>
    <col min="2" max="2" width="14.5703125" style="1" bestFit="1" customWidth="1"/>
    <col min="3" max="3" width="2.85546875" style="1" customWidth="1"/>
    <col min="4" max="4" width="19.42578125" style="1" customWidth="1"/>
    <col min="5" max="5" width="21" style="5" customWidth="1"/>
    <col min="6" max="6" width="18.5703125" style="5" customWidth="1"/>
    <col min="7" max="7" width="19" style="6" customWidth="1"/>
    <col min="8" max="8" width="16.7109375" style="6" customWidth="1"/>
    <col min="9" max="9" width="14.28515625" style="6" customWidth="1"/>
    <col min="10" max="10" width="1.140625" style="1" customWidth="1"/>
    <col min="11" max="11" width="19.28515625" style="1" customWidth="1"/>
    <col min="12" max="12" width="21" style="5" customWidth="1"/>
    <col min="13" max="13" width="17.42578125" style="5" customWidth="1"/>
    <col min="14" max="14" width="19" style="6" customWidth="1"/>
    <col min="15" max="15" width="16.5703125" style="6" customWidth="1"/>
    <col min="16" max="16" width="14.28515625" style="6" customWidth="1"/>
    <col min="17" max="17" width="2.85546875" style="1" customWidth="1"/>
    <col min="18" max="19" width="16.28515625" style="6" customWidth="1"/>
    <col min="20" max="20" width="16.28515625" style="4" customWidth="1"/>
    <col min="21" max="23" width="16.28515625" style="1" customWidth="1"/>
    <col min="24" max="24" width="18.42578125" style="60" customWidth="1"/>
    <col min="25" max="25" width="18" style="41" customWidth="1"/>
    <col min="26" max="26" width="71.28515625" style="41" customWidth="1"/>
    <col min="27" max="27" width="71.28515625" style="42" customWidth="1"/>
    <col min="28" max="28" width="71.28515625" style="41" customWidth="1"/>
    <col min="29" max="29" width="71.28515625" style="59" customWidth="1"/>
    <col min="30" max="30" width="11.7109375" style="3" customWidth="1"/>
    <col min="31" max="31" width="79.7109375" style="1" customWidth="1"/>
    <col min="32" max="32" width="9.140625" style="1"/>
    <col min="33" max="33" width="13.42578125" style="1" bestFit="1" customWidth="1"/>
    <col min="34" max="34" width="18" style="1" bestFit="1" customWidth="1"/>
    <col min="35" max="36" width="17.7109375" style="1" bestFit="1" customWidth="1"/>
    <col min="37" max="37" width="37.85546875" style="1" customWidth="1"/>
    <col min="38" max="16384" width="9.140625" style="1"/>
  </cols>
  <sheetData>
    <row r="1" spans="1:36" ht="15.75" x14ac:dyDescent="0.2">
      <c r="A1" s="80" t="s">
        <v>0</v>
      </c>
      <c r="B1" s="14"/>
      <c r="C1" s="15"/>
      <c r="D1" s="15"/>
      <c r="E1" s="15"/>
      <c r="F1" s="15"/>
      <c r="G1" s="15"/>
      <c r="H1" s="15"/>
      <c r="I1" s="15"/>
      <c r="J1" s="15"/>
      <c r="K1" s="15"/>
      <c r="L1" s="15"/>
      <c r="M1" s="15"/>
      <c r="N1" s="15"/>
      <c r="O1" s="15"/>
      <c r="P1" s="15"/>
      <c r="Q1" s="15"/>
      <c r="R1" s="15"/>
      <c r="S1" s="15"/>
      <c r="T1" s="15"/>
      <c r="U1" s="15"/>
      <c r="V1" s="15"/>
      <c r="W1" s="16"/>
      <c r="X1" s="54"/>
      <c r="Y1" s="55"/>
      <c r="Z1" s="55"/>
      <c r="AA1" s="56"/>
      <c r="AB1" s="55"/>
      <c r="AC1" s="57"/>
      <c r="AE1" s="4"/>
    </row>
    <row r="2" spans="1:36" ht="15.75" x14ac:dyDescent="0.2">
      <c r="A2" s="81" t="s">
        <v>136</v>
      </c>
      <c r="B2" s="17"/>
      <c r="C2" s="18"/>
      <c r="D2" s="18"/>
      <c r="E2" s="18"/>
      <c r="F2" s="18"/>
      <c r="G2" s="18"/>
      <c r="H2" s="18"/>
      <c r="I2" s="18"/>
      <c r="J2" s="18"/>
      <c r="K2" s="18"/>
      <c r="L2" s="18"/>
      <c r="M2" s="18"/>
      <c r="N2" s="18"/>
      <c r="O2" s="18"/>
      <c r="P2" s="18"/>
      <c r="Q2" s="18"/>
      <c r="R2" s="18"/>
      <c r="S2" s="18"/>
      <c r="T2" s="18"/>
      <c r="U2" s="18"/>
      <c r="V2" s="18"/>
      <c r="W2" s="19"/>
      <c r="X2" s="58"/>
      <c r="AE2" s="4"/>
    </row>
    <row r="3" spans="1:36" ht="18.75" x14ac:dyDescent="0.2">
      <c r="A3" s="81" t="s">
        <v>150</v>
      </c>
      <c r="B3" s="17"/>
      <c r="C3" s="18"/>
      <c r="D3" s="18"/>
      <c r="E3" s="18"/>
      <c r="F3" s="18"/>
      <c r="G3" s="18"/>
      <c r="H3" s="18"/>
      <c r="I3" s="18"/>
      <c r="J3" s="18"/>
      <c r="K3" s="18"/>
      <c r="L3" s="18"/>
      <c r="M3" s="18"/>
      <c r="N3" s="18"/>
      <c r="O3" s="18"/>
      <c r="P3" s="18"/>
      <c r="Q3" s="18"/>
      <c r="R3" s="18"/>
      <c r="S3" s="18"/>
      <c r="T3" s="18"/>
      <c r="U3" s="18"/>
      <c r="V3" s="18"/>
      <c r="W3" s="19"/>
      <c r="X3" s="58"/>
      <c r="AE3" s="4"/>
    </row>
    <row r="4" spans="1:36" ht="19.5" thickBot="1" x14ac:dyDescent="0.25">
      <c r="A4" s="82" t="s">
        <v>151</v>
      </c>
      <c r="B4" s="20"/>
      <c r="C4" s="21"/>
      <c r="D4" s="21"/>
      <c r="E4" s="21"/>
      <c r="F4" s="21"/>
      <c r="G4" s="21"/>
      <c r="H4" s="21"/>
      <c r="I4" s="21"/>
      <c r="J4" s="21"/>
      <c r="K4" s="21"/>
      <c r="L4" s="21"/>
      <c r="M4" s="21"/>
      <c r="N4" s="21"/>
      <c r="O4" s="21"/>
      <c r="P4" s="21"/>
      <c r="Q4" s="21"/>
      <c r="R4" s="21"/>
      <c r="S4" s="21"/>
      <c r="T4" s="21"/>
      <c r="U4" s="21"/>
      <c r="V4" s="21"/>
      <c r="W4" s="22"/>
      <c r="X4" s="58"/>
      <c r="AE4" s="4"/>
    </row>
    <row r="5" spans="1:36" s="36" customFormat="1" ht="18" thickBot="1" x14ac:dyDescent="0.25">
      <c r="A5" s="133" t="s">
        <v>1</v>
      </c>
      <c r="B5" s="134"/>
      <c r="C5" s="135"/>
      <c r="D5" s="148" t="s">
        <v>144</v>
      </c>
      <c r="E5" s="149"/>
      <c r="F5" s="149"/>
      <c r="G5" s="149"/>
      <c r="H5" s="149"/>
      <c r="I5" s="150"/>
      <c r="J5" s="71"/>
      <c r="K5" s="151" t="s">
        <v>152</v>
      </c>
      <c r="L5" s="152"/>
      <c r="M5" s="152"/>
      <c r="N5" s="152"/>
      <c r="O5" s="152"/>
      <c r="P5" s="153"/>
      <c r="Q5" s="71"/>
      <c r="R5" s="154" t="s">
        <v>138</v>
      </c>
      <c r="S5" s="155"/>
      <c r="T5" s="155"/>
      <c r="U5" s="156"/>
      <c r="V5" s="156"/>
      <c r="W5" s="157"/>
      <c r="X5" s="61"/>
      <c r="Y5" s="43"/>
      <c r="Z5" s="43"/>
      <c r="AA5" s="44"/>
      <c r="AB5" s="43"/>
      <c r="AC5" s="62"/>
      <c r="AD5" s="37"/>
      <c r="AE5" s="38"/>
    </row>
    <row r="6" spans="1:36" s="9" customFormat="1" ht="39" customHeight="1" thickBot="1" x14ac:dyDescent="0.25">
      <c r="A6" s="136"/>
      <c r="B6" s="137"/>
      <c r="C6" s="138"/>
      <c r="D6" s="158" t="s">
        <v>142</v>
      </c>
      <c r="E6" s="122" t="s">
        <v>140</v>
      </c>
      <c r="F6" s="122" t="s">
        <v>141</v>
      </c>
      <c r="G6" s="122" t="s">
        <v>148</v>
      </c>
      <c r="H6" s="122" t="s">
        <v>139</v>
      </c>
      <c r="I6" s="127" t="s">
        <v>137</v>
      </c>
      <c r="J6" s="72"/>
      <c r="K6" s="129" t="s">
        <v>142</v>
      </c>
      <c r="L6" s="131" t="s">
        <v>140</v>
      </c>
      <c r="M6" s="131" t="s">
        <v>141</v>
      </c>
      <c r="N6" s="131" t="s">
        <v>148</v>
      </c>
      <c r="O6" s="131" t="s">
        <v>139</v>
      </c>
      <c r="P6" s="160" t="s">
        <v>137</v>
      </c>
      <c r="Q6" s="72"/>
      <c r="R6" s="145" t="s">
        <v>146</v>
      </c>
      <c r="S6" s="146"/>
      <c r="T6" s="147"/>
      <c r="U6" s="145" t="s">
        <v>147</v>
      </c>
      <c r="V6" s="146"/>
      <c r="W6" s="147"/>
      <c r="X6" s="63"/>
      <c r="Y6" s="46"/>
      <c r="Z6" s="46"/>
      <c r="AA6" s="47"/>
      <c r="AB6" s="46"/>
      <c r="AC6" s="64"/>
      <c r="AD6" s="35"/>
      <c r="AE6" s="13"/>
    </row>
    <row r="7" spans="1:36" ht="39.75" customHeight="1" thickBot="1" x14ac:dyDescent="0.25">
      <c r="A7" s="139"/>
      <c r="B7" s="140"/>
      <c r="C7" s="141"/>
      <c r="D7" s="159"/>
      <c r="E7" s="123"/>
      <c r="F7" s="123"/>
      <c r="G7" s="123"/>
      <c r="H7" s="123"/>
      <c r="I7" s="128"/>
      <c r="J7" s="73"/>
      <c r="K7" s="130"/>
      <c r="L7" s="132"/>
      <c r="M7" s="132"/>
      <c r="N7" s="132"/>
      <c r="O7" s="132"/>
      <c r="P7" s="161"/>
      <c r="Q7" s="73"/>
      <c r="R7" s="75" t="s">
        <v>145</v>
      </c>
      <c r="S7" s="76" t="s">
        <v>153</v>
      </c>
      <c r="T7" s="79" t="s">
        <v>154</v>
      </c>
      <c r="U7" s="75" t="str">
        <f>+R7</f>
        <v>FY 2013</v>
      </c>
      <c r="V7" s="76" t="str">
        <f>+S7</f>
        <v>FY 2014</v>
      </c>
      <c r="W7" s="79" t="str">
        <f>+T7</f>
        <v>FY 2014 as a percentage of FY 2013</v>
      </c>
      <c r="X7" s="65"/>
      <c r="Y7" s="49"/>
      <c r="Z7" s="49"/>
      <c r="AA7" s="50"/>
      <c r="AB7" s="49"/>
      <c r="AC7" s="66"/>
      <c r="AD7" s="7"/>
      <c r="AE7" s="4"/>
    </row>
    <row r="8" spans="1:36" s="9" customFormat="1" ht="13.5" thickBot="1" x14ac:dyDescent="0.25">
      <c r="A8" s="23"/>
      <c r="B8" s="24" t="s">
        <v>2</v>
      </c>
      <c r="C8" s="28"/>
      <c r="D8" s="29"/>
      <c r="E8" s="25"/>
      <c r="F8" s="25"/>
      <c r="G8" s="26"/>
      <c r="H8" s="26"/>
      <c r="I8" s="30"/>
      <c r="J8" s="72"/>
      <c r="K8" s="29"/>
      <c r="L8" s="25"/>
      <c r="M8" s="25"/>
      <c r="N8" s="26"/>
      <c r="O8" s="26"/>
      <c r="P8" s="30"/>
      <c r="Q8" s="72"/>
      <c r="R8" s="40"/>
      <c r="S8" s="27"/>
      <c r="T8" s="78"/>
      <c r="U8" s="27"/>
      <c r="V8" s="27"/>
      <c r="W8" s="78"/>
      <c r="X8" s="63"/>
      <c r="Y8" s="45"/>
      <c r="Z8" s="45"/>
      <c r="AA8" s="51"/>
      <c r="AB8" s="45"/>
      <c r="AC8" s="67"/>
      <c r="AD8" s="12"/>
      <c r="AE8" s="13"/>
    </row>
    <row r="9" spans="1:36" x14ac:dyDescent="0.2">
      <c r="A9" s="108">
        <v>1</v>
      </c>
      <c r="B9" s="109" t="s">
        <v>9</v>
      </c>
      <c r="C9" s="110"/>
      <c r="D9" s="31">
        <v>44042068.510000005</v>
      </c>
      <c r="E9" s="10">
        <v>0</v>
      </c>
      <c r="F9" s="10">
        <v>-624788.42000000004</v>
      </c>
      <c r="G9" s="10">
        <v>43417280.090000004</v>
      </c>
      <c r="H9" s="10">
        <v>4847.49</v>
      </c>
      <c r="I9" s="32">
        <v>8957</v>
      </c>
      <c r="J9" s="74"/>
      <c r="K9" s="10">
        <v>46012291.710000001</v>
      </c>
      <c r="L9" s="10">
        <v>0</v>
      </c>
      <c r="M9" s="10">
        <v>-728458.56</v>
      </c>
      <c r="N9" s="10">
        <f t="shared" ref="N9:N40" si="0">+M9+L9+K9</f>
        <v>45283833.149999999</v>
      </c>
      <c r="O9" s="10">
        <v>4961.0800000000008</v>
      </c>
      <c r="P9" s="32">
        <f t="shared" ref="P9:P40" si="1">ROUND(N9/O9,0)</f>
        <v>9128</v>
      </c>
      <c r="Q9" s="74"/>
      <c r="R9" s="31">
        <f t="shared" ref="R9:R40" si="2">G9</f>
        <v>43417280.090000004</v>
      </c>
      <c r="S9" s="10">
        <f>N9</f>
        <v>45283833.149999999</v>
      </c>
      <c r="T9" s="86">
        <f>ROUND(S9/R9,4)</f>
        <v>1.0429999999999999</v>
      </c>
      <c r="U9" s="10">
        <f t="shared" ref="U9:U40" si="3">I9</f>
        <v>8957</v>
      </c>
      <c r="V9" s="11">
        <f>P9</f>
        <v>9128</v>
      </c>
      <c r="W9" s="86">
        <f>ROUND(V9/U9,4)</f>
        <v>1.0190999999999999</v>
      </c>
      <c r="X9" s="118"/>
      <c r="Y9" s="118"/>
      <c r="Z9" s="52"/>
      <c r="AB9" s="53"/>
      <c r="AC9" s="68"/>
      <c r="AE9" s="4"/>
      <c r="AG9" s="8"/>
      <c r="AH9" s="8"/>
      <c r="AI9" s="8"/>
      <c r="AJ9" s="8"/>
    </row>
    <row r="10" spans="1:36" x14ac:dyDescent="0.2">
      <c r="A10" s="111">
        <v>2</v>
      </c>
      <c r="B10" s="1" t="s">
        <v>10</v>
      </c>
      <c r="C10" s="112"/>
      <c r="D10" s="33">
        <v>157826726.78</v>
      </c>
      <c r="E10" s="6">
        <v>-1580107.86</v>
      </c>
      <c r="F10" s="6">
        <v>0</v>
      </c>
      <c r="G10" s="10">
        <v>156246618.91999999</v>
      </c>
      <c r="H10" s="6">
        <v>13008.670000000002</v>
      </c>
      <c r="I10" s="34">
        <v>12011</v>
      </c>
      <c r="J10" s="74"/>
      <c r="K10" s="33">
        <v>162892380.54999998</v>
      </c>
      <c r="L10" s="6">
        <v>-1780736.54</v>
      </c>
      <c r="M10" s="6">
        <v>0</v>
      </c>
      <c r="N10" s="10">
        <f t="shared" si="0"/>
        <v>161111644.00999999</v>
      </c>
      <c r="O10" s="6">
        <v>13108.65</v>
      </c>
      <c r="P10" s="34">
        <f t="shared" si="1"/>
        <v>12290</v>
      </c>
      <c r="Q10" s="74"/>
      <c r="R10" s="33">
        <f t="shared" si="2"/>
        <v>156246618.91999999</v>
      </c>
      <c r="S10" s="6">
        <f t="shared" ref="S10:S73" si="4">N10</f>
        <v>161111644.00999999</v>
      </c>
      <c r="T10" s="87">
        <f t="shared" ref="T10:T73" si="5">ROUND(S10/R10,4)</f>
        <v>1.0310999999999999</v>
      </c>
      <c r="U10" s="6">
        <f t="shared" si="3"/>
        <v>12011</v>
      </c>
      <c r="V10" s="4">
        <f t="shared" ref="V10:V73" si="6">P10</f>
        <v>12290</v>
      </c>
      <c r="W10" s="87">
        <f t="shared" ref="W10:W73" si="7">ROUND(V10/U10,4)</f>
        <v>1.0232000000000001</v>
      </c>
      <c r="X10" s="118"/>
      <c r="Y10" s="118"/>
      <c r="Z10" s="52"/>
      <c r="AB10" s="53"/>
      <c r="AC10" s="68"/>
      <c r="AE10" s="4"/>
      <c r="AG10" s="8"/>
      <c r="AH10" s="8"/>
      <c r="AI10" s="8"/>
      <c r="AJ10" s="8"/>
    </row>
    <row r="11" spans="1:36" x14ac:dyDescent="0.2">
      <c r="A11" s="111">
        <v>3</v>
      </c>
      <c r="B11" s="1" t="s">
        <v>11</v>
      </c>
      <c r="C11" s="112"/>
      <c r="D11" s="33">
        <v>26257357.920000006</v>
      </c>
      <c r="E11" s="6">
        <v>0</v>
      </c>
      <c r="F11" s="6">
        <v>-249873</v>
      </c>
      <c r="G11" s="10">
        <v>26007484.920000006</v>
      </c>
      <c r="H11" s="6">
        <v>2546.9699999999998</v>
      </c>
      <c r="I11" s="34">
        <v>10211</v>
      </c>
      <c r="J11" s="74"/>
      <c r="K11" s="33">
        <v>24443325.200000003</v>
      </c>
      <c r="L11" s="6">
        <v>0</v>
      </c>
      <c r="M11" s="6">
        <v>-212899</v>
      </c>
      <c r="N11" s="10">
        <f t="shared" si="0"/>
        <v>24230426.200000003</v>
      </c>
      <c r="O11" s="6">
        <v>2366.2399999999998</v>
      </c>
      <c r="P11" s="34">
        <f t="shared" si="1"/>
        <v>10240</v>
      </c>
      <c r="Q11" s="74"/>
      <c r="R11" s="33">
        <f t="shared" si="2"/>
        <v>26007484.920000006</v>
      </c>
      <c r="S11" s="6">
        <f t="shared" si="4"/>
        <v>24230426.200000003</v>
      </c>
      <c r="T11" s="87">
        <f t="shared" si="5"/>
        <v>0.93169999999999997</v>
      </c>
      <c r="U11" s="6">
        <f t="shared" si="3"/>
        <v>10211</v>
      </c>
      <c r="V11" s="4">
        <f t="shared" si="6"/>
        <v>10240</v>
      </c>
      <c r="W11" s="87">
        <f t="shared" si="7"/>
        <v>1.0027999999999999</v>
      </c>
      <c r="X11" s="118"/>
      <c r="Y11" s="118"/>
      <c r="Z11" s="52"/>
      <c r="AB11" s="53"/>
      <c r="AC11" s="68"/>
      <c r="AE11" s="4"/>
      <c r="AG11" s="8"/>
      <c r="AH11" s="8"/>
      <c r="AI11" s="8"/>
      <c r="AJ11" s="8"/>
    </row>
    <row r="12" spans="1:36" x14ac:dyDescent="0.2">
      <c r="A12" s="111">
        <v>4</v>
      </c>
      <c r="B12" s="1" t="s">
        <v>12</v>
      </c>
      <c r="C12" s="112"/>
      <c r="D12" s="33">
        <v>14702676.889999999</v>
      </c>
      <c r="E12" s="6">
        <v>0</v>
      </c>
      <c r="F12" s="6">
        <v>-182669.07</v>
      </c>
      <c r="G12" s="10">
        <v>14520007.819999998</v>
      </c>
      <c r="H12" s="6">
        <v>1730.4</v>
      </c>
      <c r="I12" s="34">
        <v>8391</v>
      </c>
      <c r="J12" s="74"/>
      <c r="K12" s="33">
        <v>16119601.470000003</v>
      </c>
      <c r="L12" s="6">
        <v>0</v>
      </c>
      <c r="M12" s="6">
        <v>-227844.35</v>
      </c>
      <c r="N12" s="10">
        <f t="shared" si="0"/>
        <v>15891757.120000003</v>
      </c>
      <c r="O12" s="6">
        <v>1737.01</v>
      </c>
      <c r="P12" s="34">
        <f t="shared" si="1"/>
        <v>9149</v>
      </c>
      <c r="Q12" s="74"/>
      <c r="R12" s="33">
        <f t="shared" si="2"/>
        <v>14520007.819999998</v>
      </c>
      <c r="S12" s="6">
        <f t="shared" si="4"/>
        <v>15891757.120000003</v>
      </c>
      <c r="T12" s="87">
        <f t="shared" si="5"/>
        <v>1.0945</v>
      </c>
      <c r="U12" s="6">
        <f t="shared" si="3"/>
        <v>8391</v>
      </c>
      <c r="V12" s="4">
        <f t="shared" si="6"/>
        <v>9149</v>
      </c>
      <c r="W12" s="87">
        <f t="shared" si="7"/>
        <v>1.0903</v>
      </c>
      <c r="X12" s="118"/>
      <c r="Y12" s="118"/>
      <c r="Z12" s="52"/>
      <c r="AB12" s="53"/>
      <c r="AC12" s="68"/>
      <c r="AE12" s="4"/>
      <c r="AG12" s="8"/>
      <c r="AH12" s="8"/>
      <c r="AI12" s="8"/>
      <c r="AJ12" s="8"/>
    </row>
    <row r="13" spans="1:36" x14ac:dyDescent="0.2">
      <c r="A13" s="111">
        <v>5</v>
      </c>
      <c r="B13" s="1" t="s">
        <v>13</v>
      </c>
      <c r="C13" s="112"/>
      <c r="D13" s="33">
        <v>39410143.520000003</v>
      </c>
      <c r="E13" s="6">
        <v>0</v>
      </c>
      <c r="F13" s="6">
        <v>-413553.27</v>
      </c>
      <c r="G13" s="10">
        <v>38996590.25</v>
      </c>
      <c r="H13" s="6">
        <v>4213.08</v>
      </c>
      <c r="I13" s="34">
        <v>9256</v>
      </c>
      <c r="J13" s="74"/>
      <c r="K13" s="33">
        <v>40347609.979999997</v>
      </c>
      <c r="L13" s="6">
        <v>0</v>
      </c>
      <c r="M13" s="6">
        <v>-458122.36</v>
      </c>
      <c r="N13" s="10">
        <f t="shared" si="0"/>
        <v>39889487.619999997</v>
      </c>
      <c r="O13" s="6">
        <v>4140.41</v>
      </c>
      <c r="P13" s="34">
        <f t="shared" si="1"/>
        <v>9634</v>
      </c>
      <c r="Q13" s="74"/>
      <c r="R13" s="33">
        <f t="shared" si="2"/>
        <v>38996590.25</v>
      </c>
      <c r="S13" s="6">
        <f t="shared" si="4"/>
        <v>39889487.619999997</v>
      </c>
      <c r="T13" s="87">
        <f t="shared" si="5"/>
        <v>1.0228999999999999</v>
      </c>
      <c r="U13" s="6">
        <f t="shared" si="3"/>
        <v>9256</v>
      </c>
      <c r="V13" s="4">
        <f t="shared" si="6"/>
        <v>9634</v>
      </c>
      <c r="W13" s="87">
        <f t="shared" si="7"/>
        <v>1.0407999999999999</v>
      </c>
      <c r="X13" s="118"/>
      <c r="Y13" s="118"/>
      <c r="Z13" s="52"/>
      <c r="AB13" s="53"/>
      <c r="AC13" s="68"/>
      <c r="AE13" s="4"/>
      <c r="AG13" s="8"/>
      <c r="AH13" s="8"/>
      <c r="AI13" s="8"/>
      <c r="AJ13" s="8"/>
    </row>
    <row r="14" spans="1:36" x14ac:dyDescent="0.2">
      <c r="A14" s="111">
        <v>6</v>
      </c>
      <c r="B14" s="1" t="s">
        <v>14</v>
      </c>
      <c r="C14" s="112"/>
      <c r="D14" s="33">
        <v>18539779.09</v>
      </c>
      <c r="E14" s="6">
        <v>0</v>
      </c>
      <c r="F14" s="6">
        <v>-218245.32</v>
      </c>
      <c r="G14" s="10">
        <v>18321533.77</v>
      </c>
      <c r="H14" s="6">
        <v>2193.5899999999997</v>
      </c>
      <c r="I14" s="34">
        <v>8352</v>
      </c>
      <c r="J14" s="74"/>
      <c r="K14" s="33">
        <v>18720328.289999999</v>
      </c>
      <c r="L14" s="6">
        <v>0</v>
      </c>
      <c r="M14" s="6">
        <v>-147805.84</v>
      </c>
      <c r="N14" s="10">
        <f t="shared" si="0"/>
        <v>18572522.449999999</v>
      </c>
      <c r="O14" s="6">
        <v>2244.8000000000006</v>
      </c>
      <c r="P14" s="34">
        <f t="shared" si="1"/>
        <v>8274</v>
      </c>
      <c r="Q14" s="74"/>
      <c r="R14" s="33">
        <f t="shared" si="2"/>
        <v>18321533.77</v>
      </c>
      <c r="S14" s="6">
        <f t="shared" si="4"/>
        <v>18572522.449999999</v>
      </c>
      <c r="T14" s="87">
        <f t="shared" si="5"/>
        <v>1.0137</v>
      </c>
      <c r="U14" s="6">
        <f t="shared" si="3"/>
        <v>8352</v>
      </c>
      <c r="V14" s="4">
        <f t="shared" si="6"/>
        <v>8274</v>
      </c>
      <c r="W14" s="87">
        <f t="shared" si="7"/>
        <v>0.99070000000000003</v>
      </c>
      <c r="X14" s="118"/>
      <c r="Y14" s="118"/>
      <c r="Z14" s="52"/>
      <c r="AB14" s="53"/>
      <c r="AC14" s="68"/>
      <c r="AE14" s="4"/>
      <c r="AG14" s="8"/>
      <c r="AH14" s="8"/>
      <c r="AI14" s="8"/>
      <c r="AJ14" s="8"/>
    </row>
    <row r="15" spans="1:36" x14ac:dyDescent="0.2">
      <c r="A15" s="111">
        <v>7</v>
      </c>
      <c r="B15" s="1" t="s">
        <v>15</v>
      </c>
      <c r="C15" s="112"/>
      <c r="D15" s="33">
        <v>435646809.14000005</v>
      </c>
      <c r="E15" s="6">
        <v>-13564829.439999999</v>
      </c>
      <c r="F15" s="6">
        <v>-6840934.0099999998</v>
      </c>
      <c r="G15" s="10">
        <v>415241045.69000006</v>
      </c>
      <c r="H15" s="6">
        <v>21640.440000000002</v>
      </c>
      <c r="I15" s="34">
        <v>19188</v>
      </c>
      <c r="J15" s="74"/>
      <c r="K15" s="33">
        <v>443297619.54000002</v>
      </c>
      <c r="L15" s="6">
        <v>-13272661.810000001</v>
      </c>
      <c r="M15" s="6">
        <v>-6634629.6600000001</v>
      </c>
      <c r="N15" s="10">
        <f t="shared" si="0"/>
        <v>423390328.07000005</v>
      </c>
      <c r="O15" s="6">
        <v>22473.39</v>
      </c>
      <c r="P15" s="34">
        <f t="shared" si="1"/>
        <v>18840</v>
      </c>
      <c r="Q15" s="74"/>
      <c r="R15" s="33">
        <f t="shared" si="2"/>
        <v>415241045.69000006</v>
      </c>
      <c r="S15" s="6">
        <f t="shared" si="4"/>
        <v>423390328.07000005</v>
      </c>
      <c r="T15" s="87">
        <f t="shared" si="5"/>
        <v>1.0196000000000001</v>
      </c>
      <c r="U15" s="6">
        <f t="shared" si="3"/>
        <v>19188</v>
      </c>
      <c r="V15" s="4">
        <f t="shared" si="6"/>
        <v>18840</v>
      </c>
      <c r="W15" s="87">
        <f t="shared" si="7"/>
        <v>0.9819</v>
      </c>
      <c r="X15" s="118"/>
      <c r="Y15" s="118"/>
      <c r="Z15" s="52"/>
      <c r="AB15" s="53"/>
      <c r="AC15" s="68"/>
      <c r="AE15" s="4"/>
      <c r="AG15" s="8"/>
      <c r="AH15" s="8"/>
      <c r="AI15" s="8"/>
      <c r="AJ15" s="8"/>
    </row>
    <row r="16" spans="1:36" x14ac:dyDescent="0.2">
      <c r="A16" s="111">
        <v>8</v>
      </c>
      <c r="B16" s="1" t="s">
        <v>16</v>
      </c>
      <c r="C16" s="112"/>
      <c r="D16" s="33">
        <v>87839769.370000005</v>
      </c>
      <c r="E16" s="6">
        <v>0</v>
      </c>
      <c r="F16" s="6">
        <v>-660235.37000000011</v>
      </c>
      <c r="G16" s="10">
        <v>87179534</v>
      </c>
      <c r="H16" s="6">
        <v>10449.539999999999</v>
      </c>
      <c r="I16" s="34">
        <v>8343</v>
      </c>
      <c r="J16" s="74"/>
      <c r="K16" s="33">
        <v>90838367.920000017</v>
      </c>
      <c r="L16" s="6">
        <v>0</v>
      </c>
      <c r="M16" s="6">
        <v>-1338783.29</v>
      </c>
      <c r="N16" s="10">
        <f t="shared" si="0"/>
        <v>89499584.63000001</v>
      </c>
      <c r="O16" s="6">
        <v>10344.410000000002</v>
      </c>
      <c r="P16" s="34">
        <f t="shared" si="1"/>
        <v>8652</v>
      </c>
      <c r="Q16" s="74"/>
      <c r="R16" s="33">
        <f t="shared" si="2"/>
        <v>87179534</v>
      </c>
      <c r="S16" s="6">
        <f t="shared" si="4"/>
        <v>89499584.63000001</v>
      </c>
      <c r="T16" s="87">
        <f t="shared" si="5"/>
        <v>1.0266</v>
      </c>
      <c r="U16" s="6">
        <f t="shared" si="3"/>
        <v>8343</v>
      </c>
      <c r="V16" s="4">
        <f t="shared" si="6"/>
        <v>8652</v>
      </c>
      <c r="W16" s="87">
        <f t="shared" si="7"/>
        <v>1.0369999999999999</v>
      </c>
      <c r="X16" s="118"/>
      <c r="Y16" s="118"/>
      <c r="Z16" s="52"/>
      <c r="AB16" s="53"/>
      <c r="AC16" s="68"/>
      <c r="AE16" s="4"/>
      <c r="AG16" s="8"/>
      <c r="AH16" s="8"/>
      <c r="AI16" s="8"/>
      <c r="AJ16" s="8"/>
    </row>
    <row r="17" spans="1:36" x14ac:dyDescent="0.2">
      <c r="A17" s="111">
        <v>9</v>
      </c>
      <c r="B17" s="1" t="s">
        <v>17</v>
      </c>
      <c r="C17" s="112"/>
      <c r="D17" s="33">
        <v>9117443.1500000004</v>
      </c>
      <c r="E17" s="6">
        <v>0</v>
      </c>
      <c r="F17" s="6">
        <v>-81723.789999999994</v>
      </c>
      <c r="G17" s="10">
        <v>9035719.3600000013</v>
      </c>
      <c r="H17" s="6">
        <v>607.69999999999993</v>
      </c>
      <c r="I17" s="34">
        <v>14869</v>
      </c>
      <c r="J17" s="74"/>
      <c r="K17" s="33">
        <v>9476459.1899999995</v>
      </c>
      <c r="L17" s="6">
        <v>0</v>
      </c>
      <c r="M17" s="6">
        <v>-94576.41</v>
      </c>
      <c r="N17" s="10">
        <f t="shared" si="0"/>
        <v>9381882.7799999993</v>
      </c>
      <c r="O17" s="6">
        <v>590.77</v>
      </c>
      <c r="P17" s="34">
        <f t="shared" si="1"/>
        <v>15881</v>
      </c>
      <c r="Q17" s="74"/>
      <c r="R17" s="33">
        <f t="shared" si="2"/>
        <v>9035719.3600000013</v>
      </c>
      <c r="S17" s="6">
        <f t="shared" si="4"/>
        <v>9381882.7799999993</v>
      </c>
      <c r="T17" s="87">
        <f t="shared" si="5"/>
        <v>1.0383</v>
      </c>
      <c r="U17" s="6">
        <f t="shared" si="3"/>
        <v>14869</v>
      </c>
      <c r="V17" s="4">
        <f t="shared" si="6"/>
        <v>15881</v>
      </c>
      <c r="W17" s="87">
        <f t="shared" si="7"/>
        <v>1.0681</v>
      </c>
      <c r="X17" s="118"/>
      <c r="Y17" s="118"/>
      <c r="Z17" s="52"/>
      <c r="AB17" s="53"/>
      <c r="AC17" s="68"/>
      <c r="AE17" s="4"/>
      <c r="AG17" s="8"/>
      <c r="AH17" s="8"/>
      <c r="AI17" s="8"/>
      <c r="AJ17" s="8"/>
    </row>
    <row r="18" spans="1:36" x14ac:dyDescent="0.2">
      <c r="A18" s="111">
        <v>10</v>
      </c>
      <c r="B18" s="1" t="s">
        <v>3</v>
      </c>
      <c r="C18" s="112"/>
      <c r="D18" s="33">
        <v>83695701.520000011</v>
      </c>
      <c r="E18" s="6">
        <v>0</v>
      </c>
      <c r="F18" s="6">
        <v>-809392.48</v>
      </c>
      <c r="G18" s="10">
        <v>82886309.040000007</v>
      </c>
      <c r="H18" s="6">
        <v>10241.999999999998</v>
      </c>
      <c r="I18" s="34">
        <v>8093</v>
      </c>
      <c r="J18" s="74"/>
      <c r="K18" s="33">
        <v>87590861.439999983</v>
      </c>
      <c r="L18" s="6">
        <v>0</v>
      </c>
      <c r="M18" s="6">
        <v>-840286.98</v>
      </c>
      <c r="N18" s="10">
        <f t="shared" si="0"/>
        <v>86750574.459999979</v>
      </c>
      <c r="O18" s="6">
        <v>9998.7899999999991</v>
      </c>
      <c r="P18" s="34">
        <f t="shared" si="1"/>
        <v>8676</v>
      </c>
      <c r="Q18" s="74"/>
      <c r="R18" s="33">
        <f t="shared" si="2"/>
        <v>82886309.040000007</v>
      </c>
      <c r="S18" s="6">
        <f t="shared" si="4"/>
        <v>86750574.459999979</v>
      </c>
      <c r="T18" s="87">
        <f t="shared" si="5"/>
        <v>1.0466</v>
      </c>
      <c r="U18" s="6">
        <f t="shared" si="3"/>
        <v>8093</v>
      </c>
      <c r="V18" s="4">
        <f t="shared" si="6"/>
        <v>8676</v>
      </c>
      <c r="W18" s="87">
        <f t="shared" si="7"/>
        <v>1.0720000000000001</v>
      </c>
      <c r="X18" s="118"/>
      <c r="Y18" s="118"/>
      <c r="Z18" s="52"/>
      <c r="AB18" s="53"/>
      <c r="AC18" s="68"/>
      <c r="AE18" s="4"/>
      <c r="AG18" s="8"/>
      <c r="AH18" s="8"/>
      <c r="AI18" s="8"/>
      <c r="AJ18" s="8"/>
    </row>
    <row r="19" spans="1:36" x14ac:dyDescent="0.2">
      <c r="A19" s="111">
        <v>11</v>
      </c>
      <c r="B19" s="1" t="s">
        <v>18</v>
      </c>
      <c r="C19" s="112"/>
      <c r="D19" s="33">
        <v>7626600.9199999999</v>
      </c>
      <c r="E19" s="6">
        <v>0</v>
      </c>
      <c r="F19" s="6">
        <v>-22512.84</v>
      </c>
      <c r="G19" s="10">
        <v>7604088.0800000001</v>
      </c>
      <c r="H19" s="6">
        <v>883.12</v>
      </c>
      <c r="I19" s="34">
        <v>8610</v>
      </c>
      <c r="J19" s="74"/>
      <c r="K19" s="33">
        <v>8268958.3099999996</v>
      </c>
      <c r="L19" s="6">
        <v>0</v>
      </c>
      <c r="M19" s="6">
        <v>-32294.99</v>
      </c>
      <c r="N19" s="10">
        <f t="shared" si="0"/>
        <v>8236663.3199999994</v>
      </c>
      <c r="O19" s="6">
        <v>855.35</v>
      </c>
      <c r="P19" s="34">
        <f t="shared" si="1"/>
        <v>9630</v>
      </c>
      <c r="Q19" s="74"/>
      <c r="R19" s="33">
        <f t="shared" si="2"/>
        <v>7604088.0800000001</v>
      </c>
      <c r="S19" s="6">
        <f t="shared" si="4"/>
        <v>8236663.3199999994</v>
      </c>
      <c r="T19" s="87">
        <f t="shared" si="5"/>
        <v>1.0831999999999999</v>
      </c>
      <c r="U19" s="6">
        <f t="shared" si="3"/>
        <v>8610</v>
      </c>
      <c r="V19" s="4">
        <f t="shared" si="6"/>
        <v>9630</v>
      </c>
      <c r="W19" s="87">
        <f t="shared" si="7"/>
        <v>1.1185</v>
      </c>
      <c r="X19" s="118"/>
      <c r="Y19" s="118"/>
      <c r="Z19" s="52"/>
      <c r="AB19" s="53"/>
      <c r="AC19" s="68"/>
      <c r="AE19" s="4"/>
      <c r="AG19" s="8"/>
      <c r="AH19" s="8"/>
      <c r="AI19" s="8"/>
      <c r="AJ19" s="8"/>
    </row>
    <row r="20" spans="1:36" x14ac:dyDescent="0.2">
      <c r="A20" s="111">
        <v>12</v>
      </c>
      <c r="B20" s="1" t="s">
        <v>19</v>
      </c>
      <c r="C20" s="112"/>
      <c r="D20" s="33">
        <v>47066665.790000007</v>
      </c>
      <c r="E20" s="6">
        <v>0</v>
      </c>
      <c r="F20" s="6">
        <v>-176123.24</v>
      </c>
      <c r="G20" s="10">
        <v>46890542.550000004</v>
      </c>
      <c r="H20" s="6">
        <v>4878.01</v>
      </c>
      <c r="I20" s="34">
        <v>9613</v>
      </c>
      <c r="J20" s="74"/>
      <c r="K20" s="33">
        <v>48868453.959999993</v>
      </c>
      <c r="L20" s="6">
        <v>0</v>
      </c>
      <c r="M20" s="6">
        <v>-193772.2</v>
      </c>
      <c r="N20" s="10">
        <f t="shared" si="0"/>
        <v>48674681.75999999</v>
      </c>
      <c r="O20" s="6">
        <v>4784.8099999999995</v>
      </c>
      <c r="P20" s="34">
        <f t="shared" si="1"/>
        <v>10173</v>
      </c>
      <c r="Q20" s="74"/>
      <c r="R20" s="33">
        <f t="shared" si="2"/>
        <v>46890542.550000004</v>
      </c>
      <c r="S20" s="6">
        <f t="shared" si="4"/>
        <v>48674681.75999999</v>
      </c>
      <c r="T20" s="87">
        <f t="shared" si="5"/>
        <v>1.038</v>
      </c>
      <c r="U20" s="6">
        <f t="shared" si="3"/>
        <v>9613</v>
      </c>
      <c r="V20" s="4">
        <f t="shared" si="6"/>
        <v>10173</v>
      </c>
      <c r="W20" s="87">
        <f t="shared" si="7"/>
        <v>1.0583</v>
      </c>
      <c r="X20" s="118"/>
      <c r="Y20" s="118"/>
      <c r="Z20" s="52"/>
      <c r="AB20" s="53"/>
      <c r="AC20" s="68"/>
      <c r="AE20" s="4"/>
      <c r="AG20" s="8"/>
      <c r="AH20" s="8"/>
      <c r="AI20" s="8"/>
      <c r="AJ20" s="8"/>
    </row>
    <row r="21" spans="1:36" x14ac:dyDescent="0.2">
      <c r="A21" s="111">
        <v>13</v>
      </c>
      <c r="B21" s="1" t="s">
        <v>20</v>
      </c>
      <c r="C21" s="112"/>
      <c r="D21" s="33">
        <v>19332944.360000003</v>
      </c>
      <c r="E21" s="6">
        <v>0</v>
      </c>
      <c r="F21" s="6">
        <v>-599419</v>
      </c>
      <c r="G21" s="10">
        <v>18733525.360000003</v>
      </c>
      <c r="H21" s="6">
        <v>1880.51</v>
      </c>
      <c r="I21" s="34">
        <v>9962</v>
      </c>
      <c r="J21" s="74"/>
      <c r="K21" s="33">
        <v>18880950.949999999</v>
      </c>
      <c r="L21" s="6">
        <v>0</v>
      </c>
      <c r="M21" s="6">
        <v>-528601</v>
      </c>
      <c r="N21" s="10">
        <f t="shared" si="0"/>
        <v>18352349.949999999</v>
      </c>
      <c r="O21" s="6">
        <v>1849.11</v>
      </c>
      <c r="P21" s="34">
        <f t="shared" si="1"/>
        <v>9925</v>
      </c>
      <c r="Q21" s="74"/>
      <c r="R21" s="33">
        <f t="shared" si="2"/>
        <v>18733525.360000003</v>
      </c>
      <c r="S21" s="6">
        <f t="shared" si="4"/>
        <v>18352349.949999999</v>
      </c>
      <c r="T21" s="87">
        <f t="shared" si="5"/>
        <v>0.97970000000000002</v>
      </c>
      <c r="U21" s="6">
        <f t="shared" si="3"/>
        <v>9962</v>
      </c>
      <c r="V21" s="4">
        <f t="shared" si="6"/>
        <v>9925</v>
      </c>
      <c r="W21" s="87">
        <f t="shared" si="7"/>
        <v>0.99629999999999996</v>
      </c>
      <c r="X21" s="118"/>
      <c r="Y21" s="118"/>
      <c r="Z21" s="52"/>
      <c r="AB21" s="53"/>
      <c r="AC21" s="68"/>
      <c r="AE21" s="4"/>
      <c r="AG21" s="8"/>
      <c r="AH21" s="8"/>
      <c r="AI21" s="8"/>
      <c r="AJ21" s="8"/>
    </row>
    <row r="22" spans="1:36" x14ac:dyDescent="0.2">
      <c r="A22" s="111">
        <v>14</v>
      </c>
      <c r="B22" s="1" t="s">
        <v>21</v>
      </c>
      <c r="C22" s="112"/>
      <c r="D22" s="33">
        <v>33858870.480000004</v>
      </c>
      <c r="E22" s="6">
        <v>0</v>
      </c>
      <c r="F22" s="6">
        <v>-48506</v>
      </c>
      <c r="G22" s="10">
        <v>33810364.480000004</v>
      </c>
      <c r="H22" s="6">
        <v>3140.48</v>
      </c>
      <c r="I22" s="34">
        <v>10766</v>
      </c>
      <c r="J22" s="74"/>
      <c r="K22" s="33">
        <v>30857483.84</v>
      </c>
      <c r="L22" s="6">
        <v>0</v>
      </c>
      <c r="M22" s="6">
        <v>-44464</v>
      </c>
      <c r="N22" s="10">
        <f t="shared" si="0"/>
        <v>30813019.84</v>
      </c>
      <c r="O22" s="6">
        <v>3072.53</v>
      </c>
      <c r="P22" s="34">
        <f t="shared" si="1"/>
        <v>10029</v>
      </c>
      <c r="Q22" s="74"/>
      <c r="R22" s="33">
        <f t="shared" si="2"/>
        <v>33810364.480000004</v>
      </c>
      <c r="S22" s="6">
        <f t="shared" si="4"/>
        <v>30813019.84</v>
      </c>
      <c r="T22" s="87">
        <f t="shared" si="5"/>
        <v>0.9113</v>
      </c>
      <c r="U22" s="6">
        <f t="shared" si="3"/>
        <v>10766</v>
      </c>
      <c r="V22" s="4">
        <f t="shared" si="6"/>
        <v>10029</v>
      </c>
      <c r="W22" s="87">
        <f t="shared" si="7"/>
        <v>0.93149999999999999</v>
      </c>
      <c r="X22" s="118"/>
      <c r="Y22" s="118"/>
      <c r="Z22" s="52"/>
      <c r="AB22" s="53"/>
      <c r="AC22" s="68"/>
      <c r="AE22" s="4"/>
      <c r="AG22" s="8"/>
      <c r="AH22" s="8"/>
      <c r="AI22" s="8"/>
      <c r="AJ22" s="8"/>
    </row>
    <row r="23" spans="1:36" x14ac:dyDescent="0.2">
      <c r="A23" s="111">
        <v>15</v>
      </c>
      <c r="B23" s="1" t="s">
        <v>22</v>
      </c>
      <c r="C23" s="112"/>
      <c r="D23" s="33">
        <v>18668396.979999997</v>
      </c>
      <c r="E23" s="6">
        <v>0</v>
      </c>
      <c r="F23" s="6">
        <v>-657396.74</v>
      </c>
      <c r="G23" s="10">
        <v>18011000.239999998</v>
      </c>
      <c r="H23" s="6">
        <v>1971.58</v>
      </c>
      <c r="I23" s="34">
        <v>9135</v>
      </c>
      <c r="J23" s="74"/>
      <c r="K23" s="33">
        <v>19402174.489999998</v>
      </c>
      <c r="L23" s="6">
        <v>0</v>
      </c>
      <c r="M23" s="6">
        <v>-769716.61</v>
      </c>
      <c r="N23" s="10">
        <f t="shared" si="0"/>
        <v>18632457.879999999</v>
      </c>
      <c r="O23" s="6">
        <v>1955.95</v>
      </c>
      <c r="P23" s="34">
        <f t="shared" si="1"/>
        <v>9526</v>
      </c>
      <c r="Q23" s="74"/>
      <c r="R23" s="33">
        <f t="shared" si="2"/>
        <v>18011000.239999998</v>
      </c>
      <c r="S23" s="6">
        <f t="shared" si="4"/>
        <v>18632457.879999999</v>
      </c>
      <c r="T23" s="87">
        <f t="shared" si="5"/>
        <v>1.0345</v>
      </c>
      <c r="U23" s="6">
        <f t="shared" si="3"/>
        <v>9135</v>
      </c>
      <c r="V23" s="4">
        <f t="shared" si="6"/>
        <v>9526</v>
      </c>
      <c r="W23" s="87">
        <f t="shared" si="7"/>
        <v>1.0427999999999999</v>
      </c>
      <c r="X23" s="118"/>
      <c r="Y23" s="118"/>
      <c r="Z23" s="52"/>
      <c r="AB23" s="53"/>
      <c r="AC23" s="68"/>
      <c r="AE23" s="4"/>
      <c r="AG23" s="8"/>
      <c r="AH23" s="8"/>
      <c r="AI23" s="8"/>
      <c r="AJ23" s="8"/>
    </row>
    <row r="24" spans="1:36" x14ac:dyDescent="0.2">
      <c r="A24" s="111">
        <v>16</v>
      </c>
      <c r="B24" s="1" t="s">
        <v>23</v>
      </c>
      <c r="C24" s="112"/>
      <c r="D24" s="33">
        <v>67969353.549999997</v>
      </c>
      <c r="E24" s="6">
        <v>0</v>
      </c>
      <c r="F24" s="6">
        <v>-1057547.02</v>
      </c>
      <c r="G24" s="10">
        <v>66911806.529999994</v>
      </c>
      <c r="H24" s="6">
        <v>8056.73</v>
      </c>
      <c r="I24" s="34">
        <v>8305</v>
      </c>
      <c r="J24" s="74"/>
      <c r="K24" s="33">
        <v>67418326.189999998</v>
      </c>
      <c r="L24" s="6">
        <v>0</v>
      </c>
      <c r="M24" s="6">
        <v>-1050016.74</v>
      </c>
      <c r="N24" s="10">
        <f t="shared" si="0"/>
        <v>66368309.449999996</v>
      </c>
      <c r="O24" s="6">
        <v>7909</v>
      </c>
      <c r="P24" s="34">
        <f t="shared" si="1"/>
        <v>8391</v>
      </c>
      <c r="Q24" s="74"/>
      <c r="R24" s="33">
        <f t="shared" si="2"/>
        <v>66911806.529999994</v>
      </c>
      <c r="S24" s="6">
        <f t="shared" si="4"/>
        <v>66368309.449999996</v>
      </c>
      <c r="T24" s="87">
        <f t="shared" si="5"/>
        <v>0.9919</v>
      </c>
      <c r="U24" s="6">
        <f t="shared" si="3"/>
        <v>8305</v>
      </c>
      <c r="V24" s="4">
        <f t="shared" si="6"/>
        <v>8391</v>
      </c>
      <c r="W24" s="87">
        <f t="shared" si="7"/>
        <v>1.0104</v>
      </c>
      <c r="X24" s="118"/>
      <c r="Y24" s="118"/>
      <c r="Z24" s="52"/>
      <c r="AB24" s="53"/>
      <c r="AC24" s="68"/>
      <c r="AE24" s="4"/>
      <c r="AG24" s="8"/>
      <c r="AH24" s="8"/>
      <c r="AI24" s="8"/>
      <c r="AJ24" s="8"/>
    </row>
    <row r="25" spans="1:36" x14ac:dyDescent="0.2">
      <c r="A25" s="111">
        <v>17</v>
      </c>
      <c r="B25" s="1" t="s">
        <v>24</v>
      </c>
      <c r="C25" s="112"/>
      <c r="D25" s="33">
        <v>35592510.830000006</v>
      </c>
      <c r="E25" s="6">
        <v>0</v>
      </c>
      <c r="F25" s="6">
        <v>-206637.68999999997</v>
      </c>
      <c r="G25" s="10">
        <v>35385873.140000008</v>
      </c>
      <c r="H25" s="6">
        <v>4196.0600000000004</v>
      </c>
      <c r="I25" s="34">
        <v>8433</v>
      </c>
      <c r="J25" s="74"/>
      <c r="K25" s="33">
        <v>36267679.330000006</v>
      </c>
      <c r="L25" s="6">
        <v>0</v>
      </c>
      <c r="M25" s="6">
        <v>-252898.54</v>
      </c>
      <c r="N25" s="10">
        <f t="shared" si="0"/>
        <v>36014780.790000007</v>
      </c>
      <c r="O25" s="6">
        <v>4174.13</v>
      </c>
      <c r="P25" s="34">
        <f t="shared" si="1"/>
        <v>8628</v>
      </c>
      <c r="Q25" s="74"/>
      <c r="R25" s="33">
        <f t="shared" si="2"/>
        <v>35385873.140000008</v>
      </c>
      <c r="S25" s="6">
        <f t="shared" si="4"/>
        <v>36014780.790000007</v>
      </c>
      <c r="T25" s="87">
        <f t="shared" si="5"/>
        <v>1.0178</v>
      </c>
      <c r="U25" s="6">
        <f t="shared" si="3"/>
        <v>8433</v>
      </c>
      <c r="V25" s="4">
        <f t="shared" si="6"/>
        <v>8628</v>
      </c>
      <c r="W25" s="87">
        <f t="shared" si="7"/>
        <v>1.0230999999999999</v>
      </c>
      <c r="X25" s="118"/>
      <c r="Y25" s="118"/>
      <c r="Z25" s="52"/>
      <c r="AB25" s="53"/>
      <c r="AC25" s="68"/>
      <c r="AE25" s="4"/>
      <c r="AG25" s="8"/>
      <c r="AH25" s="8"/>
      <c r="AI25" s="8"/>
      <c r="AJ25" s="8"/>
    </row>
    <row r="26" spans="1:36" x14ac:dyDescent="0.2">
      <c r="A26" s="111">
        <v>18</v>
      </c>
      <c r="B26" s="1" t="s">
        <v>25</v>
      </c>
      <c r="C26" s="112"/>
      <c r="D26" s="33">
        <v>39645156.490000002</v>
      </c>
      <c r="E26" s="6">
        <v>0</v>
      </c>
      <c r="F26" s="6">
        <v>-628636.25</v>
      </c>
      <c r="G26" s="10">
        <v>39016520.240000002</v>
      </c>
      <c r="H26" s="6">
        <v>4185.88</v>
      </c>
      <c r="I26" s="34">
        <v>9321</v>
      </c>
      <c r="J26" s="74"/>
      <c r="K26" s="33">
        <v>36560272.18</v>
      </c>
      <c r="L26" s="6">
        <v>-11159.46</v>
      </c>
      <c r="M26" s="6">
        <v>-664673.72</v>
      </c>
      <c r="N26" s="10">
        <f t="shared" si="0"/>
        <v>35884439</v>
      </c>
      <c r="O26" s="6">
        <v>3808.64</v>
      </c>
      <c r="P26" s="34">
        <f t="shared" si="1"/>
        <v>9422</v>
      </c>
      <c r="Q26" s="74"/>
      <c r="R26" s="33">
        <f t="shared" si="2"/>
        <v>39016520.240000002</v>
      </c>
      <c r="S26" s="6">
        <f t="shared" si="4"/>
        <v>35884439</v>
      </c>
      <c r="T26" s="87">
        <f t="shared" si="5"/>
        <v>0.91969999999999996</v>
      </c>
      <c r="U26" s="6">
        <f t="shared" si="3"/>
        <v>9321</v>
      </c>
      <c r="V26" s="4">
        <f t="shared" si="6"/>
        <v>9422</v>
      </c>
      <c r="W26" s="87">
        <f t="shared" si="7"/>
        <v>1.0107999999999999</v>
      </c>
      <c r="X26" s="118"/>
      <c r="Y26" s="118"/>
      <c r="Z26" s="52"/>
      <c r="AB26" s="53"/>
      <c r="AC26" s="68"/>
      <c r="AE26" s="4"/>
      <c r="AG26" s="8"/>
      <c r="AH26" s="8"/>
      <c r="AI26" s="8"/>
      <c r="AJ26" s="8"/>
    </row>
    <row r="27" spans="1:36" x14ac:dyDescent="0.2">
      <c r="A27" s="111">
        <v>19</v>
      </c>
      <c r="B27" s="1" t="s">
        <v>26</v>
      </c>
      <c r="C27" s="112"/>
      <c r="D27" s="33">
        <v>9463365.910000002</v>
      </c>
      <c r="E27" s="6">
        <v>0</v>
      </c>
      <c r="F27" s="6">
        <v>-97894.15</v>
      </c>
      <c r="G27" s="10">
        <v>9365471.7600000016</v>
      </c>
      <c r="H27" s="6">
        <v>727.17999999999984</v>
      </c>
      <c r="I27" s="34">
        <v>12879</v>
      </c>
      <c r="J27" s="74"/>
      <c r="K27" s="33">
        <v>8858057.0299999993</v>
      </c>
      <c r="L27" s="6">
        <v>0</v>
      </c>
      <c r="M27" s="6">
        <v>-169678.64</v>
      </c>
      <c r="N27" s="10">
        <f t="shared" si="0"/>
        <v>8688378.3899999987</v>
      </c>
      <c r="O27" s="6">
        <v>695.3</v>
      </c>
      <c r="P27" s="34">
        <f t="shared" si="1"/>
        <v>12496</v>
      </c>
      <c r="Q27" s="74"/>
      <c r="R27" s="33">
        <f t="shared" si="2"/>
        <v>9365471.7600000016</v>
      </c>
      <c r="S27" s="6">
        <f t="shared" si="4"/>
        <v>8688378.3899999987</v>
      </c>
      <c r="T27" s="87">
        <f t="shared" si="5"/>
        <v>0.92769999999999997</v>
      </c>
      <c r="U27" s="6">
        <f t="shared" si="3"/>
        <v>12879</v>
      </c>
      <c r="V27" s="4">
        <f t="shared" si="6"/>
        <v>12496</v>
      </c>
      <c r="W27" s="87">
        <f t="shared" si="7"/>
        <v>0.97030000000000005</v>
      </c>
      <c r="X27" s="118"/>
      <c r="Y27" s="118"/>
      <c r="Z27" s="52"/>
      <c r="AB27" s="53"/>
      <c r="AC27" s="68"/>
      <c r="AE27" s="4"/>
      <c r="AG27" s="8"/>
      <c r="AH27" s="8"/>
      <c r="AI27" s="8"/>
      <c r="AJ27" s="8"/>
    </row>
    <row r="28" spans="1:36" x14ac:dyDescent="0.2">
      <c r="A28" s="111">
        <v>20</v>
      </c>
      <c r="B28" s="1" t="s">
        <v>27</v>
      </c>
      <c r="C28" s="112"/>
      <c r="D28" s="33">
        <v>20738888.580000002</v>
      </c>
      <c r="E28" s="6">
        <v>0</v>
      </c>
      <c r="F28" s="6">
        <v>-329670.06999999995</v>
      </c>
      <c r="G28" s="10">
        <v>20409218.510000002</v>
      </c>
      <c r="H28" s="6">
        <v>1926.5300000000002</v>
      </c>
      <c r="I28" s="34">
        <v>10594</v>
      </c>
      <c r="J28" s="74"/>
      <c r="K28" s="33">
        <v>20345358.41</v>
      </c>
      <c r="L28" s="6">
        <v>0</v>
      </c>
      <c r="M28" s="6">
        <v>-217110.73</v>
      </c>
      <c r="N28" s="10">
        <f t="shared" si="0"/>
        <v>20128247.68</v>
      </c>
      <c r="O28" s="6">
        <v>1881.0600000000002</v>
      </c>
      <c r="P28" s="34">
        <f t="shared" si="1"/>
        <v>10700</v>
      </c>
      <c r="Q28" s="74"/>
      <c r="R28" s="33">
        <f t="shared" si="2"/>
        <v>20409218.510000002</v>
      </c>
      <c r="S28" s="6">
        <f t="shared" si="4"/>
        <v>20128247.68</v>
      </c>
      <c r="T28" s="87">
        <f t="shared" si="5"/>
        <v>0.98619999999999997</v>
      </c>
      <c r="U28" s="6">
        <f t="shared" si="3"/>
        <v>10594</v>
      </c>
      <c r="V28" s="4">
        <f t="shared" si="6"/>
        <v>10700</v>
      </c>
      <c r="W28" s="87">
        <f t="shared" si="7"/>
        <v>1.01</v>
      </c>
      <c r="X28" s="118"/>
      <c r="Y28" s="118"/>
      <c r="Z28" s="52"/>
      <c r="AB28" s="53"/>
      <c r="AC28" s="68"/>
      <c r="AE28" s="4"/>
      <c r="AG28" s="8"/>
      <c r="AH28" s="8"/>
      <c r="AI28" s="8"/>
      <c r="AJ28" s="8"/>
    </row>
    <row r="29" spans="1:36" x14ac:dyDescent="0.2">
      <c r="A29" s="111">
        <v>21</v>
      </c>
      <c r="B29" s="1" t="s">
        <v>28</v>
      </c>
      <c r="C29" s="112"/>
      <c r="D29" s="33">
        <v>513594313.92000008</v>
      </c>
      <c r="E29" s="6">
        <v>0</v>
      </c>
      <c r="F29" s="6">
        <v>-1655878.5099999998</v>
      </c>
      <c r="G29" s="10">
        <v>511938435.41000009</v>
      </c>
      <c r="H29" s="6">
        <v>58278.380000000005</v>
      </c>
      <c r="I29" s="34">
        <v>8784</v>
      </c>
      <c r="J29" s="74"/>
      <c r="K29" s="33">
        <v>505582767.52000004</v>
      </c>
      <c r="L29" s="6">
        <v>0</v>
      </c>
      <c r="M29" s="6">
        <v>-1511520.47</v>
      </c>
      <c r="N29" s="10">
        <f t="shared" si="0"/>
        <v>504071247.05000001</v>
      </c>
      <c r="O29" s="6">
        <v>58573.14</v>
      </c>
      <c r="P29" s="34">
        <f t="shared" si="1"/>
        <v>8606</v>
      </c>
      <c r="Q29" s="74"/>
      <c r="R29" s="33">
        <f t="shared" si="2"/>
        <v>511938435.41000009</v>
      </c>
      <c r="S29" s="6">
        <f t="shared" si="4"/>
        <v>504071247.05000001</v>
      </c>
      <c r="T29" s="87">
        <f t="shared" si="5"/>
        <v>0.98460000000000003</v>
      </c>
      <c r="U29" s="6">
        <f t="shared" si="3"/>
        <v>8784</v>
      </c>
      <c r="V29" s="4">
        <f t="shared" si="6"/>
        <v>8606</v>
      </c>
      <c r="W29" s="87">
        <f t="shared" si="7"/>
        <v>0.97970000000000002</v>
      </c>
      <c r="X29" s="118"/>
      <c r="Y29" s="118"/>
      <c r="Z29" s="52"/>
      <c r="AB29" s="53"/>
      <c r="AC29" s="68"/>
      <c r="AE29" s="4"/>
      <c r="AG29" s="8"/>
      <c r="AH29" s="8"/>
      <c r="AI29" s="8"/>
      <c r="AJ29" s="8"/>
    </row>
    <row r="30" spans="1:36" x14ac:dyDescent="0.2">
      <c r="A30" s="111">
        <v>22</v>
      </c>
      <c r="B30" s="1" t="s">
        <v>29</v>
      </c>
      <c r="C30" s="112"/>
      <c r="D30" s="33">
        <v>20871451.100000001</v>
      </c>
      <c r="E30" s="6">
        <v>0</v>
      </c>
      <c r="F30" s="6">
        <v>-40585.869999999995</v>
      </c>
      <c r="G30" s="10">
        <v>20830865.23</v>
      </c>
      <c r="H30" s="6">
        <v>2036.13</v>
      </c>
      <c r="I30" s="34">
        <v>10231</v>
      </c>
      <c r="J30" s="74"/>
      <c r="K30" s="33">
        <v>20274394.279999997</v>
      </c>
      <c r="L30" s="6">
        <v>0</v>
      </c>
      <c r="M30" s="6">
        <v>-57290.71</v>
      </c>
      <c r="N30" s="10">
        <f t="shared" si="0"/>
        <v>20217103.569999997</v>
      </c>
      <c r="O30" s="6">
        <v>1994.63</v>
      </c>
      <c r="P30" s="34">
        <f t="shared" si="1"/>
        <v>10136</v>
      </c>
      <c r="Q30" s="74"/>
      <c r="R30" s="33">
        <f t="shared" si="2"/>
        <v>20830865.23</v>
      </c>
      <c r="S30" s="6">
        <f t="shared" si="4"/>
        <v>20217103.569999997</v>
      </c>
      <c r="T30" s="87">
        <f t="shared" si="5"/>
        <v>0.97050000000000003</v>
      </c>
      <c r="U30" s="6">
        <f t="shared" si="3"/>
        <v>10231</v>
      </c>
      <c r="V30" s="4">
        <f t="shared" si="6"/>
        <v>10136</v>
      </c>
      <c r="W30" s="87">
        <f t="shared" si="7"/>
        <v>0.99070000000000003</v>
      </c>
      <c r="X30" s="118"/>
      <c r="Y30" s="118"/>
      <c r="Z30" s="52"/>
      <c r="AB30" s="53"/>
      <c r="AC30" s="68"/>
      <c r="AE30" s="4"/>
      <c r="AG30" s="8"/>
      <c r="AH30" s="8"/>
      <c r="AI30" s="8"/>
      <c r="AJ30" s="8"/>
    </row>
    <row r="31" spans="1:36" x14ac:dyDescent="0.2">
      <c r="A31" s="111">
        <v>23</v>
      </c>
      <c r="B31" s="1" t="s">
        <v>30</v>
      </c>
      <c r="C31" s="112"/>
      <c r="D31" s="33">
        <v>6285888.8700000001</v>
      </c>
      <c r="E31" s="6">
        <v>0</v>
      </c>
      <c r="F31" s="6">
        <v>0</v>
      </c>
      <c r="G31" s="10">
        <v>6285888.8700000001</v>
      </c>
      <c r="H31" s="6">
        <v>681.94</v>
      </c>
      <c r="I31" s="34">
        <v>9218</v>
      </c>
      <c r="J31" s="74"/>
      <c r="K31" s="33">
        <v>6301745.7999999998</v>
      </c>
      <c r="L31" s="6">
        <v>0</v>
      </c>
      <c r="M31" s="6">
        <v>0</v>
      </c>
      <c r="N31" s="10">
        <f t="shared" si="0"/>
        <v>6301745.7999999998</v>
      </c>
      <c r="O31" s="6">
        <v>675.95</v>
      </c>
      <c r="P31" s="34">
        <f t="shared" si="1"/>
        <v>9323</v>
      </c>
      <c r="Q31" s="74"/>
      <c r="R31" s="33">
        <f t="shared" si="2"/>
        <v>6285888.8700000001</v>
      </c>
      <c r="S31" s="6">
        <f t="shared" si="4"/>
        <v>6301745.7999999998</v>
      </c>
      <c r="T31" s="87">
        <f t="shared" si="5"/>
        <v>1.0024999999999999</v>
      </c>
      <c r="U31" s="6">
        <f t="shared" si="3"/>
        <v>9218</v>
      </c>
      <c r="V31" s="4">
        <f t="shared" si="6"/>
        <v>9323</v>
      </c>
      <c r="W31" s="87">
        <f t="shared" si="7"/>
        <v>1.0114000000000001</v>
      </c>
      <c r="X31" s="118"/>
      <c r="Y31" s="118"/>
      <c r="Z31" s="52"/>
      <c r="AB31" s="53"/>
      <c r="AC31" s="68"/>
      <c r="AE31" s="4"/>
      <c r="AG31" s="8"/>
      <c r="AH31" s="8"/>
      <c r="AI31" s="8"/>
      <c r="AJ31" s="8"/>
    </row>
    <row r="32" spans="1:36" x14ac:dyDescent="0.2">
      <c r="A32" s="111">
        <v>24</v>
      </c>
      <c r="B32" s="1" t="s">
        <v>31</v>
      </c>
      <c r="C32" s="112"/>
      <c r="D32" s="33">
        <v>67275235.159999996</v>
      </c>
      <c r="E32" s="6">
        <v>0</v>
      </c>
      <c r="F32" s="6">
        <v>-641075</v>
      </c>
      <c r="G32" s="10">
        <v>66634160.159999996</v>
      </c>
      <c r="H32" s="6">
        <v>7701.07</v>
      </c>
      <c r="I32" s="34">
        <v>8653</v>
      </c>
      <c r="J32" s="74"/>
      <c r="K32" s="33">
        <v>68990983.159999996</v>
      </c>
      <c r="L32" s="6">
        <v>0</v>
      </c>
      <c r="M32" s="6">
        <v>-664545.72</v>
      </c>
      <c r="N32" s="10">
        <f t="shared" si="0"/>
        <v>68326437.439999998</v>
      </c>
      <c r="O32" s="6">
        <v>7879.88</v>
      </c>
      <c r="P32" s="34">
        <f t="shared" si="1"/>
        <v>8671</v>
      </c>
      <c r="Q32" s="74"/>
      <c r="R32" s="33">
        <f t="shared" si="2"/>
        <v>66634160.159999996</v>
      </c>
      <c r="S32" s="6">
        <f t="shared" si="4"/>
        <v>68326437.439999998</v>
      </c>
      <c r="T32" s="87">
        <f t="shared" si="5"/>
        <v>1.0254000000000001</v>
      </c>
      <c r="U32" s="6">
        <f t="shared" si="3"/>
        <v>8653</v>
      </c>
      <c r="V32" s="4">
        <f t="shared" si="6"/>
        <v>8671</v>
      </c>
      <c r="W32" s="87">
        <f t="shared" si="7"/>
        <v>1.0021</v>
      </c>
      <c r="X32" s="118"/>
      <c r="Y32" s="118"/>
      <c r="Z32" s="52"/>
      <c r="AB32" s="53"/>
      <c r="AC32" s="68"/>
      <c r="AE32" s="4"/>
      <c r="AG32" s="8"/>
      <c r="AH32" s="8"/>
      <c r="AI32" s="8"/>
      <c r="AJ32" s="8"/>
    </row>
    <row r="33" spans="1:36" x14ac:dyDescent="0.2">
      <c r="A33" s="111">
        <v>25</v>
      </c>
      <c r="B33" s="1" t="s">
        <v>32</v>
      </c>
      <c r="C33" s="112"/>
      <c r="D33" s="33">
        <v>12248208.08</v>
      </c>
      <c r="E33" s="6">
        <v>0</v>
      </c>
      <c r="F33" s="6">
        <v>-317743.31</v>
      </c>
      <c r="G33" s="10">
        <v>11930464.77</v>
      </c>
      <c r="H33" s="6">
        <v>1308.56</v>
      </c>
      <c r="I33" s="34">
        <v>9117</v>
      </c>
      <c r="J33" s="74"/>
      <c r="K33" s="33">
        <v>13306742.99</v>
      </c>
      <c r="L33" s="6">
        <v>0</v>
      </c>
      <c r="M33" s="6">
        <v>-314196.53999999998</v>
      </c>
      <c r="N33" s="10">
        <f t="shared" si="0"/>
        <v>12992546.450000001</v>
      </c>
      <c r="O33" s="6">
        <v>1338.27</v>
      </c>
      <c r="P33" s="34">
        <f t="shared" si="1"/>
        <v>9708</v>
      </c>
      <c r="Q33" s="74"/>
      <c r="R33" s="33">
        <f t="shared" si="2"/>
        <v>11930464.77</v>
      </c>
      <c r="S33" s="6">
        <f t="shared" si="4"/>
        <v>12992546.450000001</v>
      </c>
      <c r="T33" s="87">
        <f t="shared" si="5"/>
        <v>1.089</v>
      </c>
      <c r="U33" s="6">
        <f t="shared" si="3"/>
        <v>9117</v>
      </c>
      <c r="V33" s="4">
        <f t="shared" si="6"/>
        <v>9708</v>
      </c>
      <c r="W33" s="87">
        <f t="shared" si="7"/>
        <v>1.0648</v>
      </c>
      <c r="X33" s="118"/>
      <c r="Y33" s="118"/>
      <c r="Z33" s="52"/>
      <c r="AB33" s="53"/>
      <c r="AC33" s="68"/>
      <c r="AE33" s="4"/>
      <c r="AG33" s="8"/>
      <c r="AH33" s="8"/>
      <c r="AI33" s="8"/>
      <c r="AJ33" s="8"/>
    </row>
    <row r="34" spans="1:36" x14ac:dyDescent="0.2">
      <c r="A34" s="111">
        <v>26</v>
      </c>
      <c r="B34" s="1" t="s">
        <v>33</v>
      </c>
      <c r="C34" s="112"/>
      <c r="D34" s="33">
        <v>22275587.329999998</v>
      </c>
      <c r="E34" s="6">
        <v>0</v>
      </c>
      <c r="F34" s="6">
        <v>-361711.73</v>
      </c>
      <c r="G34" s="10">
        <v>21913875.599999998</v>
      </c>
      <c r="H34" s="6">
        <v>2265.5</v>
      </c>
      <c r="I34" s="34">
        <v>9673</v>
      </c>
      <c r="J34" s="74"/>
      <c r="K34" s="33">
        <v>22673410.820000004</v>
      </c>
      <c r="L34" s="6">
        <v>0</v>
      </c>
      <c r="M34" s="6">
        <v>-369321.69</v>
      </c>
      <c r="N34" s="10">
        <f t="shared" si="0"/>
        <v>22304089.130000003</v>
      </c>
      <c r="O34" s="6">
        <v>2216.3200000000002</v>
      </c>
      <c r="P34" s="34">
        <f t="shared" si="1"/>
        <v>10064</v>
      </c>
      <c r="Q34" s="74"/>
      <c r="R34" s="33">
        <f t="shared" si="2"/>
        <v>21913875.599999998</v>
      </c>
      <c r="S34" s="6">
        <f t="shared" si="4"/>
        <v>22304089.130000003</v>
      </c>
      <c r="T34" s="87">
        <f t="shared" si="5"/>
        <v>1.0178</v>
      </c>
      <c r="U34" s="6">
        <f t="shared" si="3"/>
        <v>9673</v>
      </c>
      <c r="V34" s="4">
        <f t="shared" si="6"/>
        <v>10064</v>
      </c>
      <c r="W34" s="87">
        <f t="shared" si="7"/>
        <v>1.0404</v>
      </c>
      <c r="X34" s="118"/>
      <c r="Y34" s="118"/>
      <c r="Z34" s="52"/>
      <c r="AB34" s="53"/>
      <c r="AC34" s="68"/>
      <c r="AE34" s="4"/>
      <c r="AG34" s="8"/>
      <c r="AH34" s="8"/>
      <c r="AI34" s="8"/>
      <c r="AJ34" s="8"/>
    </row>
    <row r="35" spans="1:36" x14ac:dyDescent="0.2">
      <c r="A35" s="111">
        <v>27</v>
      </c>
      <c r="B35" s="1" t="s">
        <v>34</v>
      </c>
      <c r="C35" s="112"/>
      <c r="D35" s="33">
        <v>38435229.640000008</v>
      </c>
      <c r="E35" s="6">
        <v>0</v>
      </c>
      <c r="F35" s="6">
        <v>-183468.21</v>
      </c>
      <c r="G35" s="10">
        <v>38251761.430000007</v>
      </c>
      <c r="H35" s="6">
        <v>4433.67</v>
      </c>
      <c r="I35" s="34">
        <v>8628</v>
      </c>
      <c r="J35" s="74"/>
      <c r="K35" s="33">
        <v>39239454.139999993</v>
      </c>
      <c r="L35" s="6">
        <v>0</v>
      </c>
      <c r="M35" s="6">
        <v>-195842.95</v>
      </c>
      <c r="N35" s="10">
        <f t="shared" si="0"/>
        <v>39043611.18999999</v>
      </c>
      <c r="O35" s="6">
        <v>4387.1399999999994</v>
      </c>
      <c r="P35" s="34">
        <f t="shared" si="1"/>
        <v>8900</v>
      </c>
      <c r="Q35" s="74"/>
      <c r="R35" s="33">
        <f t="shared" si="2"/>
        <v>38251761.430000007</v>
      </c>
      <c r="S35" s="6">
        <f t="shared" si="4"/>
        <v>39043611.18999999</v>
      </c>
      <c r="T35" s="87">
        <f t="shared" si="5"/>
        <v>1.0206999999999999</v>
      </c>
      <c r="U35" s="6">
        <f t="shared" si="3"/>
        <v>8628</v>
      </c>
      <c r="V35" s="4">
        <f t="shared" si="6"/>
        <v>8900</v>
      </c>
      <c r="W35" s="87">
        <f t="shared" si="7"/>
        <v>1.0315000000000001</v>
      </c>
      <c r="X35" s="118"/>
      <c r="Y35" s="118"/>
      <c r="Z35" s="52"/>
      <c r="AB35" s="53"/>
      <c r="AC35" s="68"/>
      <c r="AE35" s="4"/>
      <c r="AG35" s="8"/>
      <c r="AH35" s="8"/>
      <c r="AI35" s="8"/>
      <c r="AJ35" s="8"/>
    </row>
    <row r="36" spans="1:36" x14ac:dyDescent="0.2">
      <c r="A36" s="111">
        <v>28</v>
      </c>
      <c r="B36" s="1" t="s">
        <v>35</v>
      </c>
      <c r="C36" s="112"/>
      <c r="D36" s="33">
        <v>13741983.42</v>
      </c>
      <c r="E36" s="6">
        <v>0</v>
      </c>
      <c r="F36" s="6">
        <v>-160707.43</v>
      </c>
      <c r="G36" s="10">
        <v>13581275.99</v>
      </c>
      <c r="H36" s="6">
        <v>1526.0700000000002</v>
      </c>
      <c r="I36" s="34">
        <v>8900</v>
      </c>
      <c r="J36" s="74"/>
      <c r="K36" s="33">
        <v>14375396.160000002</v>
      </c>
      <c r="L36" s="6">
        <v>0</v>
      </c>
      <c r="M36" s="6">
        <v>-162086.78</v>
      </c>
      <c r="N36" s="10">
        <f t="shared" si="0"/>
        <v>14213309.380000003</v>
      </c>
      <c r="O36" s="6">
        <v>1504.27</v>
      </c>
      <c r="P36" s="34">
        <f t="shared" si="1"/>
        <v>9449</v>
      </c>
      <c r="Q36" s="74"/>
      <c r="R36" s="33">
        <f t="shared" si="2"/>
        <v>13581275.99</v>
      </c>
      <c r="S36" s="6">
        <f t="shared" si="4"/>
        <v>14213309.380000003</v>
      </c>
      <c r="T36" s="87">
        <f t="shared" si="5"/>
        <v>1.0465</v>
      </c>
      <c r="U36" s="6">
        <f t="shared" si="3"/>
        <v>8900</v>
      </c>
      <c r="V36" s="4">
        <f t="shared" si="6"/>
        <v>9449</v>
      </c>
      <c r="W36" s="87">
        <f t="shared" si="7"/>
        <v>1.0617000000000001</v>
      </c>
      <c r="X36" s="118"/>
      <c r="Y36" s="118"/>
      <c r="Z36" s="52"/>
      <c r="AB36" s="53"/>
      <c r="AC36" s="68"/>
      <c r="AE36" s="4"/>
      <c r="AG36" s="8"/>
      <c r="AH36" s="8"/>
      <c r="AI36" s="8"/>
      <c r="AJ36" s="8"/>
    </row>
    <row r="37" spans="1:36" x14ac:dyDescent="0.2">
      <c r="A37" s="111">
        <v>29</v>
      </c>
      <c r="B37" s="1" t="s">
        <v>36</v>
      </c>
      <c r="C37" s="112"/>
      <c r="D37" s="33">
        <v>2433634581.4700003</v>
      </c>
      <c r="E37" s="6">
        <v>0</v>
      </c>
      <c r="F37" s="6">
        <v>-16724419.630000001</v>
      </c>
      <c r="G37" s="10">
        <v>2416910161.8400002</v>
      </c>
      <c r="H37" s="6">
        <v>176912.22</v>
      </c>
      <c r="I37" s="34">
        <v>13662</v>
      </c>
      <c r="J37" s="74"/>
      <c r="K37" s="33">
        <v>2475288406.75</v>
      </c>
      <c r="L37" s="6">
        <v>0</v>
      </c>
      <c r="M37" s="6">
        <v>-16745691.83</v>
      </c>
      <c r="N37" s="10">
        <f t="shared" si="0"/>
        <v>2458542714.9200001</v>
      </c>
      <c r="O37" s="6">
        <v>179524.02000000002</v>
      </c>
      <c r="P37" s="34">
        <f t="shared" si="1"/>
        <v>13695</v>
      </c>
      <c r="Q37" s="74"/>
      <c r="R37" s="33">
        <f t="shared" si="2"/>
        <v>2416910161.8400002</v>
      </c>
      <c r="S37" s="6">
        <f t="shared" si="4"/>
        <v>2458542714.9200001</v>
      </c>
      <c r="T37" s="87">
        <f t="shared" si="5"/>
        <v>1.0172000000000001</v>
      </c>
      <c r="U37" s="6">
        <f t="shared" si="3"/>
        <v>13662</v>
      </c>
      <c r="V37" s="4">
        <f t="shared" si="6"/>
        <v>13695</v>
      </c>
      <c r="W37" s="87">
        <f t="shared" si="7"/>
        <v>1.0024</v>
      </c>
      <c r="X37" s="118"/>
      <c r="Y37" s="118"/>
      <c r="Z37" s="52"/>
      <c r="AB37" s="53"/>
      <c r="AC37" s="68"/>
      <c r="AE37" s="4"/>
      <c r="AG37" s="8"/>
      <c r="AH37" s="8"/>
      <c r="AI37" s="8"/>
      <c r="AJ37" s="8"/>
    </row>
    <row r="38" spans="1:36" x14ac:dyDescent="0.2">
      <c r="A38" s="111">
        <v>30</v>
      </c>
      <c r="B38" s="1" t="s">
        <v>37</v>
      </c>
      <c r="C38" s="112"/>
      <c r="D38" s="33">
        <v>124037886.98</v>
      </c>
      <c r="E38" s="6">
        <v>0</v>
      </c>
      <c r="F38" s="6">
        <v>0</v>
      </c>
      <c r="G38" s="10">
        <v>124037886.98</v>
      </c>
      <c r="H38" s="6">
        <v>10925.92</v>
      </c>
      <c r="I38" s="34">
        <v>11353</v>
      </c>
      <c r="J38" s="74"/>
      <c r="K38" s="33">
        <v>126856311.29999998</v>
      </c>
      <c r="L38" s="6">
        <v>0</v>
      </c>
      <c r="M38" s="6">
        <v>0</v>
      </c>
      <c r="N38" s="10">
        <f t="shared" si="0"/>
        <v>126856311.29999998</v>
      </c>
      <c r="O38" s="6">
        <v>10956.54</v>
      </c>
      <c r="P38" s="34">
        <f t="shared" si="1"/>
        <v>11578</v>
      </c>
      <c r="Q38" s="74"/>
      <c r="R38" s="33">
        <f t="shared" si="2"/>
        <v>124037886.98</v>
      </c>
      <c r="S38" s="6">
        <f t="shared" si="4"/>
        <v>126856311.29999998</v>
      </c>
      <c r="T38" s="87">
        <f t="shared" si="5"/>
        <v>1.0226999999999999</v>
      </c>
      <c r="U38" s="6">
        <f t="shared" si="3"/>
        <v>11353</v>
      </c>
      <c r="V38" s="4">
        <f t="shared" si="6"/>
        <v>11578</v>
      </c>
      <c r="W38" s="87">
        <f t="shared" si="7"/>
        <v>1.0198</v>
      </c>
      <c r="X38" s="118"/>
      <c r="Y38" s="118"/>
      <c r="Z38" s="52"/>
      <c r="AB38" s="53"/>
      <c r="AC38" s="68"/>
      <c r="AE38" s="4"/>
      <c r="AG38" s="8"/>
      <c r="AH38" s="8"/>
      <c r="AI38" s="8"/>
      <c r="AJ38" s="8"/>
    </row>
    <row r="39" spans="1:36" x14ac:dyDescent="0.2">
      <c r="A39" s="111">
        <v>31</v>
      </c>
      <c r="B39" s="1" t="s">
        <v>38</v>
      </c>
      <c r="C39" s="112"/>
      <c r="D39" s="33">
        <v>16580232.240000002</v>
      </c>
      <c r="E39" s="6">
        <v>0</v>
      </c>
      <c r="F39" s="6">
        <v>-192898.83</v>
      </c>
      <c r="G39" s="10">
        <v>16387333.410000002</v>
      </c>
      <c r="H39" s="6">
        <v>2026.2499999999998</v>
      </c>
      <c r="I39" s="34">
        <v>8088</v>
      </c>
      <c r="J39" s="74"/>
      <c r="K39" s="33">
        <v>18019401.199999999</v>
      </c>
      <c r="L39" s="6">
        <v>0</v>
      </c>
      <c r="M39" s="6">
        <v>-205219.22</v>
      </c>
      <c r="N39" s="10">
        <f t="shared" si="0"/>
        <v>17814181.98</v>
      </c>
      <c r="O39" s="6">
        <v>2005.64</v>
      </c>
      <c r="P39" s="34">
        <f t="shared" si="1"/>
        <v>8882</v>
      </c>
      <c r="Q39" s="74"/>
      <c r="R39" s="33">
        <f t="shared" si="2"/>
        <v>16387333.410000002</v>
      </c>
      <c r="S39" s="6">
        <f t="shared" si="4"/>
        <v>17814181.98</v>
      </c>
      <c r="T39" s="87">
        <f t="shared" si="5"/>
        <v>1.0871</v>
      </c>
      <c r="U39" s="6">
        <f t="shared" si="3"/>
        <v>8088</v>
      </c>
      <c r="V39" s="4">
        <f t="shared" si="6"/>
        <v>8882</v>
      </c>
      <c r="W39" s="87">
        <f t="shared" si="7"/>
        <v>1.0982000000000001</v>
      </c>
      <c r="X39" s="118"/>
      <c r="Y39" s="118"/>
      <c r="Z39" s="52"/>
      <c r="AB39" s="53"/>
      <c r="AC39" s="68"/>
      <c r="AE39" s="4"/>
      <c r="AG39" s="8"/>
      <c r="AH39" s="8"/>
      <c r="AI39" s="8"/>
      <c r="AJ39" s="8"/>
    </row>
    <row r="40" spans="1:36" x14ac:dyDescent="0.2">
      <c r="A40" s="111">
        <v>32</v>
      </c>
      <c r="B40" s="1" t="s">
        <v>39</v>
      </c>
      <c r="C40" s="112"/>
      <c r="D40" s="33">
        <v>31713118.099999994</v>
      </c>
      <c r="E40" s="6">
        <v>0</v>
      </c>
      <c r="F40" s="6">
        <v>-178632.51</v>
      </c>
      <c r="G40" s="10">
        <v>31534485.589999992</v>
      </c>
      <c r="H40" s="6">
        <v>3669.85</v>
      </c>
      <c r="I40" s="34">
        <v>8593</v>
      </c>
      <c r="J40" s="74"/>
      <c r="K40" s="33">
        <v>31623134.519999996</v>
      </c>
      <c r="L40" s="6">
        <v>0</v>
      </c>
      <c r="M40" s="6">
        <v>-363690.29</v>
      </c>
      <c r="N40" s="10">
        <f t="shared" si="0"/>
        <v>31259444.229999997</v>
      </c>
      <c r="O40" s="6">
        <v>3573.94</v>
      </c>
      <c r="P40" s="34">
        <f t="shared" si="1"/>
        <v>8746</v>
      </c>
      <c r="Q40" s="74"/>
      <c r="R40" s="33">
        <f t="shared" si="2"/>
        <v>31534485.589999992</v>
      </c>
      <c r="S40" s="6">
        <f t="shared" si="4"/>
        <v>31259444.229999997</v>
      </c>
      <c r="T40" s="87">
        <f t="shared" si="5"/>
        <v>0.99129999999999996</v>
      </c>
      <c r="U40" s="6">
        <f t="shared" si="3"/>
        <v>8593</v>
      </c>
      <c r="V40" s="4">
        <f t="shared" si="6"/>
        <v>8746</v>
      </c>
      <c r="W40" s="87">
        <f t="shared" si="7"/>
        <v>1.0178</v>
      </c>
      <c r="X40" s="118"/>
      <c r="Y40" s="118"/>
      <c r="Z40" s="52"/>
      <c r="AB40" s="53"/>
      <c r="AC40" s="68"/>
      <c r="AE40" s="4"/>
      <c r="AG40" s="8"/>
      <c r="AH40" s="8"/>
      <c r="AI40" s="8"/>
      <c r="AJ40" s="8"/>
    </row>
    <row r="41" spans="1:36" x14ac:dyDescent="0.2">
      <c r="A41" s="111">
        <v>33</v>
      </c>
      <c r="B41" s="1" t="s">
        <v>40</v>
      </c>
      <c r="C41" s="112"/>
      <c r="D41" s="33">
        <v>69567918.060000002</v>
      </c>
      <c r="E41" s="6">
        <v>-47007.37</v>
      </c>
      <c r="F41" s="6">
        <v>-1024817.3299999998</v>
      </c>
      <c r="G41" s="10">
        <v>68496093.359999999</v>
      </c>
      <c r="H41" s="6">
        <v>7113.93</v>
      </c>
      <c r="I41" s="34">
        <v>9628</v>
      </c>
      <c r="J41" s="74"/>
      <c r="K41" s="33">
        <v>69334394.519999996</v>
      </c>
      <c r="L41" s="6">
        <v>-48745.97</v>
      </c>
      <c r="M41" s="6">
        <v>-1002000</v>
      </c>
      <c r="N41" s="10">
        <f t="shared" ref="N41:N72" si="8">+M41+L41+K41</f>
        <v>68283648.549999997</v>
      </c>
      <c r="O41" s="6">
        <v>7076.02</v>
      </c>
      <c r="P41" s="34">
        <f t="shared" ref="P41:P72" si="9">ROUND(N41/O41,0)</f>
        <v>9650</v>
      </c>
      <c r="Q41" s="74"/>
      <c r="R41" s="33">
        <f t="shared" ref="R41:R72" si="10">G41</f>
        <v>68496093.359999999</v>
      </c>
      <c r="S41" s="6">
        <f t="shared" si="4"/>
        <v>68283648.549999997</v>
      </c>
      <c r="T41" s="87">
        <f t="shared" si="5"/>
        <v>0.99690000000000001</v>
      </c>
      <c r="U41" s="6">
        <f t="shared" ref="U41:U72" si="11">I41</f>
        <v>9628</v>
      </c>
      <c r="V41" s="4">
        <f t="shared" si="6"/>
        <v>9650</v>
      </c>
      <c r="W41" s="87">
        <f t="shared" si="7"/>
        <v>1.0023</v>
      </c>
      <c r="X41" s="118"/>
      <c r="Y41" s="118"/>
      <c r="Z41" s="52"/>
      <c r="AB41" s="53"/>
      <c r="AC41" s="68"/>
      <c r="AE41" s="4"/>
      <c r="AG41" s="8"/>
      <c r="AH41" s="8"/>
      <c r="AI41" s="8"/>
      <c r="AJ41" s="8"/>
    </row>
    <row r="42" spans="1:36" x14ac:dyDescent="0.2">
      <c r="A42" s="111">
        <v>34</v>
      </c>
      <c r="B42" s="1" t="s">
        <v>41</v>
      </c>
      <c r="C42" s="112"/>
      <c r="D42" s="33">
        <v>129654455.98999999</v>
      </c>
      <c r="E42" s="6">
        <v>0</v>
      </c>
      <c r="F42" s="6">
        <v>0</v>
      </c>
      <c r="G42" s="10">
        <v>129654455.98999999</v>
      </c>
      <c r="H42" s="6">
        <v>13014.28</v>
      </c>
      <c r="I42" s="34">
        <v>9962</v>
      </c>
      <c r="J42" s="74"/>
      <c r="K42" s="33">
        <v>130145698.44</v>
      </c>
      <c r="L42" s="6">
        <v>0</v>
      </c>
      <c r="M42" s="6">
        <v>0</v>
      </c>
      <c r="N42" s="10">
        <f t="shared" si="8"/>
        <v>130145698.44</v>
      </c>
      <c r="O42" s="6">
        <v>12995.650000000001</v>
      </c>
      <c r="P42" s="34">
        <f t="shared" si="9"/>
        <v>10015</v>
      </c>
      <c r="Q42" s="74"/>
      <c r="R42" s="33">
        <f t="shared" si="10"/>
        <v>129654455.98999999</v>
      </c>
      <c r="S42" s="6">
        <f t="shared" si="4"/>
        <v>130145698.44</v>
      </c>
      <c r="T42" s="87">
        <f t="shared" si="5"/>
        <v>1.0038</v>
      </c>
      <c r="U42" s="6">
        <f t="shared" si="11"/>
        <v>9962</v>
      </c>
      <c r="V42" s="4">
        <f t="shared" si="6"/>
        <v>10015</v>
      </c>
      <c r="W42" s="87">
        <f t="shared" si="7"/>
        <v>1.0053000000000001</v>
      </c>
      <c r="X42" s="118"/>
      <c r="Y42" s="118"/>
      <c r="Z42" s="52"/>
      <c r="AB42" s="53"/>
      <c r="AC42" s="68"/>
      <c r="AE42" s="4"/>
      <c r="AG42" s="8"/>
      <c r="AH42" s="8"/>
      <c r="AI42" s="8"/>
      <c r="AJ42" s="8"/>
    </row>
    <row r="43" spans="1:36" x14ac:dyDescent="0.2">
      <c r="A43" s="111">
        <v>35</v>
      </c>
      <c r="B43" s="1" t="s">
        <v>42</v>
      </c>
      <c r="C43" s="112"/>
      <c r="D43" s="33">
        <v>21435945.879999999</v>
      </c>
      <c r="E43" s="6">
        <v>0</v>
      </c>
      <c r="F43" s="6">
        <v>-119653.81</v>
      </c>
      <c r="G43" s="10">
        <v>21316292.07</v>
      </c>
      <c r="H43" s="6">
        <v>2455.7000000000003</v>
      </c>
      <c r="I43" s="34">
        <v>8680</v>
      </c>
      <c r="J43" s="74"/>
      <c r="K43" s="33">
        <v>21461294.41</v>
      </c>
      <c r="L43" s="6">
        <v>0</v>
      </c>
      <c r="M43" s="6">
        <v>-99103.61</v>
      </c>
      <c r="N43" s="10">
        <f t="shared" si="8"/>
        <v>21362190.800000001</v>
      </c>
      <c r="O43" s="6">
        <v>2436.6799999999998</v>
      </c>
      <c r="P43" s="34">
        <f t="shared" si="9"/>
        <v>8767</v>
      </c>
      <c r="Q43" s="74"/>
      <c r="R43" s="33">
        <f t="shared" si="10"/>
        <v>21316292.07</v>
      </c>
      <c r="S43" s="6">
        <f t="shared" si="4"/>
        <v>21362190.800000001</v>
      </c>
      <c r="T43" s="87">
        <f t="shared" si="5"/>
        <v>1.0022</v>
      </c>
      <c r="U43" s="6">
        <f t="shared" si="11"/>
        <v>8680</v>
      </c>
      <c r="V43" s="4">
        <f t="shared" si="6"/>
        <v>8767</v>
      </c>
      <c r="W43" s="87">
        <f t="shared" si="7"/>
        <v>1.01</v>
      </c>
      <c r="X43" s="118"/>
      <c r="Y43" s="118"/>
      <c r="Z43" s="52"/>
      <c r="AB43" s="53"/>
      <c r="AC43" s="68"/>
      <c r="AE43" s="4"/>
      <c r="AG43" s="8"/>
      <c r="AH43" s="8"/>
      <c r="AI43" s="8"/>
      <c r="AJ43" s="8"/>
    </row>
    <row r="44" spans="1:36" x14ac:dyDescent="0.2">
      <c r="A44" s="111">
        <v>36</v>
      </c>
      <c r="B44" s="1" t="s">
        <v>43</v>
      </c>
      <c r="C44" s="112"/>
      <c r="D44" s="33">
        <v>51884030.759999998</v>
      </c>
      <c r="E44" s="6">
        <v>0</v>
      </c>
      <c r="F44" s="6">
        <v>-95879.42</v>
      </c>
      <c r="G44" s="10">
        <v>51788151.339999996</v>
      </c>
      <c r="H44" s="6">
        <v>5493.41</v>
      </c>
      <c r="I44" s="34">
        <v>9427</v>
      </c>
      <c r="J44" s="74"/>
      <c r="K44" s="33">
        <v>51309588.460000001</v>
      </c>
      <c r="L44" s="6">
        <v>0</v>
      </c>
      <c r="M44" s="6">
        <v>-221349.78</v>
      </c>
      <c r="N44" s="10">
        <f t="shared" si="8"/>
        <v>51088238.68</v>
      </c>
      <c r="O44" s="6">
        <v>5465.6900000000005</v>
      </c>
      <c r="P44" s="34">
        <f t="shared" si="9"/>
        <v>9347</v>
      </c>
      <c r="Q44" s="74"/>
      <c r="R44" s="33">
        <f t="shared" si="10"/>
        <v>51788151.339999996</v>
      </c>
      <c r="S44" s="6">
        <f t="shared" si="4"/>
        <v>51088238.68</v>
      </c>
      <c r="T44" s="87">
        <f t="shared" si="5"/>
        <v>0.98650000000000004</v>
      </c>
      <c r="U44" s="6">
        <f t="shared" si="11"/>
        <v>9427</v>
      </c>
      <c r="V44" s="4">
        <f t="shared" si="6"/>
        <v>9347</v>
      </c>
      <c r="W44" s="87">
        <f t="shared" si="7"/>
        <v>0.99150000000000005</v>
      </c>
      <c r="X44" s="118"/>
      <c r="Y44" s="118"/>
      <c r="Z44" s="52"/>
      <c r="AB44" s="53"/>
      <c r="AC44" s="68"/>
      <c r="AE44" s="4"/>
      <c r="AG44" s="8"/>
      <c r="AH44" s="8"/>
      <c r="AI44" s="8"/>
      <c r="AJ44" s="8"/>
    </row>
    <row r="45" spans="1:36" x14ac:dyDescent="0.2">
      <c r="A45" s="111">
        <v>37</v>
      </c>
      <c r="B45" s="1" t="s">
        <v>44</v>
      </c>
      <c r="C45" s="112"/>
      <c r="D45" s="33">
        <v>24226425.889999997</v>
      </c>
      <c r="E45" s="6">
        <v>0</v>
      </c>
      <c r="F45" s="6">
        <v>0</v>
      </c>
      <c r="G45" s="10">
        <v>24226425.889999997</v>
      </c>
      <c r="H45" s="6">
        <v>2315.41</v>
      </c>
      <c r="I45" s="34">
        <v>10463</v>
      </c>
      <c r="J45" s="74"/>
      <c r="K45" s="33">
        <v>25521380.939999998</v>
      </c>
      <c r="L45" s="6">
        <v>0</v>
      </c>
      <c r="M45" s="6">
        <v>0</v>
      </c>
      <c r="N45" s="10">
        <f t="shared" si="8"/>
        <v>25521380.939999998</v>
      </c>
      <c r="O45" s="6">
        <v>2386.64</v>
      </c>
      <c r="P45" s="34">
        <f t="shared" si="9"/>
        <v>10693</v>
      </c>
      <c r="Q45" s="74"/>
      <c r="R45" s="33">
        <f t="shared" si="10"/>
        <v>24226425.889999997</v>
      </c>
      <c r="S45" s="6">
        <f t="shared" si="4"/>
        <v>25521380.939999998</v>
      </c>
      <c r="T45" s="87">
        <f t="shared" si="5"/>
        <v>1.0535000000000001</v>
      </c>
      <c r="U45" s="6">
        <f t="shared" si="11"/>
        <v>10463</v>
      </c>
      <c r="V45" s="4">
        <f t="shared" si="6"/>
        <v>10693</v>
      </c>
      <c r="W45" s="87">
        <f t="shared" si="7"/>
        <v>1.022</v>
      </c>
      <c r="X45" s="118"/>
      <c r="Y45" s="118"/>
      <c r="Z45" s="52"/>
      <c r="AB45" s="53"/>
      <c r="AC45" s="68"/>
      <c r="AE45" s="4"/>
      <c r="AG45" s="8"/>
      <c r="AH45" s="8"/>
      <c r="AI45" s="8"/>
      <c r="AJ45" s="8"/>
    </row>
    <row r="46" spans="1:36" x14ac:dyDescent="0.2">
      <c r="A46" s="111">
        <v>38</v>
      </c>
      <c r="B46" s="1" t="s">
        <v>45</v>
      </c>
      <c r="C46" s="112"/>
      <c r="D46" s="33">
        <v>17003614.530000001</v>
      </c>
      <c r="E46" s="6">
        <v>0</v>
      </c>
      <c r="F46" s="6">
        <v>-183555.61</v>
      </c>
      <c r="G46" s="10">
        <v>16820058.920000002</v>
      </c>
      <c r="H46" s="6">
        <v>1787.8799999999999</v>
      </c>
      <c r="I46" s="34">
        <v>9408</v>
      </c>
      <c r="J46" s="74"/>
      <c r="K46" s="33">
        <v>18037555.09</v>
      </c>
      <c r="L46" s="6">
        <v>0</v>
      </c>
      <c r="M46" s="6">
        <v>-199453.62</v>
      </c>
      <c r="N46" s="10">
        <f t="shared" si="8"/>
        <v>17838101.469999999</v>
      </c>
      <c r="O46" s="6">
        <v>1752.4099999999999</v>
      </c>
      <c r="P46" s="34">
        <f t="shared" si="9"/>
        <v>10179</v>
      </c>
      <c r="Q46" s="74"/>
      <c r="R46" s="33">
        <f t="shared" si="10"/>
        <v>16820058.920000002</v>
      </c>
      <c r="S46" s="6">
        <f t="shared" si="4"/>
        <v>17838101.469999999</v>
      </c>
      <c r="T46" s="87">
        <f t="shared" si="5"/>
        <v>1.0605</v>
      </c>
      <c r="U46" s="6">
        <f t="shared" si="11"/>
        <v>9408</v>
      </c>
      <c r="V46" s="4">
        <f t="shared" si="6"/>
        <v>10179</v>
      </c>
      <c r="W46" s="87">
        <f t="shared" si="7"/>
        <v>1.0820000000000001</v>
      </c>
      <c r="X46" s="118"/>
      <c r="Y46" s="118"/>
      <c r="Z46" s="52"/>
      <c r="AB46" s="53"/>
      <c r="AC46" s="68"/>
      <c r="AE46" s="4"/>
      <c r="AG46" s="8"/>
      <c r="AH46" s="8"/>
      <c r="AI46" s="8"/>
      <c r="AJ46" s="8"/>
    </row>
    <row r="47" spans="1:36" x14ac:dyDescent="0.2">
      <c r="A47" s="111">
        <v>39</v>
      </c>
      <c r="B47" s="1" t="s">
        <v>46</v>
      </c>
      <c r="C47" s="112"/>
      <c r="D47" s="33">
        <v>26440248.020000003</v>
      </c>
      <c r="E47" s="6">
        <v>0</v>
      </c>
      <c r="F47" s="6">
        <v>-223556.91</v>
      </c>
      <c r="G47" s="10">
        <v>26216691.110000003</v>
      </c>
      <c r="H47" s="6">
        <v>2932.8</v>
      </c>
      <c r="I47" s="34">
        <v>8939</v>
      </c>
      <c r="J47" s="74"/>
      <c r="K47" s="33">
        <v>27293003.130000003</v>
      </c>
      <c r="L47" s="6">
        <v>0</v>
      </c>
      <c r="M47" s="6">
        <v>-218365.51</v>
      </c>
      <c r="N47" s="10">
        <f t="shared" si="8"/>
        <v>27074637.620000001</v>
      </c>
      <c r="O47" s="6">
        <v>2995.87</v>
      </c>
      <c r="P47" s="34">
        <f t="shared" si="9"/>
        <v>9037</v>
      </c>
      <c r="Q47" s="74"/>
      <c r="R47" s="33">
        <f t="shared" si="10"/>
        <v>26216691.110000003</v>
      </c>
      <c r="S47" s="6">
        <f t="shared" si="4"/>
        <v>27074637.620000001</v>
      </c>
      <c r="T47" s="87">
        <f t="shared" si="5"/>
        <v>1.0327</v>
      </c>
      <c r="U47" s="6">
        <f t="shared" si="11"/>
        <v>8939</v>
      </c>
      <c r="V47" s="4">
        <f t="shared" si="6"/>
        <v>9037</v>
      </c>
      <c r="W47" s="87">
        <f t="shared" si="7"/>
        <v>1.0109999999999999</v>
      </c>
      <c r="X47" s="118"/>
      <c r="Y47" s="118"/>
      <c r="Z47" s="52"/>
      <c r="AB47" s="53"/>
      <c r="AC47" s="68"/>
      <c r="AE47" s="4"/>
      <c r="AG47" s="8"/>
      <c r="AH47" s="8"/>
      <c r="AI47" s="8"/>
      <c r="AJ47" s="8"/>
    </row>
    <row r="48" spans="1:36" x14ac:dyDescent="0.2">
      <c r="A48" s="111">
        <v>40</v>
      </c>
      <c r="B48" s="1" t="s">
        <v>4</v>
      </c>
      <c r="C48" s="112"/>
      <c r="D48" s="33">
        <v>21267960.470000003</v>
      </c>
      <c r="E48" s="6">
        <v>0</v>
      </c>
      <c r="F48" s="6">
        <v>-425206.24</v>
      </c>
      <c r="G48" s="10">
        <v>20842754.230000004</v>
      </c>
      <c r="H48" s="6">
        <v>2417.48</v>
      </c>
      <c r="I48" s="34">
        <v>8622</v>
      </c>
      <c r="J48" s="74"/>
      <c r="K48" s="33">
        <v>21825330.030000005</v>
      </c>
      <c r="L48" s="6">
        <v>0</v>
      </c>
      <c r="M48" s="6">
        <v>-450099.54</v>
      </c>
      <c r="N48" s="10">
        <f t="shared" si="8"/>
        <v>21375230.490000006</v>
      </c>
      <c r="O48" s="6">
        <v>2422.6999999999998</v>
      </c>
      <c r="P48" s="34">
        <f t="shared" si="9"/>
        <v>8823</v>
      </c>
      <c r="Q48" s="74"/>
      <c r="R48" s="33">
        <f t="shared" si="10"/>
        <v>20842754.230000004</v>
      </c>
      <c r="S48" s="6">
        <f t="shared" si="4"/>
        <v>21375230.490000006</v>
      </c>
      <c r="T48" s="87">
        <f t="shared" si="5"/>
        <v>1.0255000000000001</v>
      </c>
      <c r="U48" s="6">
        <f t="shared" si="11"/>
        <v>8622</v>
      </c>
      <c r="V48" s="4">
        <f t="shared" si="6"/>
        <v>8823</v>
      </c>
      <c r="W48" s="87">
        <f t="shared" si="7"/>
        <v>1.0233000000000001</v>
      </c>
      <c r="X48" s="118"/>
      <c r="Y48" s="118"/>
      <c r="Z48" s="52"/>
      <c r="AB48" s="53"/>
      <c r="AC48" s="68"/>
      <c r="AE48" s="4"/>
      <c r="AG48" s="8"/>
      <c r="AH48" s="8"/>
      <c r="AI48" s="8"/>
      <c r="AJ48" s="8"/>
    </row>
    <row r="49" spans="1:36" x14ac:dyDescent="0.2">
      <c r="A49" s="111">
        <v>41</v>
      </c>
      <c r="B49" s="1" t="s">
        <v>47</v>
      </c>
      <c r="C49" s="112"/>
      <c r="D49" s="33">
        <v>50502180.719999999</v>
      </c>
      <c r="E49" s="6">
        <v>0</v>
      </c>
      <c r="F49" s="6">
        <v>-803743.44</v>
      </c>
      <c r="G49" s="10">
        <v>49698437.280000001</v>
      </c>
      <c r="H49" s="6">
        <v>5299.71</v>
      </c>
      <c r="I49" s="34">
        <v>9378</v>
      </c>
      <c r="J49" s="74"/>
      <c r="K49" s="33">
        <v>47636682.68</v>
      </c>
      <c r="L49" s="6">
        <v>0</v>
      </c>
      <c r="M49" s="6">
        <v>-808040.77</v>
      </c>
      <c r="N49" s="10">
        <f t="shared" si="8"/>
        <v>46828641.909999996</v>
      </c>
      <c r="O49" s="6">
        <v>5206.66</v>
      </c>
      <c r="P49" s="34">
        <f t="shared" si="9"/>
        <v>8994</v>
      </c>
      <c r="Q49" s="74"/>
      <c r="R49" s="33">
        <f t="shared" si="10"/>
        <v>49698437.280000001</v>
      </c>
      <c r="S49" s="6">
        <f t="shared" si="4"/>
        <v>46828641.909999996</v>
      </c>
      <c r="T49" s="87">
        <f t="shared" si="5"/>
        <v>0.94230000000000003</v>
      </c>
      <c r="U49" s="6">
        <f t="shared" si="11"/>
        <v>9378</v>
      </c>
      <c r="V49" s="4">
        <f t="shared" si="6"/>
        <v>8994</v>
      </c>
      <c r="W49" s="87">
        <f t="shared" si="7"/>
        <v>0.95909999999999995</v>
      </c>
      <c r="X49" s="118"/>
      <c r="Y49" s="118"/>
      <c r="Z49" s="52"/>
      <c r="AB49" s="53"/>
      <c r="AC49" s="68"/>
      <c r="AE49" s="4"/>
      <c r="AG49" s="8"/>
      <c r="AH49" s="8"/>
      <c r="AI49" s="8"/>
      <c r="AJ49" s="8"/>
    </row>
    <row r="50" spans="1:36" x14ac:dyDescent="0.2">
      <c r="A50" s="111">
        <v>42</v>
      </c>
      <c r="B50" s="1" t="s">
        <v>48</v>
      </c>
      <c r="C50" s="112"/>
      <c r="D50" s="33">
        <v>159534564</v>
      </c>
      <c r="E50" s="6">
        <v>0</v>
      </c>
      <c r="F50" s="6">
        <v>-236712</v>
      </c>
      <c r="G50" s="10">
        <v>159297852</v>
      </c>
      <c r="H50" s="6">
        <v>18010.669999999998</v>
      </c>
      <c r="I50" s="34">
        <v>8845</v>
      </c>
      <c r="J50" s="74"/>
      <c r="K50" s="33">
        <v>157106227.25</v>
      </c>
      <c r="L50" s="6">
        <v>0</v>
      </c>
      <c r="M50" s="6">
        <v>-308254</v>
      </c>
      <c r="N50" s="10">
        <f t="shared" si="8"/>
        <v>156797973.25</v>
      </c>
      <c r="O50" s="6">
        <v>17869.73</v>
      </c>
      <c r="P50" s="34">
        <f t="shared" si="9"/>
        <v>8775</v>
      </c>
      <c r="Q50" s="74"/>
      <c r="R50" s="33">
        <f t="shared" si="10"/>
        <v>159297852</v>
      </c>
      <c r="S50" s="6">
        <f t="shared" si="4"/>
        <v>156797973.25</v>
      </c>
      <c r="T50" s="87">
        <f t="shared" si="5"/>
        <v>0.98429999999999995</v>
      </c>
      <c r="U50" s="6">
        <f t="shared" si="11"/>
        <v>8845</v>
      </c>
      <c r="V50" s="4">
        <f t="shared" si="6"/>
        <v>8775</v>
      </c>
      <c r="W50" s="87">
        <f t="shared" si="7"/>
        <v>0.99209999999999998</v>
      </c>
      <c r="X50" s="118"/>
      <c r="Y50" s="118"/>
      <c r="Z50" s="52"/>
      <c r="AB50" s="53"/>
      <c r="AC50" s="68"/>
      <c r="AE50" s="4"/>
      <c r="AG50" s="8"/>
      <c r="AH50" s="8"/>
      <c r="AI50" s="8"/>
      <c r="AJ50" s="8"/>
    </row>
    <row r="51" spans="1:36" x14ac:dyDescent="0.2">
      <c r="A51" s="111">
        <v>43</v>
      </c>
      <c r="B51" s="1" t="s">
        <v>49</v>
      </c>
      <c r="C51" s="112"/>
      <c r="D51" s="33">
        <v>419831896.27000004</v>
      </c>
      <c r="E51" s="6">
        <v>0</v>
      </c>
      <c r="F51" s="6">
        <v>-2245254.1</v>
      </c>
      <c r="G51" s="10">
        <v>417586642.17000002</v>
      </c>
      <c r="H51" s="6">
        <v>48743.41</v>
      </c>
      <c r="I51" s="34">
        <v>8567</v>
      </c>
      <c r="J51" s="74"/>
      <c r="K51" s="33">
        <v>418716950.97000009</v>
      </c>
      <c r="L51" s="6">
        <v>0</v>
      </c>
      <c r="M51" s="6">
        <v>-2754188.59</v>
      </c>
      <c r="N51" s="10">
        <f t="shared" si="8"/>
        <v>415962762.38000011</v>
      </c>
      <c r="O51" s="6">
        <v>49308.43</v>
      </c>
      <c r="P51" s="34">
        <f t="shared" si="9"/>
        <v>8436</v>
      </c>
      <c r="Q51" s="74"/>
      <c r="R51" s="33">
        <f t="shared" si="10"/>
        <v>417586642.17000002</v>
      </c>
      <c r="S51" s="6">
        <f t="shared" si="4"/>
        <v>415962762.38000011</v>
      </c>
      <c r="T51" s="87">
        <f t="shared" si="5"/>
        <v>0.99609999999999999</v>
      </c>
      <c r="U51" s="6">
        <f t="shared" si="11"/>
        <v>8567</v>
      </c>
      <c r="V51" s="4">
        <f t="shared" si="6"/>
        <v>8436</v>
      </c>
      <c r="W51" s="87">
        <f t="shared" si="7"/>
        <v>0.98470000000000002</v>
      </c>
      <c r="X51" s="118"/>
      <c r="Y51" s="118"/>
      <c r="Z51" s="52"/>
      <c r="AB51" s="53"/>
      <c r="AC51" s="68"/>
      <c r="AE51" s="4"/>
      <c r="AG51" s="8"/>
      <c r="AH51" s="8"/>
      <c r="AI51" s="8"/>
      <c r="AJ51" s="8"/>
    </row>
    <row r="52" spans="1:36" x14ac:dyDescent="0.2">
      <c r="A52" s="111">
        <v>44</v>
      </c>
      <c r="B52" s="1" t="s">
        <v>50</v>
      </c>
      <c r="C52" s="112"/>
      <c r="D52" s="33">
        <v>61545741.020000003</v>
      </c>
      <c r="E52" s="6">
        <v>0</v>
      </c>
      <c r="F52" s="6">
        <v>-1583213.38</v>
      </c>
      <c r="G52" s="10">
        <v>59962527.640000001</v>
      </c>
      <c r="H52" s="6">
        <v>7091</v>
      </c>
      <c r="I52" s="34">
        <v>8456</v>
      </c>
      <c r="J52" s="74"/>
      <c r="K52" s="33">
        <v>61706267.860000007</v>
      </c>
      <c r="L52" s="6">
        <v>0</v>
      </c>
      <c r="M52" s="6">
        <v>-1638840.8</v>
      </c>
      <c r="N52" s="10">
        <f t="shared" si="8"/>
        <v>60067427.06000001</v>
      </c>
      <c r="O52" s="6">
        <v>7033.22</v>
      </c>
      <c r="P52" s="34">
        <f t="shared" si="9"/>
        <v>8541</v>
      </c>
      <c r="Q52" s="74"/>
      <c r="R52" s="33">
        <f t="shared" si="10"/>
        <v>59962527.640000001</v>
      </c>
      <c r="S52" s="6">
        <f t="shared" si="4"/>
        <v>60067427.06000001</v>
      </c>
      <c r="T52" s="87">
        <f t="shared" si="5"/>
        <v>1.0017</v>
      </c>
      <c r="U52" s="6">
        <f t="shared" si="11"/>
        <v>8456</v>
      </c>
      <c r="V52" s="4">
        <f t="shared" si="6"/>
        <v>8541</v>
      </c>
      <c r="W52" s="87">
        <f t="shared" si="7"/>
        <v>1.0101</v>
      </c>
      <c r="X52" s="118"/>
      <c r="Y52" s="118"/>
      <c r="Z52" s="52"/>
      <c r="AB52" s="53"/>
      <c r="AC52" s="68"/>
      <c r="AE52" s="4"/>
      <c r="AG52" s="8"/>
      <c r="AH52" s="8"/>
      <c r="AI52" s="8"/>
      <c r="AJ52" s="8"/>
    </row>
    <row r="53" spans="1:36" x14ac:dyDescent="0.2">
      <c r="A53" s="111">
        <v>45</v>
      </c>
      <c r="B53" s="1" t="s">
        <v>51</v>
      </c>
      <c r="C53" s="112"/>
      <c r="D53" s="33">
        <v>3449586.9999999995</v>
      </c>
      <c r="E53" s="6">
        <v>0</v>
      </c>
      <c r="F53" s="6">
        <v>-20610.39</v>
      </c>
      <c r="G53" s="10">
        <v>3428976.6099999994</v>
      </c>
      <c r="H53" s="6">
        <v>193.17</v>
      </c>
      <c r="I53" s="34">
        <v>17751</v>
      </c>
      <c r="J53" s="74"/>
      <c r="K53" s="33">
        <v>3423995.6799999997</v>
      </c>
      <c r="L53" s="6">
        <v>0</v>
      </c>
      <c r="M53" s="6">
        <v>-31148.47</v>
      </c>
      <c r="N53" s="10">
        <f t="shared" si="8"/>
        <v>3392847.2099999995</v>
      </c>
      <c r="O53" s="6">
        <v>188.72</v>
      </c>
      <c r="P53" s="34">
        <f t="shared" si="9"/>
        <v>17978</v>
      </c>
      <c r="Q53" s="74"/>
      <c r="R53" s="33">
        <f t="shared" si="10"/>
        <v>3428976.6099999994</v>
      </c>
      <c r="S53" s="6">
        <f t="shared" si="4"/>
        <v>3392847.2099999995</v>
      </c>
      <c r="T53" s="87">
        <f t="shared" si="5"/>
        <v>0.98950000000000005</v>
      </c>
      <c r="U53" s="6">
        <f t="shared" si="11"/>
        <v>17751</v>
      </c>
      <c r="V53" s="4">
        <f t="shared" si="6"/>
        <v>17978</v>
      </c>
      <c r="W53" s="87">
        <f t="shared" si="7"/>
        <v>1.0127999999999999</v>
      </c>
      <c r="X53" s="118"/>
      <c r="Y53" s="118"/>
      <c r="Z53" s="52"/>
      <c r="AB53" s="53"/>
      <c r="AC53" s="68"/>
      <c r="AE53" s="4"/>
      <c r="AG53" s="8"/>
      <c r="AH53" s="8"/>
      <c r="AI53" s="8"/>
      <c r="AJ53" s="8"/>
    </row>
    <row r="54" spans="1:36" x14ac:dyDescent="0.2">
      <c r="A54" s="111">
        <v>46</v>
      </c>
      <c r="B54" s="1" t="s">
        <v>52</v>
      </c>
      <c r="C54" s="112"/>
      <c r="D54" s="33">
        <v>52267230.230000004</v>
      </c>
      <c r="E54" s="6">
        <v>0</v>
      </c>
      <c r="F54" s="6">
        <v>-543251.87</v>
      </c>
      <c r="G54" s="10">
        <v>51723978.360000007</v>
      </c>
      <c r="H54" s="6">
        <v>5372.4</v>
      </c>
      <c r="I54" s="34">
        <v>9628</v>
      </c>
      <c r="J54" s="74"/>
      <c r="K54" s="33">
        <v>49960951.549999997</v>
      </c>
      <c r="L54" s="6">
        <v>0</v>
      </c>
      <c r="M54" s="6">
        <v>-551402.01</v>
      </c>
      <c r="N54" s="10">
        <f t="shared" si="8"/>
        <v>49409549.539999999</v>
      </c>
      <c r="O54" s="6">
        <v>5352.45</v>
      </c>
      <c r="P54" s="34">
        <f t="shared" si="9"/>
        <v>9231</v>
      </c>
      <c r="Q54" s="74"/>
      <c r="R54" s="33">
        <f t="shared" si="10"/>
        <v>51723978.360000007</v>
      </c>
      <c r="S54" s="6">
        <f t="shared" si="4"/>
        <v>49409549.539999999</v>
      </c>
      <c r="T54" s="87">
        <f t="shared" si="5"/>
        <v>0.95530000000000004</v>
      </c>
      <c r="U54" s="6">
        <f t="shared" si="11"/>
        <v>9628</v>
      </c>
      <c r="V54" s="4">
        <f t="shared" si="6"/>
        <v>9231</v>
      </c>
      <c r="W54" s="87">
        <f t="shared" si="7"/>
        <v>0.95879999999999999</v>
      </c>
      <c r="X54" s="118"/>
      <c r="Y54" s="118"/>
      <c r="Z54" s="52"/>
      <c r="AB54" s="53"/>
      <c r="AC54" s="68"/>
      <c r="AE54" s="4"/>
      <c r="AG54" s="8"/>
      <c r="AH54" s="8"/>
      <c r="AI54" s="8"/>
      <c r="AJ54" s="8"/>
    </row>
    <row r="55" spans="1:36" x14ac:dyDescent="0.2">
      <c r="A55" s="111">
        <v>48</v>
      </c>
      <c r="B55" s="1" t="s">
        <v>53</v>
      </c>
      <c r="C55" s="112"/>
      <c r="D55" s="33">
        <v>33658784.710000001</v>
      </c>
      <c r="E55" s="6">
        <v>0</v>
      </c>
      <c r="F55" s="6">
        <v>-29822</v>
      </c>
      <c r="G55" s="10">
        <v>33628962.710000001</v>
      </c>
      <c r="H55" s="6">
        <v>4089.0199999999995</v>
      </c>
      <c r="I55" s="34">
        <v>8224</v>
      </c>
      <c r="J55" s="74"/>
      <c r="K55" s="33">
        <v>34797185.599999994</v>
      </c>
      <c r="L55" s="6">
        <v>0</v>
      </c>
      <c r="M55" s="6">
        <v>-59645</v>
      </c>
      <c r="N55" s="10">
        <f t="shared" si="8"/>
        <v>34737540.599999994</v>
      </c>
      <c r="O55" s="6">
        <v>4199.7599999999993</v>
      </c>
      <c r="P55" s="34">
        <f t="shared" si="9"/>
        <v>8271</v>
      </c>
      <c r="Q55" s="74"/>
      <c r="R55" s="33">
        <f t="shared" si="10"/>
        <v>33628962.710000001</v>
      </c>
      <c r="S55" s="6">
        <f t="shared" si="4"/>
        <v>34737540.599999994</v>
      </c>
      <c r="T55" s="87">
        <f t="shared" si="5"/>
        <v>1.0329999999999999</v>
      </c>
      <c r="U55" s="6">
        <f t="shared" si="11"/>
        <v>8224</v>
      </c>
      <c r="V55" s="4">
        <f t="shared" si="6"/>
        <v>8271</v>
      </c>
      <c r="W55" s="87">
        <f t="shared" si="7"/>
        <v>1.0057</v>
      </c>
      <c r="X55" s="118"/>
      <c r="Y55" s="118"/>
      <c r="Z55" s="52"/>
      <c r="AB55" s="53"/>
      <c r="AC55" s="68"/>
      <c r="AE55" s="4"/>
      <c r="AG55" s="8"/>
      <c r="AH55" s="8"/>
      <c r="AI55" s="8"/>
      <c r="AJ55" s="8"/>
    </row>
    <row r="56" spans="1:36" x14ac:dyDescent="0.2">
      <c r="A56" s="111">
        <v>49</v>
      </c>
      <c r="B56" s="1" t="s">
        <v>54</v>
      </c>
      <c r="C56" s="112"/>
      <c r="D56" s="33">
        <v>9078335.2699999996</v>
      </c>
      <c r="E56" s="6">
        <v>0</v>
      </c>
      <c r="F56" s="6">
        <v>-230569.95</v>
      </c>
      <c r="G56" s="10">
        <v>8847765.3200000003</v>
      </c>
      <c r="H56" s="6">
        <v>827.34000000000015</v>
      </c>
      <c r="I56" s="34">
        <v>10694</v>
      </c>
      <c r="J56" s="74"/>
      <c r="K56" s="33">
        <v>9331835.6099999994</v>
      </c>
      <c r="L56" s="6">
        <v>0</v>
      </c>
      <c r="M56" s="6">
        <v>-289219</v>
      </c>
      <c r="N56" s="10">
        <f t="shared" si="8"/>
        <v>9042616.6099999994</v>
      </c>
      <c r="O56" s="6">
        <v>782.71999999999991</v>
      </c>
      <c r="P56" s="34">
        <f t="shared" si="9"/>
        <v>11553</v>
      </c>
      <c r="Q56" s="74"/>
      <c r="R56" s="33">
        <f t="shared" si="10"/>
        <v>8847765.3200000003</v>
      </c>
      <c r="S56" s="6">
        <f t="shared" si="4"/>
        <v>9042616.6099999994</v>
      </c>
      <c r="T56" s="87">
        <f t="shared" si="5"/>
        <v>1.022</v>
      </c>
      <c r="U56" s="6">
        <f t="shared" si="11"/>
        <v>10694</v>
      </c>
      <c r="V56" s="4">
        <f t="shared" si="6"/>
        <v>11553</v>
      </c>
      <c r="W56" s="87">
        <f t="shared" si="7"/>
        <v>1.0803</v>
      </c>
      <c r="X56" s="118"/>
      <c r="Y56" s="118"/>
      <c r="Z56" s="52"/>
      <c r="AB56" s="53"/>
      <c r="AC56" s="68"/>
      <c r="AE56" s="4"/>
      <c r="AG56" s="8"/>
      <c r="AH56" s="8"/>
      <c r="AI56" s="8"/>
      <c r="AJ56" s="8"/>
    </row>
    <row r="57" spans="1:36" x14ac:dyDescent="0.2">
      <c r="A57" s="111">
        <v>50</v>
      </c>
      <c r="B57" s="1" t="s">
        <v>55</v>
      </c>
      <c r="C57" s="112"/>
      <c r="D57" s="33">
        <v>19995342.120000001</v>
      </c>
      <c r="E57" s="6">
        <v>0</v>
      </c>
      <c r="F57" s="6">
        <v>-98994</v>
      </c>
      <c r="G57" s="10">
        <v>19896348.120000001</v>
      </c>
      <c r="H57" s="6">
        <v>2182.4399999999996</v>
      </c>
      <c r="I57" s="34">
        <v>9117</v>
      </c>
      <c r="J57" s="74"/>
      <c r="K57" s="33">
        <v>21082378.660000004</v>
      </c>
      <c r="L57" s="6">
        <v>0</v>
      </c>
      <c r="M57" s="6">
        <v>-82688</v>
      </c>
      <c r="N57" s="10">
        <f t="shared" si="8"/>
        <v>20999690.660000004</v>
      </c>
      <c r="O57" s="6">
        <v>2202.9900000000002</v>
      </c>
      <c r="P57" s="34">
        <f t="shared" si="9"/>
        <v>9532</v>
      </c>
      <c r="Q57" s="74"/>
      <c r="R57" s="33">
        <f t="shared" si="10"/>
        <v>19896348.120000001</v>
      </c>
      <c r="S57" s="6">
        <f t="shared" si="4"/>
        <v>20999690.660000004</v>
      </c>
      <c r="T57" s="87">
        <f t="shared" si="5"/>
        <v>1.0555000000000001</v>
      </c>
      <c r="U57" s="6">
        <f t="shared" si="11"/>
        <v>9117</v>
      </c>
      <c r="V57" s="4">
        <f t="shared" si="6"/>
        <v>9532</v>
      </c>
      <c r="W57" s="87">
        <f t="shared" si="7"/>
        <v>1.0455000000000001</v>
      </c>
      <c r="X57" s="118"/>
      <c r="Y57" s="118"/>
      <c r="Z57" s="52"/>
      <c r="AB57" s="53"/>
      <c r="AC57" s="68"/>
      <c r="AE57" s="4"/>
      <c r="AG57" s="8"/>
      <c r="AH57" s="8"/>
      <c r="AI57" s="8"/>
      <c r="AJ57" s="8"/>
    </row>
    <row r="58" spans="1:36" x14ac:dyDescent="0.2">
      <c r="A58" s="111">
        <v>51</v>
      </c>
      <c r="B58" s="1" t="s">
        <v>56</v>
      </c>
      <c r="C58" s="112"/>
      <c r="D58" s="33">
        <v>13619007.189999999</v>
      </c>
      <c r="E58" s="6">
        <v>0</v>
      </c>
      <c r="F58" s="6">
        <v>-251607</v>
      </c>
      <c r="G58" s="10">
        <v>13367400.189999999</v>
      </c>
      <c r="H58" s="6">
        <v>1224.8399999999999</v>
      </c>
      <c r="I58" s="34">
        <v>10914</v>
      </c>
      <c r="J58" s="74"/>
      <c r="K58" s="33">
        <v>13156161.189999999</v>
      </c>
      <c r="L58" s="6">
        <v>0</v>
      </c>
      <c r="M58" s="6">
        <v>-207061.67</v>
      </c>
      <c r="N58" s="10">
        <f t="shared" si="8"/>
        <v>12949099.52</v>
      </c>
      <c r="O58" s="6">
        <v>1169.17</v>
      </c>
      <c r="P58" s="34">
        <f t="shared" si="9"/>
        <v>11075</v>
      </c>
      <c r="Q58" s="74"/>
      <c r="R58" s="33">
        <f t="shared" si="10"/>
        <v>13367400.189999999</v>
      </c>
      <c r="S58" s="6">
        <f t="shared" si="4"/>
        <v>12949099.52</v>
      </c>
      <c r="T58" s="87">
        <f t="shared" si="5"/>
        <v>0.96870000000000001</v>
      </c>
      <c r="U58" s="6">
        <f t="shared" si="11"/>
        <v>10914</v>
      </c>
      <c r="V58" s="4">
        <f t="shared" si="6"/>
        <v>11075</v>
      </c>
      <c r="W58" s="87">
        <f t="shared" si="7"/>
        <v>1.0147999999999999</v>
      </c>
      <c r="X58" s="118"/>
      <c r="Y58" s="118"/>
      <c r="Z58" s="52"/>
      <c r="AB58" s="53"/>
      <c r="AC58" s="68"/>
      <c r="AE58" s="4"/>
      <c r="AG58" s="8"/>
      <c r="AH58" s="8"/>
      <c r="AI58" s="8"/>
      <c r="AJ58" s="8"/>
    </row>
    <row r="59" spans="1:36" x14ac:dyDescent="0.2">
      <c r="A59" s="111">
        <v>52</v>
      </c>
      <c r="B59" s="1" t="s">
        <v>57</v>
      </c>
      <c r="C59" s="112"/>
      <c r="D59" s="33">
        <v>30349543.289999999</v>
      </c>
      <c r="E59" s="6">
        <v>0</v>
      </c>
      <c r="F59" s="6">
        <v>-1281783.52</v>
      </c>
      <c r="G59" s="10">
        <v>29067759.77</v>
      </c>
      <c r="H59" s="6">
        <v>3186.1300000000006</v>
      </c>
      <c r="I59" s="34">
        <v>9123</v>
      </c>
      <c r="J59" s="74"/>
      <c r="K59" s="33">
        <v>29867088.489999995</v>
      </c>
      <c r="L59" s="6">
        <v>0</v>
      </c>
      <c r="M59" s="6">
        <v>-1095476.97</v>
      </c>
      <c r="N59" s="10">
        <f t="shared" si="8"/>
        <v>28771611.519999996</v>
      </c>
      <c r="O59" s="6">
        <v>3185.9</v>
      </c>
      <c r="P59" s="34">
        <f t="shared" si="9"/>
        <v>9031</v>
      </c>
      <c r="Q59" s="74"/>
      <c r="R59" s="33">
        <f t="shared" si="10"/>
        <v>29067759.77</v>
      </c>
      <c r="S59" s="6">
        <f t="shared" si="4"/>
        <v>28771611.519999996</v>
      </c>
      <c r="T59" s="87">
        <f t="shared" si="5"/>
        <v>0.98980000000000001</v>
      </c>
      <c r="U59" s="6">
        <f t="shared" si="11"/>
        <v>9123</v>
      </c>
      <c r="V59" s="4">
        <f t="shared" si="6"/>
        <v>9031</v>
      </c>
      <c r="W59" s="87">
        <f t="shared" si="7"/>
        <v>0.9899</v>
      </c>
      <c r="X59" s="118"/>
      <c r="Y59" s="118"/>
      <c r="Z59" s="52"/>
      <c r="AB59" s="53"/>
      <c r="AC59" s="68"/>
      <c r="AE59" s="4"/>
      <c r="AG59" s="8"/>
      <c r="AH59" s="8"/>
      <c r="AI59" s="8"/>
      <c r="AJ59" s="8"/>
    </row>
    <row r="60" spans="1:36" x14ac:dyDescent="0.2">
      <c r="A60" s="111">
        <v>53</v>
      </c>
      <c r="B60" s="1" t="s">
        <v>58</v>
      </c>
      <c r="C60" s="112"/>
      <c r="D60" s="33">
        <v>877732220.50999999</v>
      </c>
      <c r="E60" s="6">
        <v>0</v>
      </c>
      <c r="F60" s="6">
        <v>-2826228.13</v>
      </c>
      <c r="G60" s="10">
        <v>874905992.38</v>
      </c>
      <c r="H60" s="6">
        <v>67560.320000000007</v>
      </c>
      <c r="I60" s="34">
        <v>12950</v>
      </c>
      <c r="J60" s="74"/>
      <c r="K60" s="33">
        <v>877217368.95000005</v>
      </c>
      <c r="L60" s="6">
        <v>0</v>
      </c>
      <c r="M60" s="6">
        <v>-2802177.51</v>
      </c>
      <c r="N60" s="10">
        <f t="shared" si="8"/>
        <v>874415191.44000006</v>
      </c>
      <c r="O60" s="6">
        <v>70153.919999999998</v>
      </c>
      <c r="P60" s="34">
        <f t="shared" si="9"/>
        <v>12464</v>
      </c>
      <c r="Q60" s="74"/>
      <c r="R60" s="33">
        <f t="shared" si="10"/>
        <v>874905992.38</v>
      </c>
      <c r="S60" s="6">
        <f t="shared" si="4"/>
        <v>874415191.44000006</v>
      </c>
      <c r="T60" s="87">
        <f t="shared" si="5"/>
        <v>0.99939999999999996</v>
      </c>
      <c r="U60" s="6">
        <f t="shared" si="11"/>
        <v>12950</v>
      </c>
      <c r="V60" s="4">
        <f t="shared" si="6"/>
        <v>12464</v>
      </c>
      <c r="W60" s="87">
        <f t="shared" si="7"/>
        <v>0.96250000000000002</v>
      </c>
      <c r="X60" s="118"/>
      <c r="Y60" s="118"/>
      <c r="Z60" s="52"/>
      <c r="AB60" s="53"/>
      <c r="AC60" s="68"/>
      <c r="AE60" s="4"/>
      <c r="AG60" s="8"/>
      <c r="AH60" s="8"/>
      <c r="AI60" s="8"/>
      <c r="AJ60" s="8"/>
    </row>
    <row r="61" spans="1:36" x14ac:dyDescent="0.2">
      <c r="A61" s="111">
        <v>54</v>
      </c>
      <c r="B61" s="1" t="s">
        <v>59</v>
      </c>
      <c r="C61" s="112"/>
      <c r="D61" s="33">
        <v>47702308.730000004</v>
      </c>
      <c r="E61" s="6">
        <v>0</v>
      </c>
      <c r="F61" s="6">
        <v>-405152.62</v>
      </c>
      <c r="G61" s="10">
        <v>47297156.110000007</v>
      </c>
      <c r="H61" s="6">
        <v>4573.13</v>
      </c>
      <c r="I61" s="34">
        <v>10342</v>
      </c>
      <c r="J61" s="74"/>
      <c r="K61" s="33">
        <v>46027394.719999999</v>
      </c>
      <c r="L61" s="6">
        <v>0</v>
      </c>
      <c r="M61" s="6">
        <v>-410095.08</v>
      </c>
      <c r="N61" s="10">
        <f t="shared" si="8"/>
        <v>45617299.640000001</v>
      </c>
      <c r="O61" s="6">
        <v>4481.82</v>
      </c>
      <c r="P61" s="34">
        <f t="shared" si="9"/>
        <v>10178</v>
      </c>
      <c r="Q61" s="74"/>
      <c r="R61" s="33">
        <f t="shared" si="10"/>
        <v>47297156.110000007</v>
      </c>
      <c r="S61" s="6">
        <f t="shared" si="4"/>
        <v>45617299.640000001</v>
      </c>
      <c r="T61" s="87">
        <f t="shared" si="5"/>
        <v>0.96450000000000002</v>
      </c>
      <c r="U61" s="6">
        <f t="shared" si="11"/>
        <v>10342</v>
      </c>
      <c r="V61" s="4">
        <f t="shared" si="6"/>
        <v>10178</v>
      </c>
      <c r="W61" s="87">
        <f t="shared" si="7"/>
        <v>0.98409999999999997</v>
      </c>
      <c r="X61" s="118"/>
      <c r="Y61" s="118"/>
      <c r="Z61" s="52"/>
      <c r="AB61" s="53"/>
      <c r="AC61" s="68"/>
      <c r="AE61" s="4"/>
      <c r="AG61" s="8"/>
      <c r="AH61" s="8"/>
      <c r="AI61" s="8"/>
      <c r="AJ61" s="8"/>
    </row>
    <row r="62" spans="1:36" x14ac:dyDescent="0.2">
      <c r="A62" s="111">
        <v>55</v>
      </c>
      <c r="B62" s="1" t="s">
        <v>60</v>
      </c>
      <c r="C62" s="112"/>
      <c r="D62" s="33">
        <v>13683987.49</v>
      </c>
      <c r="E62" s="6">
        <v>0</v>
      </c>
      <c r="F62" s="6">
        <v>-235123.71</v>
      </c>
      <c r="G62" s="10">
        <v>13448863.779999999</v>
      </c>
      <c r="H62" s="6">
        <v>1494.26</v>
      </c>
      <c r="I62" s="34">
        <v>9000</v>
      </c>
      <c r="J62" s="74"/>
      <c r="K62" s="33">
        <v>13750322.870000001</v>
      </c>
      <c r="L62" s="6">
        <v>0</v>
      </c>
      <c r="M62" s="6">
        <v>-254369.31</v>
      </c>
      <c r="N62" s="10">
        <f t="shared" si="8"/>
        <v>13495953.560000001</v>
      </c>
      <c r="O62" s="6">
        <v>1505.8899999999999</v>
      </c>
      <c r="P62" s="34">
        <f t="shared" si="9"/>
        <v>8962</v>
      </c>
      <c r="Q62" s="74"/>
      <c r="R62" s="33">
        <f t="shared" si="10"/>
        <v>13448863.779999999</v>
      </c>
      <c r="S62" s="6">
        <f t="shared" si="4"/>
        <v>13495953.560000001</v>
      </c>
      <c r="T62" s="87">
        <f t="shared" si="5"/>
        <v>1.0035000000000001</v>
      </c>
      <c r="U62" s="6">
        <f t="shared" si="11"/>
        <v>9000</v>
      </c>
      <c r="V62" s="4">
        <f t="shared" si="6"/>
        <v>8962</v>
      </c>
      <c r="W62" s="87">
        <f t="shared" si="7"/>
        <v>0.99580000000000002</v>
      </c>
      <c r="X62" s="118"/>
      <c r="Y62" s="118"/>
      <c r="Z62" s="52"/>
      <c r="AB62" s="53"/>
      <c r="AC62" s="68"/>
      <c r="AE62" s="4"/>
      <c r="AG62" s="8"/>
      <c r="AH62" s="8"/>
      <c r="AI62" s="8"/>
      <c r="AJ62" s="8"/>
    </row>
    <row r="63" spans="1:36" x14ac:dyDescent="0.2">
      <c r="A63" s="111">
        <v>56</v>
      </c>
      <c r="B63" s="1" t="s">
        <v>61</v>
      </c>
      <c r="C63" s="112"/>
      <c r="D63" s="33">
        <v>18260552.869999997</v>
      </c>
      <c r="E63" s="6">
        <v>0</v>
      </c>
      <c r="F63" s="6">
        <v>-84983</v>
      </c>
      <c r="G63" s="10">
        <v>18175569.869999997</v>
      </c>
      <c r="H63" s="6">
        <v>1804.1</v>
      </c>
      <c r="I63" s="34">
        <v>10075</v>
      </c>
      <c r="J63" s="74"/>
      <c r="K63" s="33">
        <v>21288483.619999997</v>
      </c>
      <c r="L63" s="6">
        <v>0</v>
      </c>
      <c r="M63" s="6">
        <v>-89931.69</v>
      </c>
      <c r="N63" s="10">
        <f t="shared" si="8"/>
        <v>21198551.929999996</v>
      </c>
      <c r="O63" s="6">
        <v>1807.0900000000001</v>
      </c>
      <c r="P63" s="34">
        <f t="shared" si="9"/>
        <v>11731</v>
      </c>
      <c r="Q63" s="74"/>
      <c r="R63" s="33">
        <f t="shared" si="10"/>
        <v>18175569.869999997</v>
      </c>
      <c r="S63" s="6">
        <f t="shared" si="4"/>
        <v>21198551.929999996</v>
      </c>
      <c r="T63" s="87">
        <f t="shared" si="5"/>
        <v>1.1662999999999999</v>
      </c>
      <c r="U63" s="6">
        <f t="shared" si="11"/>
        <v>10075</v>
      </c>
      <c r="V63" s="4">
        <f t="shared" si="6"/>
        <v>11731</v>
      </c>
      <c r="W63" s="87">
        <f t="shared" si="7"/>
        <v>1.1644000000000001</v>
      </c>
      <c r="X63" s="118"/>
      <c r="Y63" s="118"/>
      <c r="Z63" s="52"/>
      <c r="AB63" s="53"/>
      <c r="AC63" s="68"/>
      <c r="AE63" s="4"/>
      <c r="AG63" s="8"/>
      <c r="AH63" s="8"/>
      <c r="AI63" s="8"/>
      <c r="AJ63" s="8"/>
    </row>
    <row r="64" spans="1:36" x14ac:dyDescent="0.2">
      <c r="A64" s="111">
        <v>57</v>
      </c>
      <c r="B64" s="1" t="s">
        <v>62</v>
      </c>
      <c r="C64" s="112"/>
      <c r="D64" s="33">
        <v>11309046.600000001</v>
      </c>
      <c r="E64" s="6">
        <v>0</v>
      </c>
      <c r="F64" s="6">
        <v>0</v>
      </c>
      <c r="G64" s="10">
        <v>11309046.600000001</v>
      </c>
      <c r="H64" s="6">
        <v>1171.26</v>
      </c>
      <c r="I64" s="34">
        <v>9655</v>
      </c>
      <c r="J64" s="74"/>
      <c r="K64" s="33">
        <v>11611962.829999998</v>
      </c>
      <c r="L64" s="6">
        <v>0</v>
      </c>
      <c r="M64" s="6">
        <v>0</v>
      </c>
      <c r="N64" s="10">
        <f t="shared" si="8"/>
        <v>11611962.829999998</v>
      </c>
      <c r="O64" s="6">
        <v>1132</v>
      </c>
      <c r="P64" s="34">
        <f t="shared" si="9"/>
        <v>10258</v>
      </c>
      <c r="Q64" s="74"/>
      <c r="R64" s="33">
        <f t="shared" si="10"/>
        <v>11309046.600000001</v>
      </c>
      <c r="S64" s="6">
        <f t="shared" si="4"/>
        <v>11611962.829999998</v>
      </c>
      <c r="T64" s="87">
        <f t="shared" si="5"/>
        <v>1.0267999999999999</v>
      </c>
      <c r="U64" s="6">
        <f t="shared" si="11"/>
        <v>9655</v>
      </c>
      <c r="V64" s="4">
        <f t="shared" si="6"/>
        <v>10258</v>
      </c>
      <c r="W64" s="87">
        <f t="shared" si="7"/>
        <v>1.0625</v>
      </c>
      <c r="X64" s="118"/>
      <c r="Y64" s="118"/>
      <c r="Z64" s="52"/>
      <c r="AB64" s="53"/>
      <c r="AC64" s="68"/>
      <c r="AE64" s="4"/>
      <c r="AG64" s="8"/>
      <c r="AH64" s="8"/>
      <c r="AI64" s="8"/>
      <c r="AJ64" s="8"/>
    </row>
    <row r="65" spans="1:36" x14ac:dyDescent="0.2">
      <c r="A65" s="111">
        <v>58</v>
      </c>
      <c r="B65" s="1" t="s">
        <v>63</v>
      </c>
      <c r="C65" s="112"/>
      <c r="D65" s="33">
        <v>37711051.660000004</v>
      </c>
      <c r="E65" s="6">
        <v>0</v>
      </c>
      <c r="F65" s="6">
        <v>-440512.22</v>
      </c>
      <c r="G65" s="10">
        <v>37270539.440000005</v>
      </c>
      <c r="H65" s="6">
        <v>4506.1099999999988</v>
      </c>
      <c r="I65" s="34">
        <v>8271</v>
      </c>
      <c r="J65" s="74"/>
      <c r="K65" s="33">
        <v>38743143.190000013</v>
      </c>
      <c r="L65" s="6">
        <v>0</v>
      </c>
      <c r="M65" s="6">
        <v>-441451.64</v>
      </c>
      <c r="N65" s="10">
        <f t="shared" si="8"/>
        <v>38301691.550000012</v>
      </c>
      <c r="O65" s="6">
        <v>4419.6500000000005</v>
      </c>
      <c r="P65" s="34">
        <f t="shared" si="9"/>
        <v>8666</v>
      </c>
      <c r="Q65" s="74"/>
      <c r="R65" s="33">
        <f t="shared" si="10"/>
        <v>37270539.440000005</v>
      </c>
      <c r="S65" s="6">
        <f t="shared" si="4"/>
        <v>38301691.550000012</v>
      </c>
      <c r="T65" s="87">
        <f t="shared" si="5"/>
        <v>1.0277000000000001</v>
      </c>
      <c r="U65" s="6">
        <f t="shared" si="11"/>
        <v>8271</v>
      </c>
      <c r="V65" s="4">
        <f t="shared" si="6"/>
        <v>8666</v>
      </c>
      <c r="W65" s="87">
        <f t="shared" si="7"/>
        <v>1.0478000000000001</v>
      </c>
      <c r="X65" s="118"/>
      <c r="Y65" s="118"/>
      <c r="Z65" s="52"/>
      <c r="AB65" s="53"/>
      <c r="AC65" s="68"/>
      <c r="AE65" s="4"/>
      <c r="AG65" s="8"/>
      <c r="AH65" s="8"/>
      <c r="AI65" s="8"/>
      <c r="AJ65" s="8"/>
    </row>
    <row r="66" spans="1:36" x14ac:dyDescent="0.2">
      <c r="A66" s="111">
        <v>59</v>
      </c>
      <c r="B66" s="1" t="s">
        <v>64</v>
      </c>
      <c r="C66" s="112"/>
      <c r="D66" s="33">
        <v>11451718.5</v>
      </c>
      <c r="E66" s="6">
        <v>0</v>
      </c>
      <c r="F66" s="6">
        <v>0</v>
      </c>
      <c r="G66" s="10">
        <v>11451718.5</v>
      </c>
      <c r="H66" s="6">
        <v>1136.74</v>
      </c>
      <c r="I66" s="34">
        <v>10074</v>
      </c>
      <c r="J66" s="74"/>
      <c r="K66" s="33">
        <v>10282602.970000001</v>
      </c>
      <c r="L66" s="6">
        <v>0</v>
      </c>
      <c r="M66" s="6">
        <v>0</v>
      </c>
      <c r="N66" s="10">
        <f t="shared" si="8"/>
        <v>10282602.970000001</v>
      </c>
      <c r="O66" s="6">
        <v>1150.04</v>
      </c>
      <c r="P66" s="34">
        <f t="shared" si="9"/>
        <v>8941</v>
      </c>
      <c r="Q66" s="74"/>
      <c r="R66" s="33">
        <f t="shared" si="10"/>
        <v>11451718.5</v>
      </c>
      <c r="S66" s="6">
        <f t="shared" si="4"/>
        <v>10282602.970000001</v>
      </c>
      <c r="T66" s="87">
        <f t="shared" si="5"/>
        <v>0.89790000000000003</v>
      </c>
      <c r="U66" s="6">
        <f t="shared" si="11"/>
        <v>10074</v>
      </c>
      <c r="V66" s="4">
        <f t="shared" si="6"/>
        <v>8941</v>
      </c>
      <c r="W66" s="87">
        <f t="shared" si="7"/>
        <v>0.88749999999999996</v>
      </c>
      <c r="X66" s="118"/>
      <c r="Y66" s="118"/>
      <c r="Z66" s="52"/>
      <c r="AB66" s="53"/>
      <c r="AC66" s="68"/>
      <c r="AE66" s="4"/>
      <c r="AG66" s="8"/>
      <c r="AH66" s="8"/>
      <c r="AI66" s="8"/>
      <c r="AJ66" s="8"/>
    </row>
    <row r="67" spans="1:36" x14ac:dyDescent="0.2">
      <c r="A67" s="111">
        <v>60</v>
      </c>
      <c r="B67" s="1" t="s">
        <v>65</v>
      </c>
      <c r="C67" s="112"/>
      <c r="D67" s="33">
        <v>89385641.699999988</v>
      </c>
      <c r="E67" s="6">
        <v>-163560.35999999999</v>
      </c>
      <c r="F67" s="6">
        <v>-672049.82</v>
      </c>
      <c r="G67" s="10">
        <v>88550031.519999981</v>
      </c>
      <c r="H67" s="6">
        <v>9458.52</v>
      </c>
      <c r="I67" s="34">
        <v>9362</v>
      </c>
      <c r="J67" s="74"/>
      <c r="K67" s="33">
        <v>91254953.500000015</v>
      </c>
      <c r="L67" s="6">
        <v>-218529.26</v>
      </c>
      <c r="M67" s="6">
        <v>-767372.18</v>
      </c>
      <c r="N67" s="10">
        <f t="shared" si="8"/>
        <v>90269052.060000017</v>
      </c>
      <c r="O67" s="6">
        <v>9456.3900000000012</v>
      </c>
      <c r="P67" s="34">
        <f t="shared" si="9"/>
        <v>9546</v>
      </c>
      <c r="Q67" s="74"/>
      <c r="R67" s="33">
        <f t="shared" si="10"/>
        <v>88550031.519999981</v>
      </c>
      <c r="S67" s="6">
        <f t="shared" si="4"/>
        <v>90269052.060000017</v>
      </c>
      <c r="T67" s="87">
        <f t="shared" si="5"/>
        <v>1.0194000000000001</v>
      </c>
      <c r="U67" s="6">
        <f t="shared" si="11"/>
        <v>9362</v>
      </c>
      <c r="V67" s="4">
        <f t="shared" si="6"/>
        <v>9546</v>
      </c>
      <c r="W67" s="87">
        <f t="shared" si="7"/>
        <v>1.0197000000000001</v>
      </c>
      <c r="X67" s="118"/>
      <c r="Y67" s="118"/>
      <c r="Z67" s="52"/>
      <c r="AB67" s="53"/>
      <c r="AC67" s="68"/>
      <c r="AE67" s="4"/>
      <c r="AG67" s="8"/>
      <c r="AH67" s="8"/>
      <c r="AI67" s="8"/>
      <c r="AJ67" s="8"/>
    </row>
    <row r="68" spans="1:36" x14ac:dyDescent="0.2">
      <c r="A68" s="111">
        <v>62</v>
      </c>
      <c r="B68" s="1" t="s">
        <v>66</v>
      </c>
      <c r="C68" s="112"/>
      <c r="D68" s="33">
        <v>22038571.530000001</v>
      </c>
      <c r="E68" s="6">
        <v>0</v>
      </c>
      <c r="F68" s="6">
        <v>-374353.09</v>
      </c>
      <c r="G68" s="10">
        <v>21664218.440000001</v>
      </c>
      <c r="H68" s="6">
        <v>1930.6499999999999</v>
      </c>
      <c r="I68" s="34">
        <v>11221</v>
      </c>
      <c r="J68" s="74"/>
      <c r="K68" s="33">
        <v>22543861.179999996</v>
      </c>
      <c r="L68" s="6">
        <v>0</v>
      </c>
      <c r="M68" s="6">
        <v>-202084.35</v>
      </c>
      <c r="N68" s="10">
        <f t="shared" si="8"/>
        <v>22341776.829999994</v>
      </c>
      <c r="O68" s="6">
        <v>1892.31</v>
      </c>
      <c r="P68" s="34">
        <f t="shared" si="9"/>
        <v>11807</v>
      </c>
      <c r="Q68" s="74"/>
      <c r="R68" s="33">
        <f t="shared" si="10"/>
        <v>21664218.440000001</v>
      </c>
      <c r="S68" s="6">
        <f t="shared" si="4"/>
        <v>22341776.829999994</v>
      </c>
      <c r="T68" s="87">
        <f t="shared" si="5"/>
        <v>1.0313000000000001</v>
      </c>
      <c r="U68" s="6">
        <f t="shared" si="11"/>
        <v>11221</v>
      </c>
      <c r="V68" s="4">
        <f t="shared" si="6"/>
        <v>11807</v>
      </c>
      <c r="W68" s="87">
        <f t="shared" si="7"/>
        <v>1.0522</v>
      </c>
      <c r="X68" s="118"/>
      <c r="Y68" s="118"/>
      <c r="Z68" s="52"/>
      <c r="AB68" s="53"/>
      <c r="AC68" s="68"/>
      <c r="AE68" s="4"/>
      <c r="AG68" s="8"/>
      <c r="AH68" s="8"/>
      <c r="AI68" s="8"/>
      <c r="AJ68" s="8"/>
    </row>
    <row r="69" spans="1:36" x14ac:dyDescent="0.2">
      <c r="A69" s="111">
        <v>63</v>
      </c>
      <c r="B69" s="1" t="s">
        <v>67</v>
      </c>
      <c r="C69" s="112"/>
      <c r="D69" s="33">
        <v>24490756.259999998</v>
      </c>
      <c r="E69" s="6">
        <v>0</v>
      </c>
      <c r="F69" s="6">
        <v>0</v>
      </c>
      <c r="G69" s="10">
        <v>24490756.259999998</v>
      </c>
      <c r="H69" s="6">
        <v>2890.58</v>
      </c>
      <c r="I69" s="34">
        <v>8473</v>
      </c>
      <c r="J69" s="74"/>
      <c r="K69" s="33">
        <v>26203983.859999999</v>
      </c>
      <c r="L69" s="6">
        <v>0</v>
      </c>
      <c r="M69" s="6">
        <v>0</v>
      </c>
      <c r="N69" s="10">
        <f t="shared" si="8"/>
        <v>26203983.859999999</v>
      </c>
      <c r="O69" s="6">
        <v>2909.1</v>
      </c>
      <c r="P69" s="34">
        <f t="shared" si="9"/>
        <v>9008</v>
      </c>
      <c r="Q69" s="74"/>
      <c r="R69" s="33">
        <f t="shared" si="10"/>
        <v>24490756.259999998</v>
      </c>
      <c r="S69" s="6">
        <f t="shared" si="4"/>
        <v>26203983.859999999</v>
      </c>
      <c r="T69" s="87">
        <f t="shared" si="5"/>
        <v>1.07</v>
      </c>
      <c r="U69" s="6">
        <f t="shared" si="11"/>
        <v>8473</v>
      </c>
      <c r="V69" s="4">
        <f t="shared" si="6"/>
        <v>9008</v>
      </c>
      <c r="W69" s="87">
        <f t="shared" si="7"/>
        <v>1.0630999999999999</v>
      </c>
      <c r="X69" s="118"/>
      <c r="Y69" s="118"/>
      <c r="Z69" s="52"/>
      <c r="AB69" s="53"/>
      <c r="AC69" s="68"/>
      <c r="AE69" s="4"/>
      <c r="AG69" s="8"/>
      <c r="AH69" s="8"/>
      <c r="AI69" s="8"/>
      <c r="AJ69" s="8"/>
    </row>
    <row r="70" spans="1:36" x14ac:dyDescent="0.2">
      <c r="A70" s="111">
        <v>65</v>
      </c>
      <c r="B70" s="1" t="s">
        <v>68</v>
      </c>
      <c r="C70" s="112"/>
      <c r="D70" s="33">
        <v>16357596.560000002</v>
      </c>
      <c r="E70" s="6">
        <v>0</v>
      </c>
      <c r="F70" s="6">
        <v>-494813.27</v>
      </c>
      <c r="G70" s="10">
        <v>15862783.290000003</v>
      </c>
      <c r="H70" s="6">
        <v>1582.5</v>
      </c>
      <c r="I70" s="34">
        <v>10024</v>
      </c>
      <c r="J70" s="74"/>
      <c r="K70" s="33">
        <v>16485337.619999997</v>
      </c>
      <c r="L70" s="6">
        <v>0</v>
      </c>
      <c r="M70" s="6">
        <v>-499973.32</v>
      </c>
      <c r="N70" s="10">
        <f t="shared" si="8"/>
        <v>15985364.299999997</v>
      </c>
      <c r="O70" s="6">
        <v>1558.84</v>
      </c>
      <c r="P70" s="34">
        <f t="shared" si="9"/>
        <v>10255</v>
      </c>
      <c r="Q70" s="74"/>
      <c r="R70" s="33">
        <f t="shared" si="10"/>
        <v>15862783.290000003</v>
      </c>
      <c r="S70" s="6">
        <f t="shared" si="4"/>
        <v>15985364.299999997</v>
      </c>
      <c r="T70" s="87">
        <f t="shared" si="5"/>
        <v>1.0077</v>
      </c>
      <c r="U70" s="6">
        <f t="shared" si="11"/>
        <v>10024</v>
      </c>
      <c r="V70" s="4">
        <f t="shared" si="6"/>
        <v>10255</v>
      </c>
      <c r="W70" s="87">
        <f t="shared" si="7"/>
        <v>1.0229999999999999</v>
      </c>
      <c r="X70" s="118"/>
      <c r="Y70" s="118"/>
      <c r="Z70" s="52"/>
      <c r="AB70" s="53"/>
      <c r="AC70" s="68"/>
      <c r="AE70" s="4"/>
      <c r="AG70" s="8"/>
      <c r="AH70" s="8"/>
      <c r="AI70" s="8"/>
      <c r="AJ70" s="8"/>
    </row>
    <row r="71" spans="1:36" x14ac:dyDescent="0.2">
      <c r="A71" s="111">
        <v>66</v>
      </c>
      <c r="B71" s="1" t="s">
        <v>69</v>
      </c>
      <c r="C71" s="112"/>
      <c r="D71" s="33">
        <v>13432043.860000001</v>
      </c>
      <c r="E71" s="6">
        <v>0</v>
      </c>
      <c r="F71" s="6">
        <v>-133546.98000000001</v>
      </c>
      <c r="G71" s="10">
        <v>13298496.880000001</v>
      </c>
      <c r="H71" s="6">
        <v>1397.32</v>
      </c>
      <c r="I71" s="34">
        <v>9517</v>
      </c>
      <c r="J71" s="74"/>
      <c r="K71" s="33">
        <v>14118696.459999999</v>
      </c>
      <c r="L71" s="6">
        <v>0</v>
      </c>
      <c r="M71" s="6">
        <v>-151035.82999999999</v>
      </c>
      <c r="N71" s="10">
        <f t="shared" si="8"/>
        <v>13967660.629999999</v>
      </c>
      <c r="O71" s="6">
        <v>1338.65</v>
      </c>
      <c r="P71" s="34">
        <f t="shared" si="9"/>
        <v>10434</v>
      </c>
      <c r="Q71" s="74"/>
      <c r="R71" s="33">
        <f t="shared" si="10"/>
        <v>13298496.880000001</v>
      </c>
      <c r="S71" s="6">
        <f t="shared" si="4"/>
        <v>13967660.629999999</v>
      </c>
      <c r="T71" s="87">
        <f t="shared" si="5"/>
        <v>1.0503</v>
      </c>
      <c r="U71" s="6">
        <f t="shared" si="11"/>
        <v>9517</v>
      </c>
      <c r="V71" s="4">
        <f t="shared" si="6"/>
        <v>10434</v>
      </c>
      <c r="W71" s="87">
        <f t="shared" si="7"/>
        <v>1.0964</v>
      </c>
      <c r="X71" s="118"/>
      <c r="Y71" s="118"/>
      <c r="Z71" s="52"/>
      <c r="AB71" s="53"/>
      <c r="AC71" s="68"/>
      <c r="AE71" s="4"/>
      <c r="AG71" s="8"/>
      <c r="AH71" s="8"/>
      <c r="AI71" s="8"/>
      <c r="AJ71" s="8"/>
    </row>
    <row r="72" spans="1:36" x14ac:dyDescent="0.2">
      <c r="A72" s="111">
        <v>67</v>
      </c>
      <c r="B72" s="1" t="s">
        <v>70</v>
      </c>
      <c r="C72" s="112"/>
      <c r="D72" s="33">
        <v>19014543.259999998</v>
      </c>
      <c r="E72" s="6">
        <v>0</v>
      </c>
      <c r="F72" s="6">
        <v>-686426.29</v>
      </c>
      <c r="G72" s="10">
        <v>18328116.969999999</v>
      </c>
      <c r="H72" s="6">
        <v>2159.41</v>
      </c>
      <c r="I72" s="34">
        <v>8488</v>
      </c>
      <c r="J72" s="74"/>
      <c r="K72" s="33">
        <v>19529998.639999997</v>
      </c>
      <c r="L72" s="6">
        <v>0</v>
      </c>
      <c r="M72" s="6">
        <v>-683729.99</v>
      </c>
      <c r="N72" s="10">
        <f t="shared" si="8"/>
        <v>18846268.649999999</v>
      </c>
      <c r="O72" s="6">
        <v>2141.41</v>
      </c>
      <c r="P72" s="34">
        <f t="shared" si="9"/>
        <v>8801</v>
      </c>
      <c r="Q72" s="74"/>
      <c r="R72" s="33">
        <f t="shared" si="10"/>
        <v>18328116.969999999</v>
      </c>
      <c r="S72" s="6">
        <f t="shared" si="4"/>
        <v>18846268.649999999</v>
      </c>
      <c r="T72" s="87">
        <f t="shared" si="5"/>
        <v>1.0283</v>
      </c>
      <c r="U72" s="6">
        <f t="shared" si="11"/>
        <v>8488</v>
      </c>
      <c r="V72" s="4">
        <f t="shared" si="6"/>
        <v>8801</v>
      </c>
      <c r="W72" s="87">
        <f t="shared" si="7"/>
        <v>1.0368999999999999</v>
      </c>
      <c r="X72" s="118"/>
      <c r="Y72" s="118"/>
      <c r="Z72" s="52"/>
      <c r="AB72" s="53"/>
      <c r="AC72" s="68"/>
      <c r="AE72" s="4"/>
      <c r="AG72" s="8"/>
      <c r="AH72" s="8"/>
      <c r="AI72" s="8"/>
      <c r="AJ72" s="8"/>
    </row>
    <row r="73" spans="1:36" x14ac:dyDescent="0.2">
      <c r="A73" s="111">
        <v>68</v>
      </c>
      <c r="B73" s="1" t="s">
        <v>71</v>
      </c>
      <c r="C73" s="112"/>
      <c r="D73" s="33">
        <v>42486382.459999993</v>
      </c>
      <c r="E73" s="6">
        <v>0</v>
      </c>
      <c r="F73" s="6">
        <v>-432566.23</v>
      </c>
      <c r="G73" s="10">
        <v>42053816.229999997</v>
      </c>
      <c r="H73" s="6">
        <v>4955.62</v>
      </c>
      <c r="I73" s="34">
        <v>8486</v>
      </c>
      <c r="J73" s="74"/>
      <c r="K73" s="33">
        <v>44195804.460000008</v>
      </c>
      <c r="L73" s="6">
        <v>0</v>
      </c>
      <c r="M73" s="6">
        <v>-600030.21</v>
      </c>
      <c r="N73" s="10">
        <f t="shared" ref="N73:N102" si="12">+M73+L73+K73</f>
        <v>43595774.250000007</v>
      </c>
      <c r="O73" s="6">
        <v>4975.17</v>
      </c>
      <c r="P73" s="34">
        <f t="shared" ref="P73:P102" si="13">ROUND(N73/O73,0)</f>
        <v>8763</v>
      </c>
      <c r="Q73" s="74"/>
      <c r="R73" s="33">
        <f t="shared" ref="R73:R102" si="14">G73</f>
        <v>42053816.229999997</v>
      </c>
      <c r="S73" s="6">
        <f t="shared" si="4"/>
        <v>43595774.250000007</v>
      </c>
      <c r="T73" s="87">
        <f t="shared" si="5"/>
        <v>1.0367</v>
      </c>
      <c r="U73" s="6">
        <f t="shared" ref="U73:U102" si="15">I73</f>
        <v>8486</v>
      </c>
      <c r="V73" s="4">
        <f t="shared" si="6"/>
        <v>8763</v>
      </c>
      <c r="W73" s="87">
        <f t="shared" si="7"/>
        <v>1.0326</v>
      </c>
      <c r="X73" s="118"/>
      <c r="Y73" s="118"/>
      <c r="Z73" s="52"/>
      <c r="AB73" s="53"/>
      <c r="AC73" s="68"/>
      <c r="AE73" s="4"/>
      <c r="AG73" s="8"/>
      <c r="AH73" s="8"/>
      <c r="AI73" s="8"/>
      <c r="AJ73" s="8"/>
    </row>
    <row r="74" spans="1:36" x14ac:dyDescent="0.2">
      <c r="A74" s="111">
        <v>69</v>
      </c>
      <c r="B74" s="1" t="s">
        <v>72</v>
      </c>
      <c r="C74" s="112"/>
      <c r="D74" s="33">
        <v>30803937.629999999</v>
      </c>
      <c r="E74" s="6">
        <v>0</v>
      </c>
      <c r="F74" s="6">
        <v>-577191.31999999995</v>
      </c>
      <c r="G74" s="10">
        <v>30226746.309999999</v>
      </c>
      <c r="H74" s="6">
        <v>3436.79</v>
      </c>
      <c r="I74" s="34">
        <v>8795</v>
      </c>
      <c r="J74" s="74"/>
      <c r="K74" s="33">
        <v>30854965.939999994</v>
      </c>
      <c r="L74" s="6">
        <v>0</v>
      </c>
      <c r="M74" s="6">
        <v>-567185.34</v>
      </c>
      <c r="N74" s="10">
        <f t="shared" si="12"/>
        <v>30287780.599999994</v>
      </c>
      <c r="O74" s="6">
        <v>3378.7800000000007</v>
      </c>
      <c r="P74" s="34">
        <f t="shared" si="13"/>
        <v>8964</v>
      </c>
      <c r="Q74" s="74"/>
      <c r="R74" s="33">
        <f t="shared" si="14"/>
        <v>30226746.309999999</v>
      </c>
      <c r="S74" s="6">
        <f t="shared" ref="S74:S102" si="16">N74</f>
        <v>30287780.599999994</v>
      </c>
      <c r="T74" s="87">
        <f t="shared" ref="T74:T102" si="17">ROUND(S74/R74,4)</f>
        <v>1.002</v>
      </c>
      <c r="U74" s="6">
        <f t="shared" si="15"/>
        <v>8795</v>
      </c>
      <c r="V74" s="4">
        <f t="shared" ref="V74:V102" si="18">P74</f>
        <v>8964</v>
      </c>
      <c r="W74" s="87">
        <f t="shared" ref="W74:W102" si="19">ROUND(V74/U74,4)</f>
        <v>1.0192000000000001</v>
      </c>
      <c r="X74" s="118"/>
      <c r="Y74" s="118"/>
      <c r="Z74" s="52"/>
      <c r="AB74" s="53"/>
      <c r="AC74" s="68"/>
      <c r="AE74" s="4"/>
      <c r="AG74" s="8"/>
      <c r="AH74" s="8"/>
      <c r="AI74" s="8"/>
      <c r="AJ74" s="8"/>
    </row>
    <row r="75" spans="1:36" x14ac:dyDescent="0.2">
      <c r="A75" s="111">
        <v>70</v>
      </c>
      <c r="B75" s="1" t="s">
        <v>73</v>
      </c>
      <c r="C75" s="112"/>
      <c r="D75" s="33">
        <v>22071499.410000004</v>
      </c>
      <c r="E75" s="6">
        <v>0</v>
      </c>
      <c r="F75" s="6">
        <v>-216300.91</v>
      </c>
      <c r="G75" s="10">
        <v>21855198.500000004</v>
      </c>
      <c r="H75" s="6">
        <v>2586.08</v>
      </c>
      <c r="I75" s="34">
        <v>8451</v>
      </c>
      <c r="J75" s="74"/>
      <c r="K75" s="33">
        <v>22683689.539999999</v>
      </c>
      <c r="L75" s="6">
        <v>0</v>
      </c>
      <c r="M75" s="6">
        <v>-224950.8</v>
      </c>
      <c r="N75" s="10">
        <f t="shared" si="12"/>
        <v>22458738.739999998</v>
      </c>
      <c r="O75" s="6">
        <v>2689.22</v>
      </c>
      <c r="P75" s="34">
        <f t="shared" si="13"/>
        <v>8351</v>
      </c>
      <c r="Q75" s="74"/>
      <c r="R75" s="33">
        <f t="shared" si="14"/>
        <v>21855198.500000004</v>
      </c>
      <c r="S75" s="6">
        <f t="shared" si="16"/>
        <v>22458738.739999998</v>
      </c>
      <c r="T75" s="87">
        <f t="shared" si="17"/>
        <v>1.0276000000000001</v>
      </c>
      <c r="U75" s="6">
        <f t="shared" si="15"/>
        <v>8451</v>
      </c>
      <c r="V75" s="4">
        <f t="shared" si="18"/>
        <v>8351</v>
      </c>
      <c r="W75" s="87">
        <f t="shared" si="19"/>
        <v>0.98819999999999997</v>
      </c>
      <c r="X75" s="118"/>
      <c r="Y75" s="118"/>
      <c r="Z75" s="52"/>
      <c r="AB75" s="53"/>
      <c r="AC75" s="68"/>
      <c r="AE75" s="4"/>
      <c r="AG75" s="8"/>
      <c r="AH75" s="8"/>
      <c r="AI75" s="8"/>
      <c r="AJ75" s="8"/>
    </row>
    <row r="76" spans="1:36" x14ac:dyDescent="0.2">
      <c r="A76" s="111">
        <v>71</v>
      </c>
      <c r="B76" s="1" t="s">
        <v>74</v>
      </c>
      <c r="C76" s="112"/>
      <c r="D76" s="33">
        <v>74450473.540000007</v>
      </c>
      <c r="E76" s="6">
        <v>0</v>
      </c>
      <c r="F76" s="6">
        <v>-1220576.3699999999</v>
      </c>
      <c r="G76" s="10">
        <v>73229897.170000002</v>
      </c>
      <c r="H76" s="6">
        <v>8933.09</v>
      </c>
      <c r="I76" s="34">
        <v>8198</v>
      </c>
      <c r="J76" s="74"/>
      <c r="K76" s="33">
        <v>74372505.180000007</v>
      </c>
      <c r="L76" s="6">
        <v>0</v>
      </c>
      <c r="M76" s="6">
        <v>-1094448.1499999999</v>
      </c>
      <c r="N76" s="10">
        <f t="shared" si="12"/>
        <v>73278057.030000001</v>
      </c>
      <c r="O76" s="6">
        <v>8923.6</v>
      </c>
      <c r="P76" s="34">
        <f t="shared" si="13"/>
        <v>8212</v>
      </c>
      <c r="Q76" s="74"/>
      <c r="R76" s="33">
        <f t="shared" si="14"/>
        <v>73229897.170000002</v>
      </c>
      <c r="S76" s="6">
        <f t="shared" si="16"/>
        <v>73278057.030000001</v>
      </c>
      <c r="T76" s="87">
        <f t="shared" si="17"/>
        <v>1.0006999999999999</v>
      </c>
      <c r="U76" s="6">
        <f t="shared" si="15"/>
        <v>8198</v>
      </c>
      <c r="V76" s="4">
        <f t="shared" si="18"/>
        <v>8212</v>
      </c>
      <c r="W76" s="87">
        <f t="shared" si="19"/>
        <v>1.0017</v>
      </c>
      <c r="X76" s="118"/>
      <c r="Y76" s="118"/>
      <c r="Z76" s="52"/>
      <c r="AB76" s="53"/>
      <c r="AC76" s="68"/>
      <c r="AE76" s="4"/>
      <c r="AG76" s="8"/>
      <c r="AH76" s="8"/>
      <c r="AI76" s="8"/>
      <c r="AJ76" s="8"/>
    </row>
    <row r="77" spans="1:36" x14ac:dyDescent="0.2">
      <c r="A77" s="111">
        <v>72</v>
      </c>
      <c r="B77" s="1" t="s">
        <v>75</v>
      </c>
      <c r="C77" s="112"/>
      <c r="D77" s="33">
        <v>40333536.460000008</v>
      </c>
      <c r="E77" s="6">
        <v>0</v>
      </c>
      <c r="F77" s="6">
        <v>-289073.64</v>
      </c>
      <c r="G77" s="10">
        <v>40044462.820000008</v>
      </c>
      <c r="H77" s="6">
        <v>4221.3900000000003</v>
      </c>
      <c r="I77" s="34">
        <v>9486</v>
      </c>
      <c r="J77" s="74"/>
      <c r="K77" s="33">
        <v>41281039.309999987</v>
      </c>
      <c r="L77" s="6">
        <v>0</v>
      </c>
      <c r="M77" s="6">
        <v>0</v>
      </c>
      <c r="N77" s="10">
        <f t="shared" si="12"/>
        <v>41281039.309999987</v>
      </c>
      <c r="O77" s="6">
        <v>4190.2099999999991</v>
      </c>
      <c r="P77" s="34">
        <f t="shared" si="13"/>
        <v>9852</v>
      </c>
      <c r="Q77" s="74"/>
      <c r="R77" s="33">
        <f t="shared" si="14"/>
        <v>40044462.820000008</v>
      </c>
      <c r="S77" s="6">
        <f t="shared" si="16"/>
        <v>41281039.309999987</v>
      </c>
      <c r="T77" s="87">
        <f t="shared" si="17"/>
        <v>1.0308999999999999</v>
      </c>
      <c r="U77" s="6">
        <f t="shared" si="15"/>
        <v>9486</v>
      </c>
      <c r="V77" s="4">
        <f t="shared" si="18"/>
        <v>9852</v>
      </c>
      <c r="W77" s="87">
        <f t="shared" si="19"/>
        <v>1.0386</v>
      </c>
      <c r="X77" s="118"/>
      <c r="Y77" s="118"/>
      <c r="Z77" s="52"/>
      <c r="AB77" s="53"/>
      <c r="AC77" s="68"/>
      <c r="AE77" s="4"/>
      <c r="AG77" s="8"/>
      <c r="AH77" s="8"/>
      <c r="AI77" s="8"/>
      <c r="AJ77" s="8"/>
    </row>
    <row r="78" spans="1:36" x14ac:dyDescent="0.2">
      <c r="A78" s="111">
        <v>73</v>
      </c>
      <c r="B78" s="1" t="s">
        <v>76</v>
      </c>
      <c r="C78" s="112"/>
      <c r="D78" s="33">
        <v>21853005.800000001</v>
      </c>
      <c r="E78" s="6">
        <v>0</v>
      </c>
      <c r="F78" s="6">
        <v>-293404.13</v>
      </c>
      <c r="G78" s="10">
        <v>21559601.670000002</v>
      </c>
      <c r="H78" s="6">
        <v>2163.2799999999997</v>
      </c>
      <c r="I78" s="34">
        <v>9966</v>
      </c>
      <c r="J78" s="74"/>
      <c r="K78" s="33">
        <v>21988403.599999998</v>
      </c>
      <c r="L78" s="6">
        <v>0</v>
      </c>
      <c r="M78" s="6">
        <v>-356575.26</v>
      </c>
      <c r="N78" s="10">
        <f t="shared" si="12"/>
        <v>21631828.339999996</v>
      </c>
      <c r="O78" s="6">
        <v>2129.06</v>
      </c>
      <c r="P78" s="34">
        <f t="shared" si="13"/>
        <v>10160</v>
      </c>
      <c r="Q78" s="74"/>
      <c r="R78" s="33">
        <f t="shared" si="14"/>
        <v>21559601.670000002</v>
      </c>
      <c r="S78" s="6">
        <f t="shared" si="16"/>
        <v>21631828.339999996</v>
      </c>
      <c r="T78" s="87">
        <f t="shared" si="17"/>
        <v>1.0034000000000001</v>
      </c>
      <c r="U78" s="6">
        <f t="shared" si="15"/>
        <v>9966</v>
      </c>
      <c r="V78" s="4">
        <f t="shared" si="18"/>
        <v>10160</v>
      </c>
      <c r="W78" s="87">
        <f t="shared" si="19"/>
        <v>1.0195000000000001</v>
      </c>
      <c r="X78" s="118"/>
      <c r="Y78" s="118"/>
      <c r="Z78" s="52"/>
      <c r="AB78" s="53"/>
      <c r="AC78" s="68"/>
      <c r="AE78" s="4"/>
      <c r="AG78" s="8"/>
      <c r="AH78" s="8"/>
      <c r="AI78" s="8"/>
      <c r="AJ78" s="8"/>
    </row>
    <row r="79" spans="1:36" x14ac:dyDescent="0.2">
      <c r="A79" s="111">
        <v>74</v>
      </c>
      <c r="B79" s="1" t="s">
        <v>77</v>
      </c>
      <c r="C79" s="112"/>
      <c r="D79" s="33">
        <v>49899878.989999995</v>
      </c>
      <c r="E79" s="6">
        <v>0</v>
      </c>
      <c r="F79" s="6">
        <v>-557789.79</v>
      </c>
      <c r="G79" s="10">
        <v>49342089.199999996</v>
      </c>
      <c r="H79" s="6">
        <v>6202.9400000000005</v>
      </c>
      <c r="I79" s="34">
        <v>7955</v>
      </c>
      <c r="J79" s="74"/>
      <c r="K79" s="33">
        <v>50714771.730000004</v>
      </c>
      <c r="L79" s="6">
        <v>0</v>
      </c>
      <c r="M79" s="6">
        <v>-584365.84</v>
      </c>
      <c r="N79" s="10">
        <f t="shared" si="12"/>
        <v>50130405.890000001</v>
      </c>
      <c r="O79" s="6">
        <v>6137.5300000000007</v>
      </c>
      <c r="P79" s="34">
        <f t="shared" si="13"/>
        <v>8168</v>
      </c>
      <c r="Q79" s="74"/>
      <c r="R79" s="33">
        <f t="shared" si="14"/>
        <v>49342089.199999996</v>
      </c>
      <c r="S79" s="6">
        <f t="shared" si="16"/>
        <v>50130405.890000001</v>
      </c>
      <c r="T79" s="87">
        <f t="shared" si="17"/>
        <v>1.016</v>
      </c>
      <c r="U79" s="6">
        <f t="shared" si="15"/>
        <v>7955</v>
      </c>
      <c r="V79" s="4">
        <f t="shared" si="18"/>
        <v>8168</v>
      </c>
      <c r="W79" s="87">
        <f t="shared" si="19"/>
        <v>1.0267999999999999</v>
      </c>
      <c r="X79" s="118"/>
      <c r="Y79" s="118"/>
      <c r="Z79" s="52"/>
      <c r="AB79" s="53"/>
      <c r="AC79" s="68"/>
      <c r="AE79" s="4"/>
      <c r="AG79" s="8"/>
      <c r="AH79" s="8"/>
      <c r="AI79" s="8"/>
      <c r="AJ79" s="8"/>
    </row>
    <row r="80" spans="1:36" x14ac:dyDescent="0.2">
      <c r="A80" s="111">
        <v>75</v>
      </c>
      <c r="B80" s="1" t="s">
        <v>78</v>
      </c>
      <c r="C80" s="112"/>
      <c r="D80" s="33">
        <v>827258508.37</v>
      </c>
      <c r="E80" s="6">
        <v>0</v>
      </c>
      <c r="F80" s="6">
        <v>-3085728.33</v>
      </c>
      <c r="G80" s="10">
        <v>824172780.03999996</v>
      </c>
      <c r="H80" s="6">
        <v>82700.37000000001</v>
      </c>
      <c r="I80" s="34">
        <v>9966</v>
      </c>
      <c r="J80" s="74"/>
      <c r="K80" s="33">
        <v>835008014.38000011</v>
      </c>
      <c r="L80" s="6">
        <v>0</v>
      </c>
      <c r="M80" s="6">
        <v>-2935029.25</v>
      </c>
      <c r="N80" s="10">
        <f t="shared" si="12"/>
        <v>832072985.13000011</v>
      </c>
      <c r="O80" s="6">
        <v>84128.750000000015</v>
      </c>
      <c r="P80" s="34">
        <f t="shared" si="13"/>
        <v>9890</v>
      </c>
      <c r="Q80" s="74"/>
      <c r="R80" s="33">
        <f t="shared" si="14"/>
        <v>824172780.03999996</v>
      </c>
      <c r="S80" s="6">
        <f t="shared" si="16"/>
        <v>832072985.13000011</v>
      </c>
      <c r="T80" s="87">
        <f t="shared" si="17"/>
        <v>1.0096000000000001</v>
      </c>
      <c r="U80" s="6">
        <f t="shared" si="15"/>
        <v>9966</v>
      </c>
      <c r="V80" s="4">
        <f t="shared" si="18"/>
        <v>9890</v>
      </c>
      <c r="W80" s="87">
        <f t="shared" si="19"/>
        <v>0.99239999999999995</v>
      </c>
      <c r="X80" s="118"/>
      <c r="Y80" s="118"/>
      <c r="Z80" s="52"/>
      <c r="AB80" s="53"/>
      <c r="AC80" s="68"/>
      <c r="AE80" s="4"/>
      <c r="AG80" s="8"/>
      <c r="AH80" s="8"/>
      <c r="AI80" s="8"/>
      <c r="AJ80" s="8"/>
    </row>
    <row r="81" spans="1:36" x14ac:dyDescent="0.2">
      <c r="A81" s="111">
        <v>77</v>
      </c>
      <c r="B81" s="1" t="s">
        <v>79</v>
      </c>
      <c r="C81" s="112"/>
      <c r="D81" s="33">
        <v>39764752.700000003</v>
      </c>
      <c r="E81" s="6">
        <v>0</v>
      </c>
      <c r="F81" s="6">
        <v>-484288.77</v>
      </c>
      <c r="G81" s="10">
        <v>39280463.93</v>
      </c>
      <c r="H81" s="6">
        <v>4355.1500000000005</v>
      </c>
      <c r="I81" s="34">
        <v>9019</v>
      </c>
      <c r="J81" s="74"/>
      <c r="K81" s="33">
        <v>40953652.82</v>
      </c>
      <c r="L81" s="6">
        <v>0</v>
      </c>
      <c r="M81" s="6">
        <v>-480099.22</v>
      </c>
      <c r="N81" s="10">
        <f t="shared" si="12"/>
        <v>40473553.600000001</v>
      </c>
      <c r="O81" s="6">
        <v>4322.3600000000006</v>
      </c>
      <c r="P81" s="34">
        <f t="shared" si="13"/>
        <v>9364</v>
      </c>
      <c r="Q81" s="74"/>
      <c r="R81" s="33">
        <f t="shared" si="14"/>
        <v>39280463.93</v>
      </c>
      <c r="S81" s="6">
        <f t="shared" si="16"/>
        <v>40473553.600000001</v>
      </c>
      <c r="T81" s="87">
        <f t="shared" si="17"/>
        <v>1.0304</v>
      </c>
      <c r="U81" s="6">
        <f t="shared" si="15"/>
        <v>9019</v>
      </c>
      <c r="V81" s="4">
        <f t="shared" si="18"/>
        <v>9364</v>
      </c>
      <c r="W81" s="87">
        <f t="shared" si="19"/>
        <v>1.0383</v>
      </c>
      <c r="X81" s="118"/>
      <c r="Y81" s="118"/>
      <c r="Z81" s="52"/>
      <c r="AB81" s="53"/>
      <c r="AC81" s="68"/>
      <c r="AE81" s="4"/>
      <c r="AG81" s="8"/>
      <c r="AH81" s="8"/>
      <c r="AI81" s="8"/>
      <c r="AJ81" s="8"/>
    </row>
    <row r="82" spans="1:36" x14ac:dyDescent="0.2">
      <c r="A82" s="111">
        <v>78</v>
      </c>
      <c r="B82" s="1" t="s">
        <v>80</v>
      </c>
      <c r="C82" s="112"/>
      <c r="D82" s="33">
        <v>10959633.960000001</v>
      </c>
      <c r="E82" s="6">
        <v>0</v>
      </c>
      <c r="F82" s="6">
        <v>0</v>
      </c>
      <c r="G82" s="10">
        <v>10959633.960000001</v>
      </c>
      <c r="H82" s="6">
        <v>905.40000000000009</v>
      </c>
      <c r="I82" s="34">
        <v>12105</v>
      </c>
      <c r="J82" s="74"/>
      <c r="K82" s="33">
        <v>11515801.799999999</v>
      </c>
      <c r="L82" s="6">
        <v>0</v>
      </c>
      <c r="M82" s="6">
        <v>0</v>
      </c>
      <c r="N82" s="10">
        <f t="shared" si="12"/>
        <v>11515801.799999999</v>
      </c>
      <c r="O82" s="6">
        <v>877.14</v>
      </c>
      <c r="P82" s="34">
        <f t="shared" si="13"/>
        <v>13129</v>
      </c>
      <c r="Q82" s="74"/>
      <c r="R82" s="33">
        <f t="shared" si="14"/>
        <v>10959633.960000001</v>
      </c>
      <c r="S82" s="6">
        <f t="shared" si="16"/>
        <v>11515801.799999999</v>
      </c>
      <c r="T82" s="87">
        <f t="shared" si="17"/>
        <v>1.0507</v>
      </c>
      <c r="U82" s="6">
        <f t="shared" si="15"/>
        <v>12105</v>
      </c>
      <c r="V82" s="4">
        <f t="shared" si="18"/>
        <v>13129</v>
      </c>
      <c r="W82" s="87">
        <f t="shared" si="19"/>
        <v>1.0846</v>
      </c>
      <c r="X82" s="118"/>
      <c r="Y82" s="118"/>
      <c r="Z82" s="52"/>
      <c r="AB82" s="53"/>
      <c r="AC82" s="68"/>
      <c r="AE82" s="4"/>
      <c r="AG82" s="8"/>
      <c r="AH82" s="8"/>
      <c r="AI82" s="8"/>
      <c r="AJ82" s="8"/>
    </row>
    <row r="83" spans="1:36" x14ac:dyDescent="0.2">
      <c r="A83" s="111">
        <v>79</v>
      </c>
      <c r="B83" s="1" t="s">
        <v>81</v>
      </c>
      <c r="C83" s="112"/>
      <c r="D83" s="33">
        <v>11995681.309999999</v>
      </c>
      <c r="E83" s="6">
        <v>0</v>
      </c>
      <c r="F83" s="6">
        <v>-11046.24</v>
      </c>
      <c r="G83" s="10">
        <v>11984635.069999998</v>
      </c>
      <c r="H83" s="6">
        <v>1160.73</v>
      </c>
      <c r="I83" s="34">
        <v>10325</v>
      </c>
      <c r="J83" s="74"/>
      <c r="K83" s="33">
        <v>12334434.26</v>
      </c>
      <c r="L83" s="6">
        <v>0</v>
      </c>
      <c r="M83" s="6">
        <v>-8497.64</v>
      </c>
      <c r="N83" s="10">
        <f t="shared" si="12"/>
        <v>12325936.619999999</v>
      </c>
      <c r="O83" s="6">
        <v>1213.5</v>
      </c>
      <c r="P83" s="34">
        <f t="shared" si="13"/>
        <v>10157</v>
      </c>
      <c r="Q83" s="74"/>
      <c r="R83" s="33">
        <f t="shared" si="14"/>
        <v>11984635.069999998</v>
      </c>
      <c r="S83" s="6">
        <f t="shared" si="16"/>
        <v>12325936.619999999</v>
      </c>
      <c r="T83" s="87">
        <f t="shared" si="17"/>
        <v>1.0285</v>
      </c>
      <c r="U83" s="6">
        <f t="shared" si="15"/>
        <v>10325</v>
      </c>
      <c r="V83" s="4">
        <f t="shared" si="18"/>
        <v>10157</v>
      </c>
      <c r="W83" s="87">
        <f t="shared" si="19"/>
        <v>0.98370000000000002</v>
      </c>
      <c r="X83" s="118"/>
      <c r="Y83" s="118"/>
      <c r="Z83" s="52"/>
      <c r="AB83" s="53"/>
      <c r="AC83" s="68"/>
      <c r="AE83" s="4"/>
      <c r="AG83" s="8"/>
      <c r="AH83" s="8"/>
      <c r="AI83" s="8"/>
      <c r="AJ83" s="8"/>
    </row>
    <row r="84" spans="1:36" x14ac:dyDescent="0.2">
      <c r="A84" s="111">
        <v>80</v>
      </c>
      <c r="B84" s="1" t="s">
        <v>82</v>
      </c>
      <c r="C84" s="112"/>
      <c r="D84" s="33">
        <v>130245355.47000003</v>
      </c>
      <c r="E84" s="6">
        <v>0</v>
      </c>
      <c r="F84" s="6">
        <v>-483152</v>
      </c>
      <c r="G84" s="10">
        <v>129762203.47000003</v>
      </c>
      <c r="H84" s="6">
        <v>13951.789999999999</v>
      </c>
      <c r="I84" s="34">
        <v>9301</v>
      </c>
      <c r="J84" s="74"/>
      <c r="K84" s="33">
        <v>132458775.42</v>
      </c>
      <c r="L84" s="6">
        <v>0</v>
      </c>
      <c r="M84" s="6">
        <v>-485296.91</v>
      </c>
      <c r="N84" s="10">
        <f t="shared" si="12"/>
        <v>131973478.51000001</v>
      </c>
      <c r="O84" s="6">
        <v>13914.590000000002</v>
      </c>
      <c r="P84" s="34">
        <f t="shared" si="13"/>
        <v>9485</v>
      </c>
      <c r="Q84" s="74"/>
      <c r="R84" s="33">
        <f t="shared" si="14"/>
        <v>129762203.47000003</v>
      </c>
      <c r="S84" s="6">
        <f t="shared" si="16"/>
        <v>131973478.51000001</v>
      </c>
      <c r="T84" s="87">
        <f t="shared" si="17"/>
        <v>1.0169999999999999</v>
      </c>
      <c r="U84" s="6">
        <f t="shared" si="15"/>
        <v>9301</v>
      </c>
      <c r="V84" s="4">
        <f t="shared" si="18"/>
        <v>9485</v>
      </c>
      <c r="W84" s="87">
        <f t="shared" si="19"/>
        <v>1.0198</v>
      </c>
      <c r="X84" s="118"/>
      <c r="Y84" s="118"/>
      <c r="Z84" s="52"/>
      <c r="AB84" s="53"/>
      <c r="AC84" s="68"/>
      <c r="AE84" s="4"/>
      <c r="AG84" s="8"/>
      <c r="AH84" s="8"/>
      <c r="AI84" s="8"/>
      <c r="AJ84" s="8"/>
    </row>
    <row r="85" spans="1:36" x14ac:dyDescent="0.2">
      <c r="A85" s="111">
        <v>81</v>
      </c>
      <c r="B85" s="1" t="s">
        <v>83</v>
      </c>
      <c r="C85" s="112"/>
      <c r="D85" s="33">
        <v>25426602.380000003</v>
      </c>
      <c r="E85" s="6">
        <v>0</v>
      </c>
      <c r="F85" s="6">
        <v>-139713.68</v>
      </c>
      <c r="G85" s="10">
        <v>25286888.700000003</v>
      </c>
      <c r="H85" s="6">
        <v>2505.36</v>
      </c>
      <c r="I85" s="34">
        <v>10093</v>
      </c>
      <c r="J85" s="74"/>
      <c r="K85" s="33">
        <v>25156837.469999999</v>
      </c>
      <c r="L85" s="6">
        <v>0</v>
      </c>
      <c r="M85" s="6">
        <v>-166109.91</v>
      </c>
      <c r="N85" s="10">
        <f t="shared" si="12"/>
        <v>24990727.559999999</v>
      </c>
      <c r="O85" s="6">
        <v>2531.09</v>
      </c>
      <c r="P85" s="34">
        <f t="shared" si="13"/>
        <v>9874</v>
      </c>
      <c r="Q85" s="74"/>
      <c r="R85" s="33">
        <f t="shared" si="14"/>
        <v>25286888.700000003</v>
      </c>
      <c r="S85" s="6">
        <f t="shared" si="16"/>
        <v>24990727.559999999</v>
      </c>
      <c r="T85" s="87">
        <f t="shared" si="17"/>
        <v>0.98829999999999996</v>
      </c>
      <c r="U85" s="6">
        <f t="shared" si="15"/>
        <v>10093</v>
      </c>
      <c r="V85" s="4">
        <f t="shared" si="18"/>
        <v>9874</v>
      </c>
      <c r="W85" s="87">
        <f t="shared" si="19"/>
        <v>0.97829999999999995</v>
      </c>
      <c r="X85" s="118"/>
      <c r="Y85" s="118"/>
      <c r="Z85" s="52"/>
      <c r="AB85" s="53"/>
      <c r="AC85" s="68"/>
      <c r="AE85" s="4"/>
      <c r="AG85" s="8"/>
      <c r="AH85" s="8"/>
      <c r="AI85" s="8"/>
      <c r="AJ85" s="8"/>
    </row>
    <row r="86" spans="1:36" x14ac:dyDescent="0.2">
      <c r="A86" s="111">
        <v>82</v>
      </c>
      <c r="B86" s="1" t="s">
        <v>84</v>
      </c>
      <c r="C86" s="112"/>
      <c r="D86" s="33">
        <v>111075731.73999999</v>
      </c>
      <c r="E86" s="6">
        <v>0</v>
      </c>
      <c r="F86" s="6">
        <v>-976502.54</v>
      </c>
      <c r="G86" s="10">
        <v>110099229.19999999</v>
      </c>
      <c r="H86" s="6">
        <v>11324.74</v>
      </c>
      <c r="I86" s="34">
        <v>9722</v>
      </c>
      <c r="J86" s="74"/>
      <c r="K86" s="33">
        <v>112405358.51000001</v>
      </c>
      <c r="L86" s="6">
        <v>0</v>
      </c>
      <c r="M86" s="6">
        <v>-946406.64</v>
      </c>
      <c r="N86" s="10">
        <f t="shared" si="12"/>
        <v>111458951.87</v>
      </c>
      <c r="O86" s="6">
        <v>11384.47</v>
      </c>
      <c r="P86" s="34">
        <f t="shared" si="13"/>
        <v>9790</v>
      </c>
      <c r="Q86" s="74"/>
      <c r="R86" s="33">
        <f t="shared" si="14"/>
        <v>110099229.19999999</v>
      </c>
      <c r="S86" s="6">
        <f t="shared" si="16"/>
        <v>111458951.87</v>
      </c>
      <c r="T86" s="87">
        <f t="shared" si="17"/>
        <v>1.0123</v>
      </c>
      <c r="U86" s="6">
        <f t="shared" si="15"/>
        <v>9722</v>
      </c>
      <c r="V86" s="4">
        <f t="shared" si="18"/>
        <v>9790</v>
      </c>
      <c r="W86" s="87">
        <f t="shared" si="19"/>
        <v>1.0069999999999999</v>
      </c>
      <c r="X86" s="118"/>
      <c r="Y86" s="118"/>
      <c r="Z86" s="52"/>
      <c r="AB86" s="53"/>
      <c r="AC86" s="68"/>
      <c r="AE86" s="4"/>
      <c r="AG86" s="8"/>
      <c r="AH86" s="8"/>
      <c r="AI86" s="8"/>
      <c r="AJ86" s="8"/>
    </row>
    <row r="87" spans="1:36" x14ac:dyDescent="0.2">
      <c r="A87" s="111">
        <v>83</v>
      </c>
      <c r="B87" s="1" t="s">
        <v>85</v>
      </c>
      <c r="C87" s="112"/>
      <c r="D87" s="33">
        <v>34268059.039999999</v>
      </c>
      <c r="E87" s="6">
        <v>0</v>
      </c>
      <c r="F87" s="6">
        <v>-467825.76</v>
      </c>
      <c r="G87" s="10">
        <v>33800233.280000001</v>
      </c>
      <c r="H87" s="6">
        <v>4049.0099999999998</v>
      </c>
      <c r="I87" s="34">
        <v>8348</v>
      </c>
      <c r="J87" s="74"/>
      <c r="K87" s="33">
        <v>34146803.360000007</v>
      </c>
      <c r="L87" s="6">
        <v>0</v>
      </c>
      <c r="M87" s="6">
        <v>-533065</v>
      </c>
      <c r="N87" s="10">
        <f t="shared" si="12"/>
        <v>33613738.360000007</v>
      </c>
      <c r="O87" s="6">
        <v>3963.16</v>
      </c>
      <c r="P87" s="34">
        <f t="shared" si="13"/>
        <v>8482</v>
      </c>
      <c r="Q87" s="74"/>
      <c r="R87" s="33">
        <f t="shared" si="14"/>
        <v>33800233.280000001</v>
      </c>
      <c r="S87" s="6">
        <f t="shared" si="16"/>
        <v>33613738.360000007</v>
      </c>
      <c r="T87" s="87">
        <f t="shared" si="17"/>
        <v>0.99450000000000005</v>
      </c>
      <c r="U87" s="6">
        <f t="shared" si="15"/>
        <v>8348</v>
      </c>
      <c r="V87" s="4">
        <f t="shared" si="18"/>
        <v>8482</v>
      </c>
      <c r="W87" s="87">
        <f t="shared" si="19"/>
        <v>1.0161</v>
      </c>
      <c r="X87" s="118"/>
      <c r="Y87" s="118"/>
      <c r="Z87" s="52"/>
      <c r="AB87" s="53"/>
      <c r="AC87" s="68"/>
      <c r="AE87" s="4"/>
      <c r="AG87" s="8"/>
      <c r="AH87" s="8"/>
      <c r="AI87" s="8"/>
      <c r="AJ87" s="8"/>
    </row>
    <row r="88" spans="1:36" x14ac:dyDescent="0.2">
      <c r="A88" s="111">
        <v>84</v>
      </c>
      <c r="B88" s="1" t="s">
        <v>86</v>
      </c>
      <c r="C88" s="112"/>
      <c r="D88" s="33">
        <v>31919715.840000004</v>
      </c>
      <c r="E88" s="6">
        <v>0</v>
      </c>
      <c r="F88" s="6">
        <v>-324000</v>
      </c>
      <c r="G88" s="10">
        <v>31595715.840000004</v>
      </c>
      <c r="H88" s="6">
        <v>3642.11</v>
      </c>
      <c r="I88" s="34">
        <v>8675</v>
      </c>
      <c r="J88" s="74"/>
      <c r="K88" s="33">
        <v>31351456.280000001</v>
      </c>
      <c r="L88" s="6">
        <v>0</v>
      </c>
      <c r="M88" s="6">
        <v>-318000</v>
      </c>
      <c r="N88" s="10">
        <f t="shared" si="12"/>
        <v>31033456.280000001</v>
      </c>
      <c r="O88" s="6">
        <v>3623.7</v>
      </c>
      <c r="P88" s="34">
        <f t="shared" si="13"/>
        <v>8564</v>
      </c>
      <c r="Q88" s="74"/>
      <c r="R88" s="33">
        <f t="shared" si="14"/>
        <v>31595715.840000004</v>
      </c>
      <c r="S88" s="6">
        <f t="shared" si="16"/>
        <v>31033456.280000001</v>
      </c>
      <c r="T88" s="87">
        <f t="shared" si="17"/>
        <v>0.98219999999999996</v>
      </c>
      <c r="U88" s="6">
        <f t="shared" si="15"/>
        <v>8675</v>
      </c>
      <c r="V88" s="4">
        <f t="shared" si="18"/>
        <v>8564</v>
      </c>
      <c r="W88" s="87">
        <f t="shared" si="19"/>
        <v>0.98719999999999997</v>
      </c>
      <c r="X88" s="118"/>
      <c r="Y88" s="118"/>
      <c r="Z88" s="52"/>
      <c r="AB88" s="53"/>
      <c r="AC88" s="68"/>
      <c r="AE88" s="4"/>
      <c r="AG88" s="8"/>
      <c r="AH88" s="8"/>
      <c r="AI88" s="8"/>
      <c r="AJ88" s="8"/>
    </row>
    <row r="89" spans="1:36" x14ac:dyDescent="0.2">
      <c r="A89" s="111">
        <v>85</v>
      </c>
      <c r="B89" s="1" t="s">
        <v>87</v>
      </c>
      <c r="C89" s="112"/>
      <c r="D89" s="33">
        <v>60734546.530000001</v>
      </c>
      <c r="E89" s="6">
        <v>0</v>
      </c>
      <c r="F89" s="6">
        <v>-346397.76</v>
      </c>
      <c r="G89" s="10">
        <v>60388148.770000003</v>
      </c>
      <c r="H89" s="6">
        <v>6058.83</v>
      </c>
      <c r="I89" s="34">
        <v>9967</v>
      </c>
      <c r="J89" s="74"/>
      <c r="K89" s="33">
        <v>55542815.309999995</v>
      </c>
      <c r="L89" s="6">
        <v>0</v>
      </c>
      <c r="M89" s="6">
        <v>-365140</v>
      </c>
      <c r="N89" s="10">
        <f t="shared" si="12"/>
        <v>55177675.309999995</v>
      </c>
      <c r="O89" s="6">
        <v>6084.46</v>
      </c>
      <c r="P89" s="34">
        <f t="shared" si="13"/>
        <v>9069</v>
      </c>
      <c r="Q89" s="74"/>
      <c r="R89" s="33">
        <f t="shared" si="14"/>
        <v>60388148.770000003</v>
      </c>
      <c r="S89" s="6">
        <f t="shared" si="16"/>
        <v>55177675.309999995</v>
      </c>
      <c r="T89" s="87">
        <f t="shared" si="17"/>
        <v>0.91369999999999996</v>
      </c>
      <c r="U89" s="6">
        <f t="shared" si="15"/>
        <v>9967</v>
      </c>
      <c r="V89" s="4">
        <f t="shared" si="18"/>
        <v>9069</v>
      </c>
      <c r="W89" s="87">
        <f t="shared" si="19"/>
        <v>0.90990000000000004</v>
      </c>
      <c r="X89" s="118"/>
      <c r="Y89" s="118"/>
      <c r="Z89" s="52"/>
      <c r="AB89" s="53"/>
      <c r="AC89" s="68"/>
      <c r="AE89" s="4"/>
      <c r="AG89" s="8"/>
      <c r="AH89" s="8"/>
      <c r="AI89" s="8"/>
      <c r="AJ89" s="8"/>
    </row>
    <row r="90" spans="1:36" x14ac:dyDescent="0.2">
      <c r="A90" s="111">
        <v>86</v>
      </c>
      <c r="B90" s="1" t="s">
        <v>88</v>
      </c>
      <c r="C90" s="112"/>
      <c r="D90" s="33">
        <v>40891931.980000004</v>
      </c>
      <c r="E90" s="6">
        <v>0</v>
      </c>
      <c r="F90" s="6">
        <v>-639415.29</v>
      </c>
      <c r="G90" s="10">
        <v>40252516.690000005</v>
      </c>
      <c r="H90" s="6">
        <v>4666.21</v>
      </c>
      <c r="I90" s="34">
        <v>8626</v>
      </c>
      <c r="J90" s="74"/>
      <c r="K90" s="33">
        <v>40681143.420000009</v>
      </c>
      <c r="L90" s="6">
        <v>0</v>
      </c>
      <c r="M90" s="6">
        <v>-617043.01</v>
      </c>
      <c r="N90" s="10">
        <f t="shared" si="12"/>
        <v>40064100.410000011</v>
      </c>
      <c r="O90" s="6">
        <v>4597.9900000000007</v>
      </c>
      <c r="P90" s="34">
        <f t="shared" si="13"/>
        <v>8713</v>
      </c>
      <c r="Q90" s="74"/>
      <c r="R90" s="33">
        <f t="shared" si="14"/>
        <v>40252516.690000005</v>
      </c>
      <c r="S90" s="6">
        <f t="shared" si="16"/>
        <v>40064100.410000011</v>
      </c>
      <c r="T90" s="87">
        <f t="shared" si="17"/>
        <v>0.99529999999999996</v>
      </c>
      <c r="U90" s="6">
        <f t="shared" si="15"/>
        <v>8626</v>
      </c>
      <c r="V90" s="4">
        <f t="shared" si="18"/>
        <v>8713</v>
      </c>
      <c r="W90" s="87">
        <f t="shared" si="19"/>
        <v>1.0101</v>
      </c>
      <c r="X90" s="118"/>
      <c r="Y90" s="118"/>
      <c r="Z90" s="52"/>
      <c r="AB90" s="53"/>
      <c r="AC90" s="68"/>
      <c r="AE90" s="4"/>
      <c r="AG90" s="8"/>
      <c r="AH90" s="8"/>
      <c r="AI90" s="8"/>
      <c r="AJ90" s="8"/>
    </row>
    <row r="91" spans="1:36" x14ac:dyDescent="0.2">
      <c r="A91" s="111">
        <v>87</v>
      </c>
      <c r="B91" s="1" t="s">
        <v>89</v>
      </c>
      <c r="C91" s="112"/>
      <c r="D91" s="33">
        <v>26032064.219999999</v>
      </c>
      <c r="E91" s="6">
        <v>0</v>
      </c>
      <c r="F91" s="6">
        <v>-347077.57999999996</v>
      </c>
      <c r="G91" s="10">
        <v>25684986.640000001</v>
      </c>
      <c r="H91" s="6">
        <v>2763.9700000000003</v>
      </c>
      <c r="I91" s="34">
        <v>9293</v>
      </c>
      <c r="J91" s="74"/>
      <c r="K91" s="33">
        <v>26542401.350000001</v>
      </c>
      <c r="L91" s="6">
        <v>0</v>
      </c>
      <c r="M91" s="6">
        <v>-345870.42</v>
      </c>
      <c r="N91" s="10">
        <f t="shared" si="12"/>
        <v>26196530.93</v>
      </c>
      <c r="O91" s="6">
        <v>2753.16</v>
      </c>
      <c r="P91" s="34">
        <f t="shared" si="13"/>
        <v>9515</v>
      </c>
      <c r="Q91" s="74"/>
      <c r="R91" s="33">
        <f t="shared" si="14"/>
        <v>25684986.640000001</v>
      </c>
      <c r="S91" s="6">
        <f t="shared" si="16"/>
        <v>26196530.93</v>
      </c>
      <c r="T91" s="87">
        <f t="shared" si="17"/>
        <v>1.0199</v>
      </c>
      <c r="U91" s="6">
        <f t="shared" si="15"/>
        <v>9293</v>
      </c>
      <c r="V91" s="4">
        <f t="shared" si="18"/>
        <v>9515</v>
      </c>
      <c r="W91" s="87">
        <f t="shared" si="19"/>
        <v>1.0239</v>
      </c>
      <c r="X91" s="118"/>
      <c r="Y91" s="118"/>
      <c r="Z91" s="52"/>
      <c r="AB91" s="53"/>
      <c r="AC91" s="68"/>
      <c r="AE91" s="4"/>
      <c r="AG91" s="8"/>
      <c r="AH91" s="8"/>
      <c r="AI91" s="8"/>
      <c r="AJ91" s="8"/>
    </row>
    <row r="92" spans="1:36" x14ac:dyDescent="0.2">
      <c r="A92" s="111">
        <v>88</v>
      </c>
      <c r="B92" s="1" t="s">
        <v>90</v>
      </c>
      <c r="C92" s="112"/>
      <c r="D92" s="33">
        <v>218323577.69</v>
      </c>
      <c r="E92" s="6">
        <v>0</v>
      </c>
      <c r="F92" s="6">
        <v>-692338.4800000001</v>
      </c>
      <c r="G92" s="10">
        <v>217631239.21000001</v>
      </c>
      <c r="H92" s="6">
        <v>23279.780000000002</v>
      </c>
      <c r="I92" s="34">
        <v>9349</v>
      </c>
      <c r="J92" s="74"/>
      <c r="K92" s="33">
        <v>223320720.02999997</v>
      </c>
      <c r="L92" s="6">
        <v>0</v>
      </c>
      <c r="M92" s="6">
        <v>-679505.98</v>
      </c>
      <c r="N92" s="10">
        <f t="shared" si="12"/>
        <v>222641214.04999998</v>
      </c>
      <c r="O92" s="6">
        <v>23312.120000000003</v>
      </c>
      <c r="P92" s="34">
        <f t="shared" si="13"/>
        <v>9550</v>
      </c>
      <c r="Q92" s="74"/>
      <c r="R92" s="33">
        <f t="shared" si="14"/>
        <v>217631239.21000001</v>
      </c>
      <c r="S92" s="6">
        <f t="shared" si="16"/>
        <v>222641214.04999998</v>
      </c>
      <c r="T92" s="87">
        <f t="shared" si="17"/>
        <v>1.0229999999999999</v>
      </c>
      <c r="U92" s="6">
        <f t="shared" si="15"/>
        <v>9349</v>
      </c>
      <c r="V92" s="4">
        <f t="shared" si="18"/>
        <v>9550</v>
      </c>
      <c r="W92" s="87">
        <f t="shared" si="19"/>
        <v>1.0215000000000001</v>
      </c>
      <c r="X92" s="118"/>
      <c r="Y92" s="118"/>
      <c r="Z92" s="52"/>
      <c r="AB92" s="53"/>
      <c r="AC92" s="68"/>
      <c r="AE92" s="4"/>
      <c r="AG92" s="8"/>
      <c r="AH92" s="8"/>
      <c r="AI92" s="8"/>
      <c r="AJ92" s="8"/>
    </row>
    <row r="93" spans="1:36" x14ac:dyDescent="0.2">
      <c r="A93" s="111">
        <v>89</v>
      </c>
      <c r="B93" s="1" t="s">
        <v>91</v>
      </c>
      <c r="C93" s="112"/>
      <c r="D93" s="33">
        <v>256979395.56</v>
      </c>
      <c r="E93" s="6">
        <v>0</v>
      </c>
      <c r="F93" s="6">
        <v>-4231607.63</v>
      </c>
      <c r="G93" s="10">
        <v>252747787.93000001</v>
      </c>
      <c r="H93" s="6">
        <v>26886.75</v>
      </c>
      <c r="I93" s="34">
        <v>9400</v>
      </c>
      <c r="J93" s="74"/>
      <c r="K93" s="33">
        <v>259318089.66999999</v>
      </c>
      <c r="L93" s="6">
        <v>0</v>
      </c>
      <c r="M93" s="6">
        <v>-5156354.87</v>
      </c>
      <c r="N93" s="10">
        <f t="shared" si="12"/>
        <v>254161734.79999998</v>
      </c>
      <c r="O93" s="6">
        <v>26887.499999999996</v>
      </c>
      <c r="P93" s="34">
        <f t="shared" si="13"/>
        <v>9453</v>
      </c>
      <c r="Q93" s="74"/>
      <c r="R93" s="33">
        <f t="shared" si="14"/>
        <v>252747787.93000001</v>
      </c>
      <c r="S93" s="6">
        <f t="shared" si="16"/>
        <v>254161734.79999998</v>
      </c>
      <c r="T93" s="87">
        <f t="shared" si="17"/>
        <v>1.0056</v>
      </c>
      <c r="U93" s="6">
        <f t="shared" si="15"/>
        <v>9400</v>
      </c>
      <c r="V93" s="4">
        <f t="shared" si="18"/>
        <v>9453</v>
      </c>
      <c r="W93" s="87">
        <f t="shared" si="19"/>
        <v>1.0056</v>
      </c>
      <c r="X93" s="118"/>
      <c r="Y93" s="118"/>
      <c r="Z93" s="52"/>
      <c r="AB93" s="53"/>
      <c r="AC93" s="68"/>
      <c r="AE93" s="4"/>
      <c r="AG93" s="8"/>
      <c r="AH93" s="8"/>
      <c r="AI93" s="8"/>
      <c r="AJ93" s="8"/>
    </row>
    <row r="94" spans="1:36" x14ac:dyDescent="0.2">
      <c r="A94" s="111">
        <v>90</v>
      </c>
      <c r="B94" s="1" t="s">
        <v>92</v>
      </c>
      <c r="C94" s="112"/>
      <c r="D94" s="33">
        <v>14249914.989999998</v>
      </c>
      <c r="E94" s="6">
        <v>0</v>
      </c>
      <c r="F94" s="6">
        <v>-283123.23</v>
      </c>
      <c r="G94" s="10">
        <v>13966791.759999998</v>
      </c>
      <c r="H94" s="6">
        <v>841.8900000000001</v>
      </c>
      <c r="I94" s="34">
        <v>16590</v>
      </c>
      <c r="J94" s="74"/>
      <c r="K94" s="33">
        <v>13989147.359999999</v>
      </c>
      <c r="L94" s="6">
        <v>0</v>
      </c>
      <c r="M94" s="6">
        <v>-280277.86</v>
      </c>
      <c r="N94" s="10">
        <f t="shared" si="12"/>
        <v>13708869.5</v>
      </c>
      <c r="O94" s="6">
        <v>855.31</v>
      </c>
      <c r="P94" s="34">
        <f t="shared" si="13"/>
        <v>16028</v>
      </c>
      <c r="Q94" s="74"/>
      <c r="R94" s="33">
        <f t="shared" si="14"/>
        <v>13966791.759999998</v>
      </c>
      <c r="S94" s="6">
        <f t="shared" si="16"/>
        <v>13708869.5</v>
      </c>
      <c r="T94" s="87">
        <f t="shared" si="17"/>
        <v>0.98150000000000004</v>
      </c>
      <c r="U94" s="6">
        <f t="shared" si="15"/>
        <v>16590</v>
      </c>
      <c r="V94" s="4">
        <f t="shared" si="18"/>
        <v>16028</v>
      </c>
      <c r="W94" s="87">
        <f t="shared" si="19"/>
        <v>0.96609999999999996</v>
      </c>
      <c r="X94" s="118"/>
      <c r="Y94" s="118"/>
      <c r="Z94" s="52"/>
      <c r="AB94" s="53"/>
      <c r="AC94" s="68"/>
      <c r="AE94" s="4"/>
      <c r="AG94" s="8"/>
      <c r="AH94" s="8"/>
      <c r="AI94" s="8"/>
      <c r="AJ94" s="8"/>
    </row>
    <row r="95" spans="1:36" x14ac:dyDescent="0.2">
      <c r="A95" s="111">
        <v>91</v>
      </c>
      <c r="B95" s="1" t="s">
        <v>93</v>
      </c>
      <c r="C95" s="112"/>
      <c r="D95" s="33">
        <v>15307897.200000001</v>
      </c>
      <c r="E95" s="6">
        <v>0</v>
      </c>
      <c r="F95" s="6">
        <v>-104042.85</v>
      </c>
      <c r="G95" s="10">
        <v>15203854.350000001</v>
      </c>
      <c r="H95" s="6">
        <v>1122.17</v>
      </c>
      <c r="I95" s="34">
        <v>13549</v>
      </c>
      <c r="J95" s="74"/>
      <c r="K95" s="33">
        <v>16016814.700000001</v>
      </c>
      <c r="L95" s="6">
        <v>0</v>
      </c>
      <c r="M95" s="6">
        <v>-136596.16</v>
      </c>
      <c r="N95" s="10">
        <f t="shared" si="12"/>
        <v>15880218.540000001</v>
      </c>
      <c r="O95" s="6">
        <v>1084.8000000000002</v>
      </c>
      <c r="P95" s="34">
        <f t="shared" si="13"/>
        <v>14639</v>
      </c>
      <c r="Q95" s="74"/>
      <c r="R95" s="33">
        <f t="shared" si="14"/>
        <v>15203854.350000001</v>
      </c>
      <c r="S95" s="6">
        <f t="shared" si="16"/>
        <v>15880218.540000001</v>
      </c>
      <c r="T95" s="87">
        <f t="shared" si="17"/>
        <v>1.0445</v>
      </c>
      <c r="U95" s="6">
        <f t="shared" si="15"/>
        <v>13549</v>
      </c>
      <c r="V95" s="4">
        <f t="shared" si="18"/>
        <v>14639</v>
      </c>
      <c r="W95" s="87">
        <f t="shared" si="19"/>
        <v>1.0804</v>
      </c>
      <c r="X95" s="118"/>
      <c r="Y95" s="118"/>
      <c r="Z95" s="52"/>
      <c r="AB95" s="53"/>
      <c r="AC95" s="68"/>
      <c r="AE95" s="4"/>
      <c r="AG95" s="8"/>
      <c r="AH95" s="8"/>
      <c r="AI95" s="8"/>
      <c r="AJ95" s="8"/>
    </row>
    <row r="96" spans="1:36" x14ac:dyDescent="0.2">
      <c r="A96" s="111">
        <v>92</v>
      </c>
      <c r="B96" s="1" t="s">
        <v>94</v>
      </c>
      <c r="C96" s="112"/>
      <c r="D96" s="33">
        <v>50629019.129999995</v>
      </c>
      <c r="E96" s="6">
        <v>0</v>
      </c>
      <c r="F96" s="6">
        <v>-722740.4</v>
      </c>
      <c r="G96" s="10">
        <v>49906278.729999997</v>
      </c>
      <c r="H96" s="6">
        <v>6250.87</v>
      </c>
      <c r="I96" s="34">
        <v>7984</v>
      </c>
      <c r="J96" s="74"/>
      <c r="K96" s="33">
        <v>48218176.95000001</v>
      </c>
      <c r="L96" s="6">
        <v>0</v>
      </c>
      <c r="M96" s="6">
        <v>-658528</v>
      </c>
      <c r="N96" s="10">
        <f t="shared" si="12"/>
        <v>47559648.95000001</v>
      </c>
      <c r="O96" s="6">
        <v>6112.6299999999992</v>
      </c>
      <c r="P96" s="34">
        <f t="shared" si="13"/>
        <v>7781</v>
      </c>
      <c r="Q96" s="74"/>
      <c r="R96" s="33">
        <f t="shared" si="14"/>
        <v>49906278.729999997</v>
      </c>
      <c r="S96" s="6">
        <f t="shared" si="16"/>
        <v>47559648.95000001</v>
      </c>
      <c r="T96" s="87">
        <f t="shared" si="17"/>
        <v>0.95299999999999996</v>
      </c>
      <c r="U96" s="6">
        <f t="shared" si="15"/>
        <v>7984</v>
      </c>
      <c r="V96" s="4">
        <f t="shared" si="18"/>
        <v>7781</v>
      </c>
      <c r="W96" s="87">
        <f t="shared" si="19"/>
        <v>0.97460000000000002</v>
      </c>
      <c r="X96" s="118"/>
      <c r="Y96" s="118"/>
      <c r="Z96" s="52"/>
      <c r="AB96" s="53"/>
      <c r="AC96" s="68"/>
      <c r="AE96" s="4"/>
      <c r="AG96" s="8"/>
      <c r="AH96" s="8"/>
      <c r="AI96" s="8"/>
      <c r="AJ96" s="8"/>
    </row>
    <row r="97" spans="1:36" x14ac:dyDescent="0.2">
      <c r="A97" s="111">
        <v>93</v>
      </c>
      <c r="B97" s="1" t="s">
        <v>95</v>
      </c>
      <c r="C97" s="112"/>
      <c r="D97" s="33">
        <v>45645750.149999991</v>
      </c>
      <c r="E97" s="6">
        <v>0</v>
      </c>
      <c r="F97" s="6">
        <v>-206247.93</v>
      </c>
      <c r="G97" s="10">
        <v>45439502.219999991</v>
      </c>
      <c r="H97" s="6">
        <v>5395.09</v>
      </c>
      <c r="I97" s="34">
        <v>8422</v>
      </c>
      <c r="J97" s="74"/>
      <c r="K97" s="33">
        <v>49226523.07</v>
      </c>
      <c r="L97" s="6">
        <v>0</v>
      </c>
      <c r="M97" s="6">
        <v>-202866.14</v>
      </c>
      <c r="N97" s="10">
        <f t="shared" si="12"/>
        <v>49023656.93</v>
      </c>
      <c r="O97" s="6">
        <v>5382.8099999999995</v>
      </c>
      <c r="P97" s="34">
        <f t="shared" si="13"/>
        <v>9107</v>
      </c>
      <c r="Q97" s="74"/>
      <c r="R97" s="33">
        <f t="shared" si="14"/>
        <v>45439502.219999991</v>
      </c>
      <c r="S97" s="6">
        <f t="shared" si="16"/>
        <v>49023656.93</v>
      </c>
      <c r="T97" s="87">
        <f t="shared" si="17"/>
        <v>1.0789</v>
      </c>
      <c r="U97" s="6">
        <f t="shared" si="15"/>
        <v>8422</v>
      </c>
      <c r="V97" s="4">
        <f t="shared" si="18"/>
        <v>9107</v>
      </c>
      <c r="W97" s="87">
        <f t="shared" si="19"/>
        <v>1.0812999999999999</v>
      </c>
      <c r="X97" s="118"/>
      <c r="Y97" s="118"/>
      <c r="Z97" s="52"/>
      <c r="AB97" s="53"/>
      <c r="AC97" s="68"/>
      <c r="AE97" s="4"/>
      <c r="AG97" s="8"/>
      <c r="AH97" s="8"/>
      <c r="AI97" s="8"/>
      <c r="AJ97" s="8"/>
    </row>
    <row r="98" spans="1:36" x14ac:dyDescent="0.2">
      <c r="A98" s="111">
        <v>94</v>
      </c>
      <c r="B98" s="1" t="s">
        <v>96</v>
      </c>
      <c r="C98" s="112"/>
      <c r="D98" s="33">
        <v>66529106.909999996</v>
      </c>
      <c r="E98" s="6">
        <v>0</v>
      </c>
      <c r="F98" s="6">
        <v>-565635.22</v>
      </c>
      <c r="G98" s="10">
        <v>65963471.689999998</v>
      </c>
      <c r="H98" s="6">
        <v>7140.8499999999995</v>
      </c>
      <c r="I98" s="34">
        <v>9237</v>
      </c>
      <c r="J98" s="74"/>
      <c r="K98" s="33">
        <v>67959423.49000001</v>
      </c>
      <c r="L98" s="6">
        <v>0</v>
      </c>
      <c r="M98" s="6">
        <v>-634106.93000000005</v>
      </c>
      <c r="N98" s="10">
        <f t="shared" si="12"/>
        <v>67325316.560000002</v>
      </c>
      <c r="O98" s="6">
        <v>7122.15</v>
      </c>
      <c r="P98" s="34">
        <f t="shared" si="13"/>
        <v>9453</v>
      </c>
      <c r="Q98" s="74"/>
      <c r="R98" s="33">
        <f t="shared" si="14"/>
        <v>65963471.689999998</v>
      </c>
      <c r="S98" s="6">
        <f t="shared" si="16"/>
        <v>67325316.560000002</v>
      </c>
      <c r="T98" s="87">
        <f t="shared" si="17"/>
        <v>1.0206</v>
      </c>
      <c r="U98" s="6">
        <f t="shared" si="15"/>
        <v>9237</v>
      </c>
      <c r="V98" s="4">
        <f t="shared" si="18"/>
        <v>9453</v>
      </c>
      <c r="W98" s="87">
        <f t="shared" si="19"/>
        <v>1.0234000000000001</v>
      </c>
      <c r="X98" s="118"/>
      <c r="Y98" s="118"/>
      <c r="Z98" s="52"/>
      <c r="AB98" s="53"/>
      <c r="AC98" s="68"/>
      <c r="AE98" s="4"/>
      <c r="AG98" s="8"/>
      <c r="AH98" s="8"/>
      <c r="AI98" s="8"/>
      <c r="AJ98" s="8"/>
    </row>
    <row r="99" spans="1:36" x14ac:dyDescent="0.2">
      <c r="A99" s="111">
        <v>95</v>
      </c>
      <c r="B99" s="1" t="s">
        <v>97</v>
      </c>
      <c r="C99" s="112"/>
      <c r="D99" s="33">
        <v>16938005.590000004</v>
      </c>
      <c r="E99" s="6">
        <v>0</v>
      </c>
      <c r="F99" s="6">
        <v>-303560.57</v>
      </c>
      <c r="G99" s="10">
        <v>16634445.020000003</v>
      </c>
      <c r="H99" s="6">
        <v>1577.86</v>
      </c>
      <c r="I99" s="34">
        <v>10542</v>
      </c>
      <c r="J99" s="74"/>
      <c r="K99" s="33">
        <v>16223769.709999999</v>
      </c>
      <c r="L99" s="6">
        <v>0</v>
      </c>
      <c r="M99" s="6">
        <v>-345508.51</v>
      </c>
      <c r="N99" s="10">
        <f t="shared" si="12"/>
        <v>15878261.199999999</v>
      </c>
      <c r="O99" s="6">
        <v>1570.3200000000002</v>
      </c>
      <c r="P99" s="34">
        <f t="shared" si="13"/>
        <v>10111</v>
      </c>
      <c r="Q99" s="74"/>
      <c r="R99" s="33">
        <f t="shared" si="14"/>
        <v>16634445.020000003</v>
      </c>
      <c r="S99" s="6">
        <f t="shared" si="16"/>
        <v>15878261.199999999</v>
      </c>
      <c r="T99" s="87">
        <f t="shared" si="17"/>
        <v>0.95450000000000002</v>
      </c>
      <c r="U99" s="6">
        <f t="shared" si="15"/>
        <v>10542</v>
      </c>
      <c r="V99" s="4">
        <f t="shared" si="18"/>
        <v>10111</v>
      </c>
      <c r="W99" s="87">
        <f t="shared" si="19"/>
        <v>0.95909999999999995</v>
      </c>
      <c r="X99" s="118"/>
      <c r="Y99" s="118"/>
      <c r="Z99" s="52"/>
      <c r="AB99" s="53"/>
      <c r="AC99" s="68"/>
      <c r="AE99" s="4"/>
      <c r="AG99" s="8"/>
      <c r="AH99" s="8"/>
      <c r="AI99" s="8"/>
      <c r="AJ99" s="8"/>
    </row>
    <row r="100" spans="1:36" x14ac:dyDescent="0.2">
      <c r="A100" s="111">
        <v>96</v>
      </c>
      <c r="B100" s="1" t="s">
        <v>98</v>
      </c>
      <c r="C100" s="112"/>
      <c r="D100" s="33">
        <v>52364750.060000002</v>
      </c>
      <c r="E100" s="6">
        <v>0</v>
      </c>
      <c r="F100" s="6">
        <v>-950226.58000000007</v>
      </c>
      <c r="G100" s="10">
        <v>51414523.480000004</v>
      </c>
      <c r="H100" s="6">
        <v>5844.44</v>
      </c>
      <c r="I100" s="34">
        <v>8797</v>
      </c>
      <c r="J100" s="74"/>
      <c r="K100" s="33">
        <v>53254519.099999994</v>
      </c>
      <c r="L100" s="6">
        <v>0</v>
      </c>
      <c r="M100" s="6">
        <v>-1004618.22</v>
      </c>
      <c r="N100" s="10">
        <f t="shared" si="12"/>
        <v>52249900.879999995</v>
      </c>
      <c r="O100" s="6">
        <v>5856.63</v>
      </c>
      <c r="P100" s="34">
        <f t="shared" si="13"/>
        <v>8921</v>
      </c>
      <c r="Q100" s="74"/>
      <c r="R100" s="33">
        <f t="shared" si="14"/>
        <v>51414523.480000004</v>
      </c>
      <c r="S100" s="6">
        <f t="shared" si="16"/>
        <v>52249900.879999995</v>
      </c>
      <c r="T100" s="87">
        <f t="shared" si="17"/>
        <v>1.0162</v>
      </c>
      <c r="U100" s="6">
        <f t="shared" si="15"/>
        <v>8797</v>
      </c>
      <c r="V100" s="4">
        <f t="shared" si="18"/>
        <v>8921</v>
      </c>
      <c r="W100" s="87">
        <f t="shared" si="19"/>
        <v>1.0141</v>
      </c>
      <c r="X100" s="118"/>
      <c r="Y100" s="118"/>
      <c r="Z100" s="52"/>
      <c r="AB100" s="53"/>
      <c r="AC100" s="68"/>
      <c r="AE100" s="4"/>
      <c r="AG100" s="8"/>
      <c r="AH100" s="8"/>
      <c r="AI100" s="8"/>
      <c r="AJ100" s="8"/>
    </row>
    <row r="101" spans="1:36" x14ac:dyDescent="0.2">
      <c r="A101" s="111">
        <v>97</v>
      </c>
      <c r="B101" s="1" t="s">
        <v>99</v>
      </c>
      <c r="C101" s="112"/>
      <c r="D101" s="33">
        <v>36699678.370000005</v>
      </c>
      <c r="E101" s="6">
        <v>0</v>
      </c>
      <c r="F101" s="6">
        <v>-478220.78</v>
      </c>
      <c r="G101" s="10">
        <v>36221457.590000004</v>
      </c>
      <c r="H101" s="6">
        <v>4208.96</v>
      </c>
      <c r="I101" s="34">
        <v>8606</v>
      </c>
      <c r="J101" s="74"/>
      <c r="K101" s="33">
        <v>36907058.290000007</v>
      </c>
      <c r="L101" s="6">
        <v>0</v>
      </c>
      <c r="M101" s="6">
        <v>-500681.21</v>
      </c>
      <c r="N101" s="10">
        <f t="shared" si="12"/>
        <v>36406377.080000006</v>
      </c>
      <c r="O101" s="6">
        <v>4177.6100000000006</v>
      </c>
      <c r="P101" s="34">
        <f t="shared" si="13"/>
        <v>8715</v>
      </c>
      <c r="Q101" s="74"/>
      <c r="R101" s="33">
        <f t="shared" si="14"/>
        <v>36221457.590000004</v>
      </c>
      <c r="S101" s="6">
        <f t="shared" si="16"/>
        <v>36406377.080000006</v>
      </c>
      <c r="T101" s="87">
        <f t="shared" si="17"/>
        <v>1.0051000000000001</v>
      </c>
      <c r="U101" s="6">
        <f t="shared" si="15"/>
        <v>8606</v>
      </c>
      <c r="V101" s="4">
        <f t="shared" si="18"/>
        <v>8715</v>
      </c>
      <c r="W101" s="87">
        <f t="shared" si="19"/>
        <v>1.0126999999999999</v>
      </c>
      <c r="X101" s="118"/>
      <c r="Y101" s="118"/>
      <c r="Z101" s="52"/>
      <c r="AB101" s="53"/>
      <c r="AC101" s="68"/>
      <c r="AE101" s="4"/>
      <c r="AG101" s="8"/>
      <c r="AH101" s="8"/>
      <c r="AI101" s="8"/>
      <c r="AJ101" s="8"/>
    </row>
    <row r="102" spans="1:36" ht="13.5" thickBot="1" x14ac:dyDescent="0.25">
      <c r="A102" s="113">
        <v>98</v>
      </c>
      <c r="B102" s="114" t="s">
        <v>100</v>
      </c>
      <c r="C102" s="115"/>
      <c r="D102" s="33">
        <v>105933335.06</v>
      </c>
      <c r="E102" s="6">
        <v>0</v>
      </c>
      <c r="F102" s="6">
        <v>-171164.4</v>
      </c>
      <c r="G102" s="10">
        <v>105762170.66</v>
      </c>
      <c r="H102" s="6">
        <v>12240.58</v>
      </c>
      <c r="I102" s="34">
        <v>8640</v>
      </c>
      <c r="J102" s="74"/>
      <c r="K102" s="33">
        <v>109697732.26999998</v>
      </c>
      <c r="L102" s="6">
        <v>0</v>
      </c>
      <c r="M102" s="6">
        <v>-247411.44</v>
      </c>
      <c r="N102" s="10">
        <f t="shared" si="12"/>
        <v>109450320.82999998</v>
      </c>
      <c r="O102" s="6">
        <v>12390.48</v>
      </c>
      <c r="P102" s="34">
        <f t="shared" si="13"/>
        <v>8833</v>
      </c>
      <c r="Q102" s="74"/>
      <c r="R102" s="33">
        <f t="shared" si="14"/>
        <v>105762170.66</v>
      </c>
      <c r="S102" s="6">
        <f t="shared" si="16"/>
        <v>109450320.82999998</v>
      </c>
      <c r="T102" s="87">
        <f t="shared" si="17"/>
        <v>1.0348999999999999</v>
      </c>
      <c r="U102" s="6">
        <f t="shared" si="15"/>
        <v>8640</v>
      </c>
      <c r="V102" s="4">
        <f t="shared" si="18"/>
        <v>8833</v>
      </c>
      <c r="W102" s="87">
        <f t="shared" si="19"/>
        <v>1.0223</v>
      </c>
      <c r="X102" s="118"/>
      <c r="Y102" s="118"/>
      <c r="Z102" s="52"/>
      <c r="AB102" s="53"/>
      <c r="AC102" s="68"/>
      <c r="AE102" s="4"/>
      <c r="AG102" s="8"/>
      <c r="AH102" s="8"/>
      <c r="AI102" s="8"/>
      <c r="AJ102" s="8"/>
    </row>
    <row r="103" spans="1:36" s="9" customFormat="1" ht="13.5" thickBot="1" x14ac:dyDescent="0.25">
      <c r="A103" s="23"/>
      <c r="B103" s="24" t="s">
        <v>5</v>
      </c>
      <c r="C103" s="28"/>
      <c r="D103" s="29"/>
      <c r="E103" s="25"/>
      <c r="F103" s="25"/>
      <c r="G103" s="26"/>
      <c r="H103" s="26"/>
      <c r="I103" s="30"/>
      <c r="J103" s="72"/>
      <c r="K103" s="29"/>
      <c r="L103" s="25"/>
      <c r="M103" s="25"/>
      <c r="N103" s="26"/>
      <c r="O103" s="26"/>
      <c r="P103" s="30"/>
      <c r="Q103" s="72"/>
      <c r="R103" s="40"/>
      <c r="S103" s="27"/>
      <c r="T103" s="88"/>
      <c r="U103" s="27"/>
      <c r="V103" s="27"/>
      <c r="W103" s="85"/>
      <c r="X103" s="118"/>
      <c r="Y103" s="118"/>
      <c r="Z103" s="45"/>
      <c r="AA103" s="51"/>
      <c r="AB103" s="45"/>
      <c r="AC103" s="67"/>
      <c r="AD103" s="12"/>
      <c r="AE103" s="13"/>
    </row>
    <row r="104" spans="1:36" x14ac:dyDescent="0.2">
      <c r="A104" s="108">
        <v>101</v>
      </c>
      <c r="B104" s="109" t="s">
        <v>101</v>
      </c>
      <c r="C104" s="110"/>
      <c r="D104" s="33">
        <v>219303644.39000002</v>
      </c>
      <c r="E104" s="6">
        <v>-408802.12</v>
      </c>
      <c r="F104" s="6">
        <v>-1727357.23</v>
      </c>
      <c r="G104" s="10">
        <v>217167485.04000002</v>
      </c>
      <c r="H104" s="6">
        <v>12841.27</v>
      </c>
      <c r="I104" s="34">
        <v>16912</v>
      </c>
      <c r="J104" s="74"/>
      <c r="K104" s="33">
        <v>229107483.21000001</v>
      </c>
      <c r="L104" s="6">
        <v>-470994.41</v>
      </c>
      <c r="M104" s="6">
        <v>-2370485.61</v>
      </c>
      <c r="N104" s="10">
        <f t="shared" ref="N104:N139" si="20">+M104+L104+K104</f>
        <v>226266003.19</v>
      </c>
      <c r="O104" s="6">
        <v>13220.369999999999</v>
      </c>
      <c r="P104" s="34">
        <f t="shared" ref="P104:P139" si="21">ROUND(N104/O104,0)</f>
        <v>17115</v>
      </c>
      <c r="Q104" s="74"/>
      <c r="R104" s="33">
        <f t="shared" ref="R104:R139" si="22">G104</f>
        <v>217167485.04000002</v>
      </c>
      <c r="S104" s="6">
        <f t="shared" ref="S104:S139" si="23">N104</f>
        <v>226266003.19</v>
      </c>
      <c r="T104" s="87">
        <f t="shared" ref="T104:T139" si="24">ROUND(S104/R104,4)</f>
        <v>1.0419</v>
      </c>
      <c r="U104" s="6">
        <f t="shared" ref="U104:U139" si="25">I104</f>
        <v>16912</v>
      </c>
      <c r="V104" s="4">
        <f t="shared" ref="V104:V139" si="26">P104</f>
        <v>17115</v>
      </c>
      <c r="W104" s="87">
        <f t="shared" ref="W104:W139" si="27">ROUND(V104/U104,4)</f>
        <v>1.012</v>
      </c>
      <c r="X104" s="118"/>
      <c r="Y104" s="118"/>
      <c r="Z104" s="52"/>
      <c r="AB104" s="53"/>
      <c r="AC104" s="68"/>
      <c r="AE104" s="4"/>
      <c r="AG104" s="8"/>
      <c r="AH104" s="8"/>
      <c r="AI104" s="8"/>
      <c r="AJ104" s="8"/>
    </row>
    <row r="105" spans="1:36" x14ac:dyDescent="0.2">
      <c r="A105" s="111">
        <v>102</v>
      </c>
      <c r="B105" s="1" t="s">
        <v>102</v>
      </c>
      <c r="C105" s="112"/>
      <c r="D105" s="33">
        <v>20961402.690000001</v>
      </c>
      <c r="E105" s="6">
        <v>0</v>
      </c>
      <c r="F105" s="6">
        <v>-176687.99999999994</v>
      </c>
      <c r="G105" s="10">
        <v>20784714.690000001</v>
      </c>
      <c r="H105" s="6">
        <v>2236.5099999999998</v>
      </c>
      <c r="I105" s="34">
        <v>9293</v>
      </c>
      <c r="J105" s="74"/>
      <c r="K105" s="33">
        <v>20737764.100000001</v>
      </c>
      <c r="L105" s="6">
        <v>0</v>
      </c>
      <c r="M105" s="6">
        <v>-265032</v>
      </c>
      <c r="N105" s="10">
        <f t="shared" si="20"/>
        <v>20472732.100000001</v>
      </c>
      <c r="O105" s="6">
        <v>2217.2999999999997</v>
      </c>
      <c r="P105" s="34">
        <f t="shared" si="21"/>
        <v>9233</v>
      </c>
      <c r="Q105" s="74"/>
      <c r="R105" s="33">
        <f t="shared" si="22"/>
        <v>20784714.690000001</v>
      </c>
      <c r="S105" s="6">
        <f t="shared" si="23"/>
        <v>20472732.100000001</v>
      </c>
      <c r="T105" s="87">
        <f t="shared" si="24"/>
        <v>0.98499999999999999</v>
      </c>
      <c r="U105" s="6">
        <f t="shared" si="25"/>
        <v>9293</v>
      </c>
      <c r="V105" s="4">
        <f t="shared" si="26"/>
        <v>9233</v>
      </c>
      <c r="W105" s="87">
        <f t="shared" si="27"/>
        <v>0.99350000000000005</v>
      </c>
      <c r="X105" s="118"/>
      <c r="Y105" s="118"/>
      <c r="Z105" s="52"/>
      <c r="AB105" s="53"/>
      <c r="AC105" s="68"/>
      <c r="AE105" s="4"/>
      <c r="AG105" s="8"/>
      <c r="AH105" s="8"/>
      <c r="AI105" s="8"/>
      <c r="AJ105" s="8"/>
    </row>
    <row r="106" spans="1:36" x14ac:dyDescent="0.2">
      <c r="A106" s="111">
        <v>103</v>
      </c>
      <c r="B106" s="1" t="s">
        <v>103</v>
      </c>
      <c r="C106" s="112"/>
      <c r="D106" s="33">
        <v>8841160.9800000004</v>
      </c>
      <c r="E106" s="6">
        <v>-37330.67</v>
      </c>
      <c r="F106" s="6">
        <v>-50653.11</v>
      </c>
      <c r="G106" s="10">
        <v>8753177.2000000011</v>
      </c>
      <c r="H106" s="6">
        <v>1011.5799999999999</v>
      </c>
      <c r="I106" s="34">
        <v>8653</v>
      </c>
      <c r="J106" s="74"/>
      <c r="K106" s="33">
        <v>9400839.0399999991</v>
      </c>
      <c r="L106" s="6">
        <v>-36520.300000000003</v>
      </c>
      <c r="M106" s="6">
        <v>-71819.710000000006</v>
      </c>
      <c r="N106" s="10">
        <f t="shared" si="20"/>
        <v>9292499.0299999993</v>
      </c>
      <c r="O106" s="6">
        <v>1009.3</v>
      </c>
      <c r="P106" s="34">
        <f t="shared" si="21"/>
        <v>9207</v>
      </c>
      <c r="Q106" s="74"/>
      <c r="R106" s="33">
        <f t="shared" si="22"/>
        <v>8753177.2000000011</v>
      </c>
      <c r="S106" s="6">
        <f t="shared" si="23"/>
        <v>9292499.0299999993</v>
      </c>
      <c r="T106" s="87">
        <f t="shared" si="24"/>
        <v>1.0616000000000001</v>
      </c>
      <c r="U106" s="6">
        <f t="shared" si="25"/>
        <v>8653</v>
      </c>
      <c r="V106" s="4">
        <f t="shared" si="26"/>
        <v>9207</v>
      </c>
      <c r="W106" s="87">
        <f t="shared" si="27"/>
        <v>1.0640000000000001</v>
      </c>
      <c r="X106" s="118"/>
      <c r="Y106" s="118"/>
      <c r="Z106" s="52"/>
      <c r="AB106" s="53"/>
      <c r="AC106" s="68"/>
      <c r="AE106" s="4"/>
      <c r="AG106" s="8"/>
      <c r="AH106" s="8"/>
      <c r="AI106" s="8"/>
      <c r="AJ106" s="8"/>
    </row>
    <row r="107" spans="1:36" x14ac:dyDescent="0.2">
      <c r="A107" s="111">
        <v>104</v>
      </c>
      <c r="B107" s="1" t="s">
        <v>104</v>
      </c>
      <c r="C107" s="112"/>
      <c r="D107" s="33">
        <v>58750886.219999999</v>
      </c>
      <c r="E107" s="6">
        <v>-678264</v>
      </c>
      <c r="F107" s="6">
        <v>-1075024.71</v>
      </c>
      <c r="G107" s="10">
        <v>56997597.509999998</v>
      </c>
      <c r="H107" s="6">
        <v>3942.3100000000004</v>
      </c>
      <c r="I107" s="34">
        <v>14458</v>
      </c>
      <c r="J107" s="74"/>
      <c r="K107" s="33">
        <v>59179239.640000001</v>
      </c>
      <c r="L107" s="6">
        <v>-693134.49</v>
      </c>
      <c r="M107" s="6">
        <v>-1130250.77</v>
      </c>
      <c r="N107" s="10">
        <f t="shared" si="20"/>
        <v>57355854.380000003</v>
      </c>
      <c r="O107" s="6">
        <v>4032.29</v>
      </c>
      <c r="P107" s="34">
        <f t="shared" si="21"/>
        <v>14224</v>
      </c>
      <c r="Q107" s="74"/>
      <c r="R107" s="33">
        <f t="shared" si="22"/>
        <v>56997597.509999998</v>
      </c>
      <c r="S107" s="6">
        <f t="shared" si="23"/>
        <v>57355854.380000003</v>
      </c>
      <c r="T107" s="87">
        <f t="shared" si="24"/>
        <v>1.0063</v>
      </c>
      <c r="U107" s="6">
        <f t="shared" si="25"/>
        <v>14458</v>
      </c>
      <c r="V107" s="4">
        <f t="shared" si="26"/>
        <v>14224</v>
      </c>
      <c r="W107" s="87">
        <f t="shared" si="27"/>
        <v>0.98380000000000001</v>
      </c>
      <c r="X107" s="118"/>
      <c r="Y107" s="118"/>
      <c r="Z107" s="52"/>
      <c r="AB107" s="53"/>
      <c r="AC107" s="68"/>
      <c r="AE107" s="4"/>
      <c r="AG107" s="8"/>
      <c r="AH107" s="8"/>
      <c r="AI107" s="8"/>
      <c r="AJ107" s="8"/>
    </row>
    <row r="108" spans="1:36" x14ac:dyDescent="0.2">
      <c r="A108" s="111">
        <v>106</v>
      </c>
      <c r="B108" s="1" t="s">
        <v>105</v>
      </c>
      <c r="C108" s="112"/>
      <c r="D108" s="33">
        <v>32219644.900000006</v>
      </c>
      <c r="E108" s="6">
        <v>0</v>
      </c>
      <c r="F108" s="6">
        <v>-104696.65</v>
      </c>
      <c r="G108" s="10">
        <v>32114948.250000007</v>
      </c>
      <c r="H108" s="6">
        <v>2806.9599999999996</v>
      </c>
      <c r="I108" s="34">
        <v>11441</v>
      </c>
      <c r="J108" s="74"/>
      <c r="K108" s="33">
        <v>33695549.300000004</v>
      </c>
      <c r="L108" s="6">
        <v>0</v>
      </c>
      <c r="M108" s="6">
        <v>-112395.22</v>
      </c>
      <c r="N108" s="10">
        <f t="shared" si="20"/>
        <v>33583154.080000006</v>
      </c>
      <c r="O108" s="6">
        <v>2785.19</v>
      </c>
      <c r="P108" s="34">
        <f t="shared" si="21"/>
        <v>12058</v>
      </c>
      <c r="Q108" s="74"/>
      <c r="R108" s="33">
        <f t="shared" si="22"/>
        <v>32114948.250000007</v>
      </c>
      <c r="S108" s="6">
        <f t="shared" si="23"/>
        <v>33583154.080000006</v>
      </c>
      <c r="T108" s="87">
        <f t="shared" si="24"/>
        <v>1.0457000000000001</v>
      </c>
      <c r="U108" s="6">
        <f t="shared" si="25"/>
        <v>11441</v>
      </c>
      <c r="V108" s="4">
        <f t="shared" si="26"/>
        <v>12058</v>
      </c>
      <c r="W108" s="87">
        <f t="shared" si="27"/>
        <v>1.0539000000000001</v>
      </c>
      <c r="X108" s="118"/>
      <c r="Y108" s="118"/>
      <c r="Z108" s="52"/>
      <c r="AB108" s="53"/>
      <c r="AC108" s="68"/>
      <c r="AE108" s="4"/>
      <c r="AG108" s="8"/>
      <c r="AH108" s="8"/>
      <c r="AI108" s="8"/>
      <c r="AJ108" s="8"/>
    </row>
    <row r="109" spans="1:36" x14ac:dyDescent="0.2">
      <c r="A109" s="111">
        <v>107</v>
      </c>
      <c r="B109" s="1" t="s">
        <v>106</v>
      </c>
      <c r="C109" s="112"/>
      <c r="D109" s="33">
        <v>9793905.1699999981</v>
      </c>
      <c r="E109" s="6">
        <v>0</v>
      </c>
      <c r="F109" s="6">
        <v>-198706</v>
      </c>
      <c r="G109" s="10">
        <v>9595199.1699999981</v>
      </c>
      <c r="H109" s="6">
        <v>871.61</v>
      </c>
      <c r="I109" s="34">
        <v>11009</v>
      </c>
      <c r="J109" s="74"/>
      <c r="K109" s="33">
        <v>10100653.239999998</v>
      </c>
      <c r="L109" s="6">
        <v>0</v>
      </c>
      <c r="M109" s="6">
        <v>-208080.01</v>
      </c>
      <c r="N109" s="10">
        <f t="shared" si="20"/>
        <v>9892573.2299999986</v>
      </c>
      <c r="O109" s="6">
        <v>904.88999999999987</v>
      </c>
      <c r="P109" s="34">
        <f t="shared" si="21"/>
        <v>10932</v>
      </c>
      <c r="Q109" s="74"/>
      <c r="R109" s="33">
        <f t="shared" si="22"/>
        <v>9595199.1699999981</v>
      </c>
      <c r="S109" s="6">
        <f t="shared" si="23"/>
        <v>9892573.2299999986</v>
      </c>
      <c r="T109" s="87">
        <f t="shared" si="24"/>
        <v>1.0309999999999999</v>
      </c>
      <c r="U109" s="6">
        <f t="shared" si="25"/>
        <v>11009</v>
      </c>
      <c r="V109" s="4">
        <f t="shared" si="26"/>
        <v>10932</v>
      </c>
      <c r="W109" s="87">
        <f t="shared" si="27"/>
        <v>0.99299999999999999</v>
      </c>
      <c r="X109" s="118"/>
      <c r="Y109" s="118"/>
      <c r="Z109" s="52"/>
      <c r="AB109" s="53"/>
      <c r="AC109" s="68"/>
      <c r="AE109" s="4"/>
      <c r="AG109" s="8"/>
      <c r="AH109" s="8"/>
      <c r="AI109" s="8"/>
      <c r="AJ109" s="8"/>
    </row>
    <row r="110" spans="1:36" x14ac:dyDescent="0.2">
      <c r="A110" s="111">
        <v>108</v>
      </c>
      <c r="B110" s="1" t="s">
        <v>107</v>
      </c>
      <c r="C110" s="112"/>
      <c r="D110" s="33">
        <v>58243507.710000008</v>
      </c>
      <c r="E110" s="6">
        <v>0</v>
      </c>
      <c r="F110" s="6">
        <v>-1281836.1299999999</v>
      </c>
      <c r="G110" s="10">
        <v>56961671.580000006</v>
      </c>
      <c r="H110" s="6">
        <v>6021.14</v>
      </c>
      <c r="I110" s="34">
        <v>9460</v>
      </c>
      <c r="J110" s="74"/>
      <c r="K110" s="33">
        <v>57942240.720000006</v>
      </c>
      <c r="L110" s="6">
        <v>0</v>
      </c>
      <c r="M110" s="6">
        <v>-1628565.82</v>
      </c>
      <c r="N110" s="10">
        <f t="shared" si="20"/>
        <v>56313674.900000006</v>
      </c>
      <c r="O110" s="6">
        <v>5956.6299999999992</v>
      </c>
      <c r="P110" s="34">
        <f t="shared" si="21"/>
        <v>9454</v>
      </c>
      <c r="Q110" s="74"/>
      <c r="R110" s="33">
        <f t="shared" si="22"/>
        <v>56961671.580000006</v>
      </c>
      <c r="S110" s="6">
        <f t="shared" si="23"/>
        <v>56313674.900000006</v>
      </c>
      <c r="T110" s="87">
        <f t="shared" si="24"/>
        <v>0.98860000000000003</v>
      </c>
      <c r="U110" s="6">
        <f t="shared" si="25"/>
        <v>9460</v>
      </c>
      <c r="V110" s="4">
        <f t="shared" si="26"/>
        <v>9454</v>
      </c>
      <c r="W110" s="87">
        <f t="shared" si="27"/>
        <v>0.99939999999999996</v>
      </c>
      <c r="X110" s="118"/>
      <c r="Y110" s="118"/>
      <c r="Z110" s="52"/>
      <c r="AB110" s="53"/>
      <c r="AC110" s="68"/>
      <c r="AE110" s="4"/>
      <c r="AG110" s="8"/>
      <c r="AH110" s="8"/>
      <c r="AI110" s="8"/>
      <c r="AJ110" s="8"/>
    </row>
    <row r="111" spans="1:36" x14ac:dyDescent="0.2">
      <c r="A111" s="111">
        <v>109</v>
      </c>
      <c r="B111" s="1" t="s">
        <v>108</v>
      </c>
      <c r="C111" s="112"/>
      <c r="D111" s="33">
        <v>38816097.520000003</v>
      </c>
      <c r="E111" s="6">
        <v>-1410988.33</v>
      </c>
      <c r="F111" s="6">
        <v>-134353.07</v>
      </c>
      <c r="G111" s="10">
        <v>37270756.120000005</v>
      </c>
      <c r="H111" s="6">
        <v>2244.9699999999998</v>
      </c>
      <c r="I111" s="34">
        <v>16602</v>
      </c>
      <c r="J111" s="74"/>
      <c r="K111" s="33">
        <v>40632249.329999991</v>
      </c>
      <c r="L111" s="6">
        <v>-1332806.24</v>
      </c>
      <c r="M111" s="6">
        <v>-142382.19</v>
      </c>
      <c r="N111" s="10">
        <f t="shared" si="20"/>
        <v>39157060.899999991</v>
      </c>
      <c r="O111" s="6">
        <v>2376.29</v>
      </c>
      <c r="P111" s="34">
        <f t="shared" si="21"/>
        <v>16478</v>
      </c>
      <c r="Q111" s="74"/>
      <c r="R111" s="33">
        <f t="shared" si="22"/>
        <v>37270756.120000005</v>
      </c>
      <c r="S111" s="6">
        <f t="shared" si="23"/>
        <v>39157060.899999991</v>
      </c>
      <c r="T111" s="87">
        <f t="shared" si="24"/>
        <v>1.0506</v>
      </c>
      <c r="U111" s="6">
        <f t="shared" si="25"/>
        <v>16602</v>
      </c>
      <c r="V111" s="4">
        <f t="shared" si="26"/>
        <v>16478</v>
      </c>
      <c r="W111" s="87">
        <f t="shared" si="27"/>
        <v>0.99250000000000005</v>
      </c>
      <c r="X111" s="118"/>
      <c r="Y111" s="118"/>
      <c r="Z111" s="52"/>
      <c r="AB111" s="53"/>
      <c r="AC111" s="68"/>
      <c r="AE111" s="4"/>
      <c r="AG111" s="8"/>
      <c r="AH111" s="8"/>
      <c r="AI111" s="8"/>
      <c r="AJ111" s="8"/>
    </row>
    <row r="112" spans="1:36" x14ac:dyDescent="0.2">
      <c r="A112" s="111">
        <v>110</v>
      </c>
      <c r="B112" s="1" t="s">
        <v>109</v>
      </c>
      <c r="C112" s="112"/>
      <c r="D112" s="33">
        <v>36161964.07</v>
      </c>
      <c r="E112" s="6">
        <v>0</v>
      </c>
      <c r="F112" s="6">
        <v>-235681.43999999994</v>
      </c>
      <c r="G112" s="10">
        <v>35926282.630000003</v>
      </c>
      <c r="H112" s="6">
        <v>3134.33</v>
      </c>
      <c r="I112" s="34">
        <v>11462</v>
      </c>
      <c r="J112" s="74"/>
      <c r="K112" s="33">
        <v>42062676.25</v>
      </c>
      <c r="L112" s="6">
        <v>0</v>
      </c>
      <c r="M112" s="6">
        <v>-1219603</v>
      </c>
      <c r="N112" s="10">
        <f t="shared" si="20"/>
        <v>40843073.25</v>
      </c>
      <c r="O112" s="6">
        <v>3212.75</v>
      </c>
      <c r="P112" s="34">
        <f t="shared" si="21"/>
        <v>12713</v>
      </c>
      <c r="Q112" s="74"/>
      <c r="R112" s="33">
        <f t="shared" si="22"/>
        <v>35926282.630000003</v>
      </c>
      <c r="S112" s="6">
        <f t="shared" si="23"/>
        <v>40843073.25</v>
      </c>
      <c r="T112" s="87">
        <f t="shared" si="24"/>
        <v>1.1369</v>
      </c>
      <c r="U112" s="6">
        <f t="shared" si="25"/>
        <v>11462</v>
      </c>
      <c r="V112" s="4">
        <f t="shared" si="26"/>
        <v>12713</v>
      </c>
      <c r="W112" s="87">
        <f t="shared" si="27"/>
        <v>1.1091</v>
      </c>
      <c r="X112" s="118"/>
      <c r="Y112" s="118"/>
      <c r="Z112" s="52"/>
      <c r="AB112" s="53"/>
      <c r="AC112" s="68"/>
      <c r="AE112" s="4"/>
      <c r="AG112" s="8"/>
      <c r="AH112" s="8"/>
      <c r="AI112" s="8"/>
      <c r="AJ112" s="8"/>
    </row>
    <row r="113" spans="1:36" x14ac:dyDescent="0.2">
      <c r="A113" s="111">
        <v>111</v>
      </c>
      <c r="B113" s="1" t="s">
        <v>110</v>
      </c>
      <c r="C113" s="112"/>
      <c r="D113" s="33">
        <v>11576450.040000003</v>
      </c>
      <c r="E113" s="6">
        <v>0</v>
      </c>
      <c r="F113" s="6">
        <v>-155662.02000000002</v>
      </c>
      <c r="G113" s="10">
        <v>11420788.020000003</v>
      </c>
      <c r="H113" s="6">
        <v>1263.0800000000002</v>
      </c>
      <c r="I113" s="34">
        <v>9042</v>
      </c>
      <c r="J113" s="74"/>
      <c r="K113" s="33">
        <v>11910616.310000001</v>
      </c>
      <c r="L113" s="6">
        <v>0</v>
      </c>
      <c r="M113" s="6">
        <v>-156329.32999999999</v>
      </c>
      <c r="N113" s="10">
        <f t="shared" si="20"/>
        <v>11754286.98</v>
      </c>
      <c r="O113" s="6">
        <v>1264.1300000000001</v>
      </c>
      <c r="P113" s="34">
        <f t="shared" si="21"/>
        <v>9298</v>
      </c>
      <c r="Q113" s="74"/>
      <c r="R113" s="33">
        <f t="shared" si="22"/>
        <v>11420788.020000003</v>
      </c>
      <c r="S113" s="6">
        <f t="shared" si="23"/>
        <v>11754286.98</v>
      </c>
      <c r="T113" s="87">
        <f t="shared" si="24"/>
        <v>1.0291999999999999</v>
      </c>
      <c r="U113" s="6">
        <f t="shared" si="25"/>
        <v>9042</v>
      </c>
      <c r="V113" s="4">
        <f t="shared" si="26"/>
        <v>9298</v>
      </c>
      <c r="W113" s="87">
        <f t="shared" si="27"/>
        <v>1.0283</v>
      </c>
      <c r="X113" s="118"/>
      <c r="Y113" s="118"/>
      <c r="Z113" s="52"/>
      <c r="AB113" s="53"/>
      <c r="AC113" s="68"/>
      <c r="AE113" s="4"/>
      <c r="AG113" s="8"/>
      <c r="AH113" s="8"/>
      <c r="AI113" s="8"/>
      <c r="AJ113" s="8"/>
    </row>
    <row r="114" spans="1:36" x14ac:dyDescent="0.2">
      <c r="A114" s="111">
        <v>112</v>
      </c>
      <c r="B114" s="1" t="s">
        <v>111</v>
      </c>
      <c r="C114" s="112"/>
      <c r="D114" s="33">
        <v>191283750.51999998</v>
      </c>
      <c r="E114" s="6">
        <v>-13200</v>
      </c>
      <c r="F114" s="6">
        <v>-3625035.59</v>
      </c>
      <c r="G114" s="10">
        <v>187645514.92999998</v>
      </c>
      <c r="H114" s="6">
        <v>20437.690000000002</v>
      </c>
      <c r="I114" s="34">
        <v>9181</v>
      </c>
      <c r="J114" s="74"/>
      <c r="K114" s="33">
        <v>198186189.90000001</v>
      </c>
      <c r="L114" s="6">
        <v>-79111.39</v>
      </c>
      <c r="M114" s="6">
        <v>-3862753.2799999998</v>
      </c>
      <c r="N114" s="10">
        <f t="shared" si="20"/>
        <v>194244325.23000002</v>
      </c>
      <c r="O114" s="6">
        <v>20248.93</v>
      </c>
      <c r="P114" s="34">
        <f t="shared" si="21"/>
        <v>9593</v>
      </c>
      <c r="Q114" s="74"/>
      <c r="R114" s="33">
        <f t="shared" si="22"/>
        <v>187645514.92999998</v>
      </c>
      <c r="S114" s="6">
        <f t="shared" si="23"/>
        <v>194244325.23000002</v>
      </c>
      <c r="T114" s="87">
        <f t="shared" si="24"/>
        <v>1.0351999999999999</v>
      </c>
      <c r="U114" s="6">
        <f t="shared" si="25"/>
        <v>9181</v>
      </c>
      <c r="V114" s="4">
        <f t="shared" si="26"/>
        <v>9593</v>
      </c>
      <c r="W114" s="87">
        <f t="shared" si="27"/>
        <v>1.0448999999999999</v>
      </c>
      <c r="X114" s="118"/>
      <c r="Y114" s="118"/>
      <c r="Z114" s="52"/>
      <c r="AB114" s="53"/>
      <c r="AC114" s="68"/>
      <c r="AE114" s="4"/>
      <c r="AG114" s="8"/>
      <c r="AH114" s="8"/>
      <c r="AI114" s="8"/>
      <c r="AJ114" s="8"/>
    </row>
    <row r="115" spans="1:36" x14ac:dyDescent="0.2">
      <c r="A115" s="111">
        <v>113</v>
      </c>
      <c r="B115" s="1" t="s">
        <v>112</v>
      </c>
      <c r="C115" s="112"/>
      <c r="D115" s="33">
        <v>55664877.159999996</v>
      </c>
      <c r="E115" s="6">
        <v>0</v>
      </c>
      <c r="F115" s="6">
        <v>-1234644.6200000001</v>
      </c>
      <c r="G115" s="10">
        <v>54430232.539999999</v>
      </c>
      <c r="H115" s="6">
        <v>4955.76</v>
      </c>
      <c r="I115" s="34">
        <v>10983</v>
      </c>
      <c r="J115" s="74"/>
      <c r="K115" s="33">
        <v>57573745.61999999</v>
      </c>
      <c r="L115" s="6">
        <v>0</v>
      </c>
      <c r="M115" s="6">
        <v>-1292505.42</v>
      </c>
      <c r="N115" s="10">
        <f t="shared" si="20"/>
        <v>56281240.199999988</v>
      </c>
      <c r="O115" s="6">
        <v>5135.24</v>
      </c>
      <c r="P115" s="34">
        <f t="shared" si="21"/>
        <v>10960</v>
      </c>
      <c r="Q115" s="74"/>
      <c r="R115" s="33">
        <f t="shared" si="22"/>
        <v>54430232.539999999</v>
      </c>
      <c r="S115" s="6">
        <f t="shared" si="23"/>
        <v>56281240.199999988</v>
      </c>
      <c r="T115" s="87">
        <f t="shared" si="24"/>
        <v>1.034</v>
      </c>
      <c r="U115" s="6">
        <f t="shared" si="25"/>
        <v>10983</v>
      </c>
      <c r="V115" s="4">
        <f t="shared" si="26"/>
        <v>10960</v>
      </c>
      <c r="W115" s="87">
        <f t="shared" si="27"/>
        <v>0.99790000000000001</v>
      </c>
      <c r="X115" s="118"/>
      <c r="Y115" s="118"/>
      <c r="Z115" s="52"/>
      <c r="AB115" s="53"/>
      <c r="AC115" s="68"/>
      <c r="AE115" s="4"/>
      <c r="AG115" s="8"/>
      <c r="AH115" s="8"/>
      <c r="AI115" s="8"/>
      <c r="AJ115" s="8"/>
    </row>
    <row r="116" spans="1:36" x14ac:dyDescent="0.2">
      <c r="A116" s="111">
        <v>114</v>
      </c>
      <c r="B116" s="1" t="s">
        <v>113</v>
      </c>
      <c r="C116" s="112"/>
      <c r="D116" s="33">
        <v>37048346.5</v>
      </c>
      <c r="E116" s="6">
        <v>0</v>
      </c>
      <c r="F116" s="6">
        <v>-1876048.62</v>
      </c>
      <c r="G116" s="10">
        <v>35172297.880000003</v>
      </c>
      <c r="H116" s="6">
        <v>3851.86</v>
      </c>
      <c r="I116" s="34">
        <v>9131</v>
      </c>
      <c r="J116" s="74"/>
      <c r="K116" s="33">
        <v>37245961.82</v>
      </c>
      <c r="L116" s="6">
        <v>0</v>
      </c>
      <c r="M116" s="6">
        <v>-2116490.64</v>
      </c>
      <c r="N116" s="10">
        <f t="shared" si="20"/>
        <v>35129471.18</v>
      </c>
      <c r="O116" s="6">
        <v>3958.3599999999997</v>
      </c>
      <c r="P116" s="34">
        <f t="shared" si="21"/>
        <v>8875</v>
      </c>
      <c r="Q116" s="74"/>
      <c r="R116" s="33">
        <f t="shared" si="22"/>
        <v>35172297.880000003</v>
      </c>
      <c r="S116" s="6">
        <f t="shared" si="23"/>
        <v>35129471.18</v>
      </c>
      <c r="T116" s="87">
        <f t="shared" si="24"/>
        <v>0.99880000000000002</v>
      </c>
      <c r="U116" s="6">
        <f t="shared" si="25"/>
        <v>9131</v>
      </c>
      <c r="V116" s="4">
        <f t="shared" si="26"/>
        <v>8875</v>
      </c>
      <c r="W116" s="87">
        <f t="shared" si="27"/>
        <v>0.97199999999999998</v>
      </c>
      <c r="X116" s="118"/>
      <c r="Y116" s="118"/>
      <c r="Z116" s="52"/>
      <c r="AB116" s="53"/>
      <c r="AC116" s="68"/>
      <c r="AE116" s="4"/>
      <c r="AG116" s="8"/>
      <c r="AH116" s="8"/>
      <c r="AI116" s="8"/>
      <c r="AJ116" s="8"/>
    </row>
    <row r="117" spans="1:36" x14ac:dyDescent="0.2">
      <c r="A117" s="111">
        <v>115</v>
      </c>
      <c r="B117" s="1" t="s">
        <v>114</v>
      </c>
      <c r="C117" s="112"/>
      <c r="D117" s="33">
        <v>80289320.180000007</v>
      </c>
      <c r="E117" s="6">
        <v>-118840.74</v>
      </c>
      <c r="F117" s="6">
        <v>-1784087.72</v>
      </c>
      <c r="G117" s="10">
        <v>78386391.720000014</v>
      </c>
      <c r="H117" s="6">
        <v>8164.2400000000007</v>
      </c>
      <c r="I117" s="34">
        <v>9601</v>
      </c>
      <c r="J117" s="74"/>
      <c r="K117" s="33">
        <v>81692905.039999992</v>
      </c>
      <c r="L117" s="6">
        <v>-127086.51</v>
      </c>
      <c r="M117" s="6">
        <v>-1705134.49</v>
      </c>
      <c r="N117" s="10">
        <f t="shared" si="20"/>
        <v>79860684.039999992</v>
      </c>
      <c r="O117" s="6">
        <v>8229.65</v>
      </c>
      <c r="P117" s="34">
        <f t="shared" si="21"/>
        <v>9704</v>
      </c>
      <c r="Q117" s="74"/>
      <c r="R117" s="33">
        <f t="shared" si="22"/>
        <v>78386391.720000014</v>
      </c>
      <c r="S117" s="6">
        <f t="shared" si="23"/>
        <v>79860684.039999992</v>
      </c>
      <c r="T117" s="87">
        <f t="shared" si="24"/>
        <v>1.0187999999999999</v>
      </c>
      <c r="U117" s="6">
        <f t="shared" si="25"/>
        <v>9601</v>
      </c>
      <c r="V117" s="4">
        <f t="shared" si="26"/>
        <v>9704</v>
      </c>
      <c r="W117" s="87">
        <f t="shared" si="27"/>
        <v>1.0106999999999999</v>
      </c>
      <c r="X117" s="118"/>
      <c r="Y117" s="118"/>
      <c r="Z117" s="52"/>
      <c r="AB117" s="53"/>
      <c r="AC117" s="68"/>
      <c r="AE117" s="4"/>
      <c r="AG117" s="8"/>
      <c r="AH117" s="8"/>
      <c r="AI117" s="8"/>
      <c r="AJ117" s="8"/>
    </row>
    <row r="118" spans="1:36" x14ac:dyDescent="0.2">
      <c r="A118" s="111">
        <v>116</v>
      </c>
      <c r="B118" s="1" t="s">
        <v>115</v>
      </c>
      <c r="C118" s="112"/>
      <c r="D118" s="33">
        <v>20463250.970000003</v>
      </c>
      <c r="E118" s="6">
        <v>0</v>
      </c>
      <c r="F118" s="6">
        <v>-776135.52</v>
      </c>
      <c r="G118" s="10">
        <v>19687115.450000003</v>
      </c>
      <c r="H118" s="6">
        <v>2142.1800000000003</v>
      </c>
      <c r="I118" s="34">
        <v>9190</v>
      </c>
      <c r="J118" s="74"/>
      <c r="K118" s="33">
        <v>21745665.180000003</v>
      </c>
      <c r="L118" s="6">
        <v>0</v>
      </c>
      <c r="M118" s="6">
        <v>-712741.99</v>
      </c>
      <c r="N118" s="10">
        <f t="shared" si="20"/>
        <v>21032923.190000005</v>
      </c>
      <c r="O118" s="6">
        <v>2141.7200000000003</v>
      </c>
      <c r="P118" s="34">
        <f t="shared" si="21"/>
        <v>9821</v>
      </c>
      <c r="Q118" s="74"/>
      <c r="R118" s="33">
        <f t="shared" si="22"/>
        <v>19687115.450000003</v>
      </c>
      <c r="S118" s="6">
        <f t="shared" si="23"/>
        <v>21032923.190000005</v>
      </c>
      <c r="T118" s="87">
        <f t="shared" si="24"/>
        <v>1.0684</v>
      </c>
      <c r="U118" s="6">
        <f t="shared" si="25"/>
        <v>9190</v>
      </c>
      <c r="V118" s="4">
        <f t="shared" si="26"/>
        <v>9821</v>
      </c>
      <c r="W118" s="87">
        <f t="shared" si="27"/>
        <v>1.0687</v>
      </c>
      <c r="X118" s="118"/>
      <c r="Y118" s="118"/>
      <c r="Z118" s="52"/>
      <c r="AB118" s="53"/>
      <c r="AC118" s="68"/>
      <c r="AE118" s="4"/>
      <c r="AG118" s="8"/>
      <c r="AH118" s="8"/>
      <c r="AI118" s="8"/>
      <c r="AJ118" s="8"/>
    </row>
    <row r="119" spans="1:36" x14ac:dyDescent="0.2">
      <c r="A119" s="111">
        <v>117</v>
      </c>
      <c r="B119" s="1" t="s">
        <v>116</v>
      </c>
      <c r="C119" s="112"/>
      <c r="D119" s="33">
        <v>269084833.03999996</v>
      </c>
      <c r="E119" s="6">
        <v>0</v>
      </c>
      <c r="F119" s="6">
        <v>-6289629</v>
      </c>
      <c r="G119" s="10">
        <v>262795204.03999996</v>
      </c>
      <c r="H119" s="6">
        <v>27660.97</v>
      </c>
      <c r="I119" s="34">
        <v>9501</v>
      </c>
      <c r="J119" s="74"/>
      <c r="K119" s="33">
        <v>273927274.13</v>
      </c>
      <c r="L119" s="6">
        <v>0</v>
      </c>
      <c r="M119" s="6">
        <v>-5751442</v>
      </c>
      <c r="N119" s="10">
        <f t="shared" si="20"/>
        <v>268175832.13</v>
      </c>
      <c r="O119" s="6">
        <v>27727.510000000002</v>
      </c>
      <c r="P119" s="34">
        <f t="shared" si="21"/>
        <v>9672</v>
      </c>
      <c r="Q119" s="74"/>
      <c r="R119" s="33">
        <f t="shared" si="22"/>
        <v>262795204.03999996</v>
      </c>
      <c r="S119" s="6">
        <f t="shared" si="23"/>
        <v>268175832.13</v>
      </c>
      <c r="T119" s="87">
        <f t="shared" si="24"/>
        <v>1.0205</v>
      </c>
      <c r="U119" s="6">
        <f t="shared" si="25"/>
        <v>9501</v>
      </c>
      <c r="V119" s="4">
        <f t="shared" si="26"/>
        <v>9672</v>
      </c>
      <c r="W119" s="87">
        <f t="shared" si="27"/>
        <v>1.018</v>
      </c>
      <c r="X119" s="118"/>
      <c r="Y119" s="118"/>
      <c r="Z119" s="52"/>
      <c r="AB119" s="53"/>
      <c r="AC119" s="68"/>
      <c r="AE119" s="4"/>
      <c r="AG119" s="8"/>
      <c r="AH119" s="8"/>
      <c r="AI119" s="8"/>
      <c r="AJ119" s="8"/>
    </row>
    <row r="120" spans="1:36" x14ac:dyDescent="0.2">
      <c r="A120" s="111">
        <v>118</v>
      </c>
      <c r="B120" s="1" t="s">
        <v>117</v>
      </c>
      <c r="C120" s="112"/>
      <c r="D120" s="33">
        <v>299225098.26000005</v>
      </c>
      <c r="E120" s="6">
        <v>-246980.36</v>
      </c>
      <c r="F120" s="6">
        <v>-10186455.02</v>
      </c>
      <c r="G120" s="10">
        <v>288791662.88000005</v>
      </c>
      <c r="H120" s="6">
        <v>30298.43</v>
      </c>
      <c r="I120" s="34">
        <v>9532</v>
      </c>
      <c r="J120" s="74"/>
      <c r="K120" s="33">
        <v>296274762.82999998</v>
      </c>
      <c r="L120" s="6">
        <v>-242328.87</v>
      </c>
      <c r="M120" s="6">
        <v>-10345905.35</v>
      </c>
      <c r="N120" s="10">
        <f t="shared" si="20"/>
        <v>285686528.61000001</v>
      </c>
      <c r="O120" s="6">
        <v>29917.07</v>
      </c>
      <c r="P120" s="34">
        <f t="shared" si="21"/>
        <v>9549</v>
      </c>
      <c r="Q120" s="74"/>
      <c r="R120" s="33">
        <f t="shared" si="22"/>
        <v>288791662.88000005</v>
      </c>
      <c r="S120" s="6">
        <f t="shared" si="23"/>
        <v>285686528.61000001</v>
      </c>
      <c r="T120" s="87">
        <f t="shared" si="24"/>
        <v>0.98919999999999997</v>
      </c>
      <c r="U120" s="6">
        <f t="shared" si="25"/>
        <v>9532</v>
      </c>
      <c r="V120" s="4">
        <f t="shared" si="26"/>
        <v>9549</v>
      </c>
      <c r="W120" s="87">
        <f t="shared" si="27"/>
        <v>1.0018</v>
      </c>
      <c r="X120" s="118"/>
      <c r="Y120" s="118"/>
      <c r="Z120" s="52"/>
      <c r="AB120" s="53"/>
      <c r="AC120" s="68"/>
      <c r="AE120" s="4"/>
      <c r="AG120" s="8"/>
      <c r="AH120" s="8"/>
      <c r="AI120" s="8"/>
      <c r="AJ120" s="8"/>
    </row>
    <row r="121" spans="1:36" x14ac:dyDescent="0.2">
      <c r="A121" s="111">
        <v>119</v>
      </c>
      <c r="B121" s="1" t="s">
        <v>118</v>
      </c>
      <c r="C121" s="112"/>
      <c r="D121" s="33">
        <v>8194079.6300000008</v>
      </c>
      <c r="E121" s="6">
        <v>0</v>
      </c>
      <c r="F121" s="6">
        <v>-71079.62</v>
      </c>
      <c r="G121" s="10">
        <v>8123000.0100000007</v>
      </c>
      <c r="H121" s="6">
        <v>864.74000000000012</v>
      </c>
      <c r="I121" s="34">
        <v>9394</v>
      </c>
      <c r="J121" s="74"/>
      <c r="K121" s="33">
        <v>7195957.6699999999</v>
      </c>
      <c r="L121" s="6">
        <v>0</v>
      </c>
      <c r="M121" s="6">
        <v>-67091.100000000006</v>
      </c>
      <c r="N121" s="10">
        <f t="shared" si="20"/>
        <v>7128866.5700000003</v>
      </c>
      <c r="O121" s="6">
        <v>826.87</v>
      </c>
      <c r="P121" s="34">
        <f t="shared" si="21"/>
        <v>8622</v>
      </c>
      <c r="Q121" s="74"/>
      <c r="R121" s="33">
        <f t="shared" si="22"/>
        <v>8123000.0100000007</v>
      </c>
      <c r="S121" s="6">
        <f t="shared" si="23"/>
        <v>7128866.5700000003</v>
      </c>
      <c r="T121" s="87">
        <f t="shared" si="24"/>
        <v>0.87760000000000005</v>
      </c>
      <c r="U121" s="6">
        <f t="shared" si="25"/>
        <v>9394</v>
      </c>
      <c r="V121" s="4">
        <f t="shared" si="26"/>
        <v>8622</v>
      </c>
      <c r="W121" s="87">
        <f t="shared" si="27"/>
        <v>0.91779999999999995</v>
      </c>
      <c r="X121" s="118"/>
      <c r="Y121" s="118"/>
      <c r="Z121" s="52"/>
      <c r="AB121" s="53"/>
      <c r="AC121" s="68"/>
      <c r="AE121" s="4"/>
      <c r="AG121" s="8"/>
      <c r="AH121" s="8"/>
      <c r="AI121" s="8"/>
      <c r="AJ121" s="8"/>
    </row>
    <row r="122" spans="1:36" x14ac:dyDescent="0.2">
      <c r="A122" s="111">
        <v>120</v>
      </c>
      <c r="B122" s="1" t="s">
        <v>119</v>
      </c>
      <c r="C122" s="112"/>
      <c r="D122" s="33">
        <v>38700501.249999993</v>
      </c>
      <c r="E122" s="6">
        <v>-142814.32</v>
      </c>
      <c r="F122" s="6">
        <v>-1829080.62</v>
      </c>
      <c r="G122" s="10">
        <v>36728606.309999995</v>
      </c>
      <c r="H122" s="6">
        <v>4022.0400000000009</v>
      </c>
      <c r="I122" s="34">
        <v>9132</v>
      </c>
      <c r="J122" s="74"/>
      <c r="K122" s="33">
        <v>39575452.190000005</v>
      </c>
      <c r="L122" s="6">
        <v>-131110.20000000001</v>
      </c>
      <c r="M122" s="6">
        <v>-1878512.56</v>
      </c>
      <c r="N122" s="10">
        <f t="shared" si="20"/>
        <v>37565829.430000007</v>
      </c>
      <c r="O122" s="6">
        <v>4042.5699999999997</v>
      </c>
      <c r="P122" s="34">
        <f t="shared" si="21"/>
        <v>9293</v>
      </c>
      <c r="Q122" s="74"/>
      <c r="R122" s="33">
        <f t="shared" si="22"/>
        <v>36728606.309999995</v>
      </c>
      <c r="S122" s="6">
        <f t="shared" si="23"/>
        <v>37565829.430000007</v>
      </c>
      <c r="T122" s="87">
        <f t="shared" si="24"/>
        <v>1.0227999999999999</v>
      </c>
      <c r="U122" s="6">
        <f t="shared" si="25"/>
        <v>9132</v>
      </c>
      <c r="V122" s="4">
        <f t="shared" si="26"/>
        <v>9293</v>
      </c>
      <c r="W122" s="87">
        <f t="shared" si="27"/>
        <v>1.0176000000000001</v>
      </c>
      <c r="X122" s="118"/>
      <c r="Y122" s="118"/>
      <c r="Z122" s="52"/>
      <c r="AB122" s="53"/>
      <c r="AC122" s="68"/>
      <c r="AE122" s="4"/>
      <c r="AG122" s="8"/>
      <c r="AH122" s="8"/>
      <c r="AI122" s="8"/>
      <c r="AJ122" s="8"/>
    </row>
    <row r="123" spans="1:36" x14ac:dyDescent="0.2">
      <c r="A123" s="111">
        <v>121</v>
      </c>
      <c r="B123" s="1" t="s">
        <v>120</v>
      </c>
      <c r="C123" s="112"/>
      <c r="D123" s="33">
        <v>137937638.61000001</v>
      </c>
      <c r="E123" s="6">
        <v>0</v>
      </c>
      <c r="F123" s="6">
        <v>-4302460.9800000004</v>
      </c>
      <c r="G123" s="10">
        <v>133635177.63000001</v>
      </c>
      <c r="H123" s="6">
        <v>14275.22</v>
      </c>
      <c r="I123" s="34">
        <v>9361</v>
      </c>
      <c r="J123" s="74"/>
      <c r="K123" s="33">
        <v>132418221.34999999</v>
      </c>
      <c r="L123" s="6">
        <v>0</v>
      </c>
      <c r="M123" s="6">
        <v>-4201375.8099999996</v>
      </c>
      <c r="N123" s="10">
        <f t="shared" si="20"/>
        <v>128216845.53999999</v>
      </c>
      <c r="O123" s="6">
        <v>14159.699999999999</v>
      </c>
      <c r="P123" s="34">
        <f t="shared" si="21"/>
        <v>9055</v>
      </c>
      <c r="Q123" s="74"/>
      <c r="R123" s="33">
        <f t="shared" si="22"/>
        <v>133635177.63000001</v>
      </c>
      <c r="S123" s="6">
        <f t="shared" si="23"/>
        <v>128216845.53999999</v>
      </c>
      <c r="T123" s="87">
        <f t="shared" si="24"/>
        <v>0.95950000000000002</v>
      </c>
      <c r="U123" s="6">
        <f t="shared" si="25"/>
        <v>9361</v>
      </c>
      <c r="V123" s="4">
        <f t="shared" si="26"/>
        <v>9055</v>
      </c>
      <c r="W123" s="87">
        <f t="shared" si="27"/>
        <v>0.96730000000000005</v>
      </c>
      <c r="X123" s="118"/>
      <c r="Y123" s="118"/>
      <c r="Z123" s="52"/>
      <c r="AB123" s="53"/>
      <c r="AC123" s="68"/>
      <c r="AE123" s="4"/>
      <c r="AG123" s="8"/>
      <c r="AH123" s="8"/>
      <c r="AI123" s="8"/>
      <c r="AJ123" s="8"/>
    </row>
    <row r="124" spans="1:36" x14ac:dyDescent="0.2">
      <c r="A124" s="111">
        <v>122</v>
      </c>
      <c r="B124" s="1" t="s">
        <v>121</v>
      </c>
      <c r="C124" s="112"/>
      <c r="D124" s="33">
        <v>13836897.369999997</v>
      </c>
      <c r="E124" s="6">
        <v>0</v>
      </c>
      <c r="F124" s="6">
        <v>0</v>
      </c>
      <c r="G124" s="10">
        <v>13836897.369999997</v>
      </c>
      <c r="H124" s="6">
        <v>1530.84</v>
      </c>
      <c r="I124" s="34">
        <v>9039</v>
      </c>
      <c r="J124" s="74"/>
      <c r="K124" s="33">
        <v>13873092.919999998</v>
      </c>
      <c r="L124" s="6">
        <v>0</v>
      </c>
      <c r="M124" s="6">
        <v>0</v>
      </c>
      <c r="N124" s="10">
        <f t="shared" si="20"/>
        <v>13873092.919999998</v>
      </c>
      <c r="O124" s="6">
        <v>1566.2</v>
      </c>
      <c r="P124" s="34">
        <f t="shared" si="21"/>
        <v>8858</v>
      </c>
      <c r="Q124" s="74"/>
      <c r="R124" s="33">
        <f t="shared" si="22"/>
        <v>13836897.369999997</v>
      </c>
      <c r="S124" s="6">
        <f t="shared" si="23"/>
        <v>13873092.919999998</v>
      </c>
      <c r="T124" s="87">
        <f t="shared" si="24"/>
        <v>1.0025999999999999</v>
      </c>
      <c r="U124" s="6">
        <f t="shared" si="25"/>
        <v>9039</v>
      </c>
      <c r="V124" s="4">
        <f t="shared" si="26"/>
        <v>8858</v>
      </c>
      <c r="W124" s="87">
        <f t="shared" si="27"/>
        <v>0.98</v>
      </c>
      <c r="X124" s="118"/>
      <c r="Y124" s="118"/>
      <c r="Z124" s="52"/>
      <c r="AB124" s="53"/>
      <c r="AC124" s="68"/>
      <c r="AE124" s="4"/>
      <c r="AG124" s="8"/>
      <c r="AH124" s="8"/>
      <c r="AI124" s="8"/>
      <c r="AJ124" s="8"/>
    </row>
    <row r="125" spans="1:36" x14ac:dyDescent="0.2">
      <c r="A125" s="111">
        <v>123</v>
      </c>
      <c r="B125" s="1" t="s">
        <v>81</v>
      </c>
      <c r="C125" s="112"/>
      <c r="D125" s="33">
        <v>245682743.69</v>
      </c>
      <c r="E125" s="6">
        <v>0</v>
      </c>
      <c r="F125" s="6">
        <v>-6809143.5</v>
      </c>
      <c r="G125" s="10">
        <v>238873600.19</v>
      </c>
      <c r="H125" s="6">
        <v>21612.54</v>
      </c>
      <c r="I125" s="34">
        <v>11053</v>
      </c>
      <c r="J125" s="74"/>
      <c r="K125" s="33">
        <v>251378901.27999997</v>
      </c>
      <c r="L125" s="6">
        <v>-2944</v>
      </c>
      <c r="M125" s="6">
        <v>-6268211.0800000001</v>
      </c>
      <c r="N125" s="10">
        <f t="shared" si="20"/>
        <v>245107746.19999996</v>
      </c>
      <c r="O125" s="6">
        <v>21776.47</v>
      </c>
      <c r="P125" s="34">
        <f t="shared" si="21"/>
        <v>11256</v>
      </c>
      <c r="Q125" s="74"/>
      <c r="R125" s="33">
        <f t="shared" si="22"/>
        <v>238873600.19</v>
      </c>
      <c r="S125" s="6">
        <f t="shared" si="23"/>
        <v>245107746.19999996</v>
      </c>
      <c r="T125" s="87">
        <f t="shared" si="24"/>
        <v>1.0261</v>
      </c>
      <c r="U125" s="6">
        <f t="shared" si="25"/>
        <v>11053</v>
      </c>
      <c r="V125" s="4">
        <f t="shared" si="26"/>
        <v>11256</v>
      </c>
      <c r="W125" s="87">
        <f t="shared" si="27"/>
        <v>1.0184</v>
      </c>
      <c r="X125" s="118"/>
      <c r="Y125" s="118"/>
      <c r="Z125" s="52"/>
      <c r="AB125" s="53"/>
      <c r="AC125" s="68"/>
      <c r="AE125" s="4"/>
      <c r="AG125" s="8"/>
      <c r="AH125" s="8"/>
      <c r="AI125" s="8"/>
      <c r="AJ125" s="8"/>
    </row>
    <row r="126" spans="1:36" x14ac:dyDescent="0.2">
      <c r="A126" s="111">
        <v>124</v>
      </c>
      <c r="B126" s="1" t="s">
        <v>82</v>
      </c>
      <c r="C126" s="112"/>
      <c r="D126" s="33">
        <v>132762540.62000003</v>
      </c>
      <c r="E126" s="6">
        <v>0</v>
      </c>
      <c r="F126" s="6">
        <v>-2633859.13</v>
      </c>
      <c r="G126" s="10">
        <v>130128681.49000004</v>
      </c>
      <c r="H126" s="6">
        <v>12535.04</v>
      </c>
      <c r="I126" s="34">
        <v>10381</v>
      </c>
      <c r="J126" s="74"/>
      <c r="K126" s="33">
        <v>142008141.54000002</v>
      </c>
      <c r="L126" s="6">
        <v>0</v>
      </c>
      <c r="M126" s="6">
        <v>-2707354.89</v>
      </c>
      <c r="N126" s="10">
        <f t="shared" si="20"/>
        <v>139300786.65000004</v>
      </c>
      <c r="O126" s="6">
        <v>12747.23</v>
      </c>
      <c r="P126" s="34">
        <f t="shared" si="21"/>
        <v>10928</v>
      </c>
      <c r="Q126" s="74"/>
      <c r="R126" s="33">
        <f t="shared" si="22"/>
        <v>130128681.49000004</v>
      </c>
      <c r="S126" s="6">
        <f t="shared" si="23"/>
        <v>139300786.65000004</v>
      </c>
      <c r="T126" s="87">
        <f t="shared" si="24"/>
        <v>1.0705</v>
      </c>
      <c r="U126" s="6">
        <f t="shared" si="25"/>
        <v>10381</v>
      </c>
      <c r="V126" s="4">
        <f t="shared" si="26"/>
        <v>10928</v>
      </c>
      <c r="W126" s="87">
        <f t="shared" si="27"/>
        <v>1.0527</v>
      </c>
      <c r="X126" s="118"/>
      <c r="Y126" s="118"/>
      <c r="Z126" s="52"/>
      <c r="AB126" s="53"/>
      <c r="AC126" s="68"/>
      <c r="AE126" s="4"/>
      <c r="AG126" s="8"/>
      <c r="AH126" s="8"/>
      <c r="AI126" s="8"/>
      <c r="AJ126" s="8"/>
    </row>
    <row r="127" spans="1:36" x14ac:dyDescent="0.2">
      <c r="A127" s="111">
        <v>126</v>
      </c>
      <c r="B127" s="1" t="s">
        <v>122</v>
      </c>
      <c r="C127" s="112"/>
      <c r="D127" s="33">
        <v>24228948.57</v>
      </c>
      <c r="E127" s="6">
        <v>0</v>
      </c>
      <c r="F127" s="6">
        <v>-478043.13999999996</v>
      </c>
      <c r="G127" s="10">
        <v>23750905.43</v>
      </c>
      <c r="H127" s="6">
        <v>2544.5399999999995</v>
      </c>
      <c r="I127" s="34">
        <v>9334</v>
      </c>
      <c r="J127" s="74"/>
      <c r="K127" s="33">
        <v>24345545.75</v>
      </c>
      <c r="L127" s="6">
        <v>0</v>
      </c>
      <c r="M127" s="6">
        <v>-573764.31000000006</v>
      </c>
      <c r="N127" s="10">
        <f t="shared" si="20"/>
        <v>23771781.440000001</v>
      </c>
      <c r="O127" s="6">
        <v>2569.66</v>
      </c>
      <c r="P127" s="34">
        <f t="shared" si="21"/>
        <v>9251</v>
      </c>
      <c r="Q127" s="74"/>
      <c r="R127" s="33">
        <f t="shared" si="22"/>
        <v>23750905.43</v>
      </c>
      <c r="S127" s="6">
        <f t="shared" si="23"/>
        <v>23771781.440000001</v>
      </c>
      <c r="T127" s="87">
        <f t="shared" si="24"/>
        <v>1.0008999999999999</v>
      </c>
      <c r="U127" s="6">
        <f t="shared" si="25"/>
        <v>9334</v>
      </c>
      <c r="V127" s="4">
        <f t="shared" si="26"/>
        <v>9251</v>
      </c>
      <c r="W127" s="87">
        <f t="shared" si="27"/>
        <v>0.99109999999999998</v>
      </c>
      <c r="X127" s="118"/>
      <c r="Y127" s="118"/>
      <c r="Z127" s="52"/>
      <c r="AB127" s="53"/>
      <c r="AC127" s="68"/>
      <c r="AE127" s="4"/>
      <c r="AG127" s="8"/>
      <c r="AH127" s="8"/>
      <c r="AI127" s="8"/>
      <c r="AJ127" s="8"/>
    </row>
    <row r="128" spans="1:36" x14ac:dyDescent="0.2">
      <c r="A128" s="111">
        <v>127</v>
      </c>
      <c r="B128" s="1" t="s">
        <v>123</v>
      </c>
      <c r="C128" s="112"/>
      <c r="D128" s="33">
        <v>126496807.47</v>
      </c>
      <c r="E128" s="6">
        <v>0</v>
      </c>
      <c r="F128" s="6">
        <v>-2360582.71</v>
      </c>
      <c r="G128" s="10">
        <v>124136224.76000001</v>
      </c>
      <c r="H128" s="6">
        <v>13963.61</v>
      </c>
      <c r="I128" s="34">
        <v>8890</v>
      </c>
      <c r="J128" s="74"/>
      <c r="K128" s="33">
        <v>123873304.00999998</v>
      </c>
      <c r="L128" s="6">
        <v>0</v>
      </c>
      <c r="M128" s="6">
        <v>-2393312.06</v>
      </c>
      <c r="N128" s="10">
        <f t="shared" si="20"/>
        <v>121479991.94999997</v>
      </c>
      <c r="O128" s="6">
        <v>13893.27</v>
      </c>
      <c r="P128" s="34">
        <f t="shared" si="21"/>
        <v>8744</v>
      </c>
      <c r="Q128" s="74"/>
      <c r="R128" s="33">
        <f t="shared" si="22"/>
        <v>124136224.76000001</v>
      </c>
      <c r="S128" s="6">
        <f t="shared" si="23"/>
        <v>121479991.94999997</v>
      </c>
      <c r="T128" s="87">
        <f t="shared" si="24"/>
        <v>0.97860000000000003</v>
      </c>
      <c r="U128" s="6">
        <f t="shared" si="25"/>
        <v>8890</v>
      </c>
      <c r="V128" s="4">
        <f t="shared" si="26"/>
        <v>8744</v>
      </c>
      <c r="W128" s="87">
        <f t="shared" si="27"/>
        <v>0.98360000000000003</v>
      </c>
      <c r="X128" s="118"/>
      <c r="Y128" s="118"/>
      <c r="Z128" s="52"/>
      <c r="AB128" s="53"/>
      <c r="AC128" s="68"/>
      <c r="AE128" s="4"/>
      <c r="AG128" s="8"/>
      <c r="AH128" s="8"/>
      <c r="AI128" s="8"/>
      <c r="AJ128" s="8"/>
    </row>
    <row r="129" spans="1:36" x14ac:dyDescent="0.2">
      <c r="A129" s="111">
        <v>128</v>
      </c>
      <c r="B129" s="1" t="s">
        <v>124</v>
      </c>
      <c r="C129" s="112"/>
      <c r="D129" s="33">
        <v>683150096.8599999</v>
      </c>
      <c r="E129" s="6">
        <v>0</v>
      </c>
      <c r="F129" s="6">
        <v>-4224000</v>
      </c>
      <c r="G129" s="10">
        <v>678926096.8599999</v>
      </c>
      <c r="H129" s="6">
        <v>68950.62999999999</v>
      </c>
      <c r="I129" s="34">
        <v>9847</v>
      </c>
      <c r="J129" s="74"/>
      <c r="K129" s="33">
        <v>691623466.45999992</v>
      </c>
      <c r="L129" s="6">
        <v>0</v>
      </c>
      <c r="M129" s="6">
        <v>-4090561.06</v>
      </c>
      <c r="N129" s="10">
        <f t="shared" si="20"/>
        <v>687532905.39999998</v>
      </c>
      <c r="O129" s="6">
        <v>68876.41</v>
      </c>
      <c r="P129" s="34">
        <f t="shared" si="21"/>
        <v>9982</v>
      </c>
      <c r="Q129" s="74"/>
      <c r="R129" s="33">
        <f t="shared" si="22"/>
        <v>678926096.8599999</v>
      </c>
      <c r="S129" s="6">
        <f t="shared" si="23"/>
        <v>687532905.39999998</v>
      </c>
      <c r="T129" s="87">
        <f t="shared" si="24"/>
        <v>1.0126999999999999</v>
      </c>
      <c r="U129" s="6">
        <f t="shared" si="25"/>
        <v>9847</v>
      </c>
      <c r="V129" s="4">
        <f t="shared" si="26"/>
        <v>9982</v>
      </c>
      <c r="W129" s="87">
        <f t="shared" si="27"/>
        <v>1.0137</v>
      </c>
      <c r="X129" s="118"/>
      <c r="Y129" s="118"/>
      <c r="Z129" s="52"/>
      <c r="AB129" s="53"/>
      <c r="AC129" s="68"/>
      <c r="AE129" s="4"/>
      <c r="AG129" s="8"/>
      <c r="AH129" s="8"/>
      <c r="AI129" s="8"/>
      <c r="AJ129" s="8"/>
    </row>
    <row r="130" spans="1:36" x14ac:dyDescent="0.2">
      <c r="A130" s="111">
        <v>130</v>
      </c>
      <c r="B130" s="1" t="s">
        <v>125</v>
      </c>
      <c r="C130" s="112"/>
      <c r="D130" s="33">
        <v>28301711.810000002</v>
      </c>
      <c r="E130" s="6">
        <v>0</v>
      </c>
      <c r="F130" s="6">
        <v>-922352.01</v>
      </c>
      <c r="G130" s="10">
        <v>27379359.800000001</v>
      </c>
      <c r="H130" s="6">
        <v>3042.2200000000003</v>
      </c>
      <c r="I130" s="34">
        <v>9000</v>
      </c>
      <c r="J130" s="74"/>
      <c r="K130" s="33">
        <v>29774907.379999999</v>
      </c>
      <c r="L130" s="6">
        <v>0</v>
      </c>
      <c r="M130" s="6">
        <v>-989278.53</v>
      </c>
      <c r="N130" s="10">
        <f t="shared" si="20"/>
        <v>28785628.849999998</v>
      </c>
      <c r="O130" s="6">
        <v>3006.38</v>
      </c>
      <c r="P130" s="34">
        <f t="shared" si="21"/>
        <v>9575</v>
      </c>
      <c r="Q130" s="74"/>
      <c r="R130" s="33">
        <f t="shared" si="22"/>
        <v>27379359.800000001</v>
      </c>
      <c r="S130" s="6">
        <f t="shared" si="23"/>
        <v>28785628.849999998</v>
      </c>
      <c r="T130" s="87">
        <f t="shared" si="24"/>
        <v>1.0513999999999999</v>
      </c>
      <c r="U130" s="6">
        <f t="shared" si="25"/>
        <v>9000</v>
      </c>
      <c r="V130" s="4">
        <f t="shared" si="26"/>
        <v>9575</v>
      </c>
      <c r="W130" s="87">
        <f t="shared" si="27"/>
        <v>1.0639000000000001</v>
      </c>
      <c r="X130" s="118"/>
      <c r="Y130" s="118"/>
      <c r="Z130" s="52"/>
      <c r="AB130" s="53"/>
      <c r="AC130" s="68"/>
      <c r="AE130" s="4"/>
      <c r="AG130" s="8"/>
      <c r="AH130" s="8"/>
      <c r="AI130" s="8"/>
      <c r="AJ130" s="8"/>
    </row>
    <row r="131" spans="1:36" x14ac:dyDescent="0.2">
      <c r="A131" s="111">
        <v>131</v>
      </c>
      <c r="B131" s="1" t="s">
        <v>6</v>
      </c>
      <c r="C131" s="112"/>
      <c r="D131" s="33">
        <v>114396998.42</v>
      </c>
      <c r="E131" s="6">
        <v>0</v>
      </c>
      <c r="F131" s="6">
        <v>-3504610.11</v>
      </c>
      <c r="G131" s="10">
        <v>110892388.31</v>
      </c>
      <c r="H131" s="6">
        <v>10733.210000000001</v>
      </c>
      <c r="I131" s="34">
        <v>10332</v>
      </c>
      <c r="J131" s="74"/>
      <c r="K131" s="33">
        <v>118093983.2</v>
      </c>
      <c r="L131" s="6">
        <v>0</v>
      </c>
      <c r="M131" s="6">
        <v>-1889947.62</v>
      </c>
      <c r="N131" s="10">
        <f t="shared" si="20"/>
        <v>116204035.58</v>
      </c>
      <c r="O131" s="6">
        <v>10972.11</v>
      </c>
      <c r="P131" s="34">
        <f t="shared" si="21"/>
        <v>10591</v>
      </c>
      <c r="Q131" s="74"/>
      <c r="R131" s="33">
        <f t="shared" si="22"/>
        <v>110892388.31</v>
      </c>
      <c r="S131" s="6">
        <f t="shared" si="23"/>
        <v>116204035.58</v>
      </c>
      <c r="T131" s="87">
        <f t="shared" si="24"/>
        <v>1.0479000000000001</v>
      </c>
      <c r="U131" s="6">
        <f t="shared" si="25"/>
        <v>10332</v>
      </c>
      <c r="V131" s="4">
        <f t="shared" si="26"/>
        <v>10591</v>
      </c>
      <c r="W131" s="87">
        <f t="shared" si="27"/>
        <v>1.0250999999999999</v>
      </c>
      <c r="X131" s="118"/>
      <c r="Y131" s="118"/>
      <c r="Z131" s="52"/>
      <c r="AB131" s="53"/>
      <c r="AC131" s="68"/>
      <c r="AE131" s="4"/>
      <c r="AG131" s="8"/>
      <c r="AH131" s="8"/>
      <c r="AI131" s="8"/>
      <c r="AJ131" s="8"/>
    </row>
    <row r="132" spans="1:36" x14ac:dyDescent="0.2">
      <c r="A132" s="111">
        <v>132</v>
      </c>
      <c r="B132" s="1" t="s">
        <v>126</v>
      </c>
      <c r="C132" s="112"/>
      <c r="D132" s="33">
        <v>46389486.480000004</v>
      </c>
      <c r="E132" s="6">
        <v>0</v>
      </c>
      <c r="F132" s="6">
        <v>-156328.25</v>
      </c>
      <c r="G132" s="10">
        <v>46233158.230000004</v>
      </c>
      <c r="H132" s="6">
        <v>4113.09</v>
      </c>
      <c r="I132" s="34">
        <v>11240</v>
      </c>
      <c r="J132" s="74"/>
      <c r="K132" s="33">
        <v>47218531.719999999</v>
      </c>
      <c r="L132" s="6">
        <v>0</v>
      </c>
      <c r="M132" s="6">
        <v>-156931.26</v>
      </c>
      <c r="N132" s="10">
        <f t="shared" si="20"/>
        <v>47061600.460000001</v>
      </c>
      <c r="O132" s="6">
        <v>4133.6099999999997</v>
      </c>
      <c r="P132" s="34">
        <f t="shared" si="21"/>
        <v>11385</v>
      </c>
      <c r="Q132" s="74"/>
      <c r="R132" s="33">
        <f t="shared" si="22"/>
        <v>46233158.230000004</v>
      </c>
      <c r="S132" s="6">
        <f t="shared" si="23"/>
        <v>47061600.460000001</v>
      </c>
      <c r="T132" s="87">
        <f t="shared" si="24"/>
        <v>1.0179</v>
      </c>
      <c r="U132" s="6">
        <f t="shared" si="25"/>
        <v>11240</v>
      </c>
      <c r="V132" s="4">
        <f t="shared" si="26"/>
        <v>11385</v>
      </c>
      <c r="W132" s="87">
        <f t="shared" si="27"/>
        <v>1.0128999999999999</v>
      </c>
      <c r="X132" s="118"/>
      <c r="Y132" s="118"/>
      <c r="Z132" s="52"/>
      <c r="AB132" s="53"/>
      <c r="AC132" s="68"/>
      <c r="AE132" s="4"/>
      <c r="AG132" s="8"/>
      <c r="AH132" s="8"/>
      <c r="AI132" s="8"/>
      <c r="AJ132" s="8"/>
    </row>
    <row r="133" spans="1:36" x14ac:dyDescent="0.2">
      <c r="A133" s="111">
        <v>135</v>
      </c>
      <c r="B133" s="1" t="s">
        <v>40</v>
      </c>
      <c r="C133" s="112"/>
      <c r="D133" s="33">
        <v>13641217.09</v>
      </c>
      <c r="E133" s="6">
        <v>-5236.82</v>
      </c>
      <c r="F133" s="6">
        <v>-413729.1</v>
      </c>
      <c r="G133" s="10">
        <v>13222251.17</v>
      </c>
      <c r="H133" s="6">
        <v>1178.0900000000001</v>
      </c>
      <c r="I133" s="34">
        <v>11223</v>
      </c>
      <c r="J133" s="74"/>
      <c r="K133" s="33">
        <v>13802145.52</v>
      </c>
      <c r="L133" s="6">
        <v>-12033.29</v>
      </c>
      <c r="M133" s="6">
        <v>-366734.44</v>
      </c>
      <c r="N133" s="10">
        <f t="shared" si="20"/>
        <v>13423377.789999999</v>
      </c>
      <c r="O133" s="6">
        <v>1169.29</v>
      </c>
      <c r="P133" s="34">
        <f t="shared" si="21"/>
        <v>11480</v>
      </c>
      <c r="Q133" s="74"/>
      <c r="R133" s="33">
        <f t="shared" si="22"/>
        <v>13222251.17</v>
      </c>
      <c r="S133" s="6">
        <f t="shared" si="23"/>
        <v>13423377.789999999</v>
      </c>
      <c r="T133" s="87">
        <f t="shared" si="24"/>
        <v>1.0152000000000001</v>
      </c>
      <c r="U133" s="6">
        <f t="shared" si="25"/>
        <v>11223</v>
      </c>
      <c r="V133" s="4">
        <f t="shared" si="26"/>
        <v>11480</v>
      </c>
      <c r="W133" s="87">
        <f t="shared" si="27"/>
        <v>1.0228999999999999</v>
      </c>
      <c r="X133" s="118"/>
      <c r="Y133" s="118"/>
      <c r="Z133" s="52"/>
      <c r="AB133" s="53"/>
      <c r="AC133" s="68"/>
      <c r="AE133" s="4"/>
      <c r="AG133" s="8"/>
      <c r="AH133" s="8"/>
      <c r="AI133" s="8"/>
      <c r="AJ133" s="8"/>
    </row>
    <row r="134" spans="1:36" x14ac:dyDescent="0.2">
      <c r="A134" s="111">
        <v>136</v>
      </c>
      <c r="B134" s="1" t="s">
        <v>127</v>
      </c>
      <c r="C134" s="112"/>
      <c r="D134" s="33">
        <v>380598279.75999999</v>
      </c>
      <c r="E134" s="6">
        <v>0</v>
      </c>
      <c r="F134" s="6">
        <v>-1838669</v>
      </c>
      <c r="G134" s="10">
        <v>378759610.75999999</v>
      </c>
      <c r="H134" s="6">
        <v>38841.260000000009</v>
      </c>
      <c r="I134" s="34">
        <v>9751</v>
      </c>
      <c r="J134" s="74"/>
      <c r="K134" s="33">
        <v>395496443.63</v>
      </c>
      <c r="L134" s="6">
        <v>0</v>
      </c>
      <c r="M134" s="6">
        <v>-1824000</v>
      </c>
      <c r="N134" s="10">
        <f t="shared" si="20"/>
        <v>393672443.63</v>
      </c>
      <c r="O134" s="6">
        <v>38821.909999999996</v>
      </c>
      <c r="P134" s="34">
        <f t="shared" si="21"/>
        <v>10140</v>
      </c>
      <c r="Q134" s="74"/>
      <c r="R134" s="33">
        <f t="shared" si="22"/>
        <v>378759610.75999999</v>
      </c>
      <c r="S134" s="6">
        <f t="shared" si="23"/>
        <v>393672443.63</v>
      </c>
      <c r="T134" s="87">
        <f t="shared" si="24"/>
        <v>1.0394000000000001</v>
      </c>
      <c r="U134" s="6">
        <f t="shared" si="25"/>
        <v>9751</v>
      </c>
      <c r="V134" s="4">
        <f t="shared" si="26"/>
        <v>10140</v>
      </c>
      <c r="W134" s="87">
        <f t="shared" si="27"/>
        <v>1.0399</v>
      </c>
      <c r="X134" s="118"/>
      <c r="Y134" s="118"/>
      <c r="Z134" s="52"/>
      <c r="AB134" s="53"/>
      <c r="AC134" s="68"/>
      <c r="AE134" s="4"/>
      <c r="AG134" s="8"/>
      <c r="AH134" s="8"/>
      <c r="AI134" s="8"/>
      <c r="AJ134" s="8"/>
    </row>
    <row r="135" spans="1:36" x14ac:dyDescent="0.2">
      <c r="A135" s="111">
        <v>137</v>
      </c>
      <c r="B135" s="1" t="s">
        <v>128</v>
      </c>
      <c r="C135" s="112"/>
      <c r="D135" s="33">
        <v>5721619.0999999996</v>
      </c>
      <c r="E135" s="6">
        <v>0</v>
      </c>
      <c r="F135" s="6">
        <v>0</v>
      </c>
      <c r="G135" s="10">
        <v>5721619.0999999996</v>
      </c>
      <c r="H135" s="6">
        <v>688.2</v>
      </c>
      <c r="I135" s="34">
        <v>8314</v>
      </c>
      <c r="J135" s="74"/>
      <c r="K135" s="33">
        <v>5821658.0300000003</v>
      </c>
      <c r="L135" s="6">
        <v>0</v>
      </c>
      <c r="M135" s="6">
        <v>0</v>
      </c>
      <c r="N135" s="10">
        <f t="shared" si="20"/>
        <v>5821658.0300000003</v>
      </c>
      <c r="O135" s="6">
        <v>658.39</v>
      </c>
      <c r="P135" s="34">
        <f t="shared" si="21"/>
        <v>8842</v>
      </c>
      <c r="Q135" s="74"/>
      <c r="R135" s="33">
        <f t="shared" si="22"/>
        <v>5721619.0999999996</v>
      </c>
      <c r="S135" s="6">
        <f t="shared" si="23"/>
        <v>5821658.0300000003</v>
      </c>
      <c r="T135" s="87">
        <f t="shared" si="24"/>
        <v>1.0175000000000001</v>
      </c>
      <c r="U135" s="6">
        <f t="shared" si="25"/>
        <v>8314</v>
      </c>
      <c r="V135" s="4">
        <f t="shared" si="26"/>
        <v>8842</v>
      </c>
      <c r="W135" s="87">
        <f t="shared" si="27"/>
        <v>1.0634999999999999</v>
      </c>
      <c r="X135" s="118"/>
      <c r="Y135" s="118"/>
      <c r="Z135" s="52"/>
      <c r="AB135" s="53"/>
      <c r="AC135" s="68"/>
      <c r="AE135" s="4"/>
      <c r="AG135" s="8"/>
      <c r="AH135" s="8"/>
      <c r="AI135" s="8"/>
      <c r="AJ135" s="8"/>
    </row>
    <row r="136" spans="1:36" x14ac:dyDescent="0.2">
      <c r="A136" s="111">
        <v>139</v>
      </c>
      <c r="B136" s="1" t="s">
        <v>129</v>
      </c>
      <c r="C136" s="112"/>
      <c r="D136" s="33">
        <v>38273319.229999997</v>
      </c>
      <c r="E136" s="6">
        <v>0</v>
      </c>
      <c r="F136" s="6">
        <v>-173946.87</v>
      </c>
      <c r="G136" s="10">
        <v>38099372.359999999</v>
      </c>
      <c r="H136" s="6">
        <v>3803.3300000000004</v>
      </c>
      <c r="I136" s="34">
        <v>10017</v>
      </c>
      <c r="J136" s="74"/>
      <c r="K136" s="33">
        <v>39834442.790000007</v>
      </c>
      <c r="L136" s="6">
        <v>0</v>
      </c>
      <c r="M136" s="6">
        <v>-176676.8</v>
      </c>
      <c r="N136" s="10">
        <f t="shared" si="20"/>
        <v>39657765.99000001</v>
      </c>
      <c r="O136" s="6">
        <v>3783.9</v>
      </c>
      <c r="P136" s="34">
        <f t="shared" si="21"/>
        <v>10481</v>
      </c>
      <c r="Q136" s="74"/>
      <c r="R136" s="33">
        <f t="shared" si="22"/>
        <v>38099372.359999999</v>
      </c>
      <c r="S136" s="6">
        <f t="shared" si="23"/>
        <v>39657765.99000001</v>
      </c>
      <c r="T136" s="87">
        <f t="shared" si="24"/>
        <v>1.0408999999999999</v>
      </c>
      <c r="U136" s="6">
        <f t="shared" si="25"/>
        <v>10017</v>
      </c>
      <c r="V136" s="4">
        <f t="shared" si="26"/>
        <v>10481</v>
      </c>
      <c r="W136" s="87">
        <f t="shared" si="27"/>
        <v>1.0463</v>
      </c>
      <c r="X136" s="118"/>
      <c r="Y136" s="118"/>
      <c r="Z136" s="52"/>
      <c r="AB136" s="53"/>
      <c r="AC136" s="68"/>
      <c r="AE136" s="4"/>
      <c r="AG136" s="8"/>
      <c r="AH136" s="8"/>
      <c r="AI136" s="8"/>
      <c r="AJ136" s="8"/>
    </row>
    <row r="137" spans="1:36" x14ac:dyDescent="0.2">
      <c r="A137" s="111">
        <v>142</v>
      </c>
      <c r="B137" s="1" t="s">
        <v>130</v>
      </c>
      <c r="C137" s="112"/>
      <c r="D137" s="33">
        <v>19513091.050000001</v>
      </c>
      <c r="E137" s="6">
        <v>0</v>
      </c>
      <c r="F137" s="6">
        <v>-12000</v>
      </c>
      <c r="G137" s="10">
        <v>19501091.050000001</v>
      </c>
      <c r="H137" s="6">
        <v>2179.1299999999997</v>
      </c>
      <c r="I137" s="34">
        <v>8949</v>
      </c>
      <c r="J137" s="74"/>
      <c r="K137" s="33">
        <v>19419200.909999996</v>
      </c>
      <c r="L137" s="6">
        <v>0</v>
      </c>
      <c r="M137" s="6">
        <v>-13500</v>
      </c>
      <c r="N137" s="10">
        <f t="shared" si="20"/>
        <v>19405700.909999996</v>
      </c>
      <c r="O137" s="6">
        <v>2125.83</v>
      </c>
      <c r="P137" s="34">
        <f t="shared" si="21"/>
        <v>9129</v>
      </c>
      <c r="Q137" s="74"/>
      <c r="R137" s="33">
        <f t="shared" si="22"/>
        <v>19501091.050000001</v>
      </c>
      <c r="S137" s="6">
        <f t="shared" si="23"/>
        <v>19405700.909999996</v>
      </c>
      <c r="T137" s="87">
        <f t="shared" si="24"/>
        <v>0.99509999999999998</v>
      </c>
      <c r="U137" s="6">
        <f t="shared" si="25"/>
        <v>8949</v>
      </c>
      <c r="V137" s="4">
        <f t="shared" si="26"/>
        <v>9129</v>
      </c>
      <c r="W137" s="87">
        <f t="shared" si="27"/>
        <v>1.0201</v>
      </c>
      <c r="X137" s="118"/>
      <c r="Y137" s="118"/>
      <c r="Z137" s="52"/>
      <c r="AB137" s="53"/>
      <c r="AC137" s="68"/>
      <c r="AE137" s="4"/>
      <c r="AG137" s="8"/>
      <c r="AH137" s="8"/>
      <c r="AI137" s="8"/>
      <c r="AJ137" s="8"/>
    </row>
    <row r="138" spans="1:36" x14ac:dyDescent="0.2">
      <c r="A138" s="111">
        <v>143</v>
      </c>
      <c r="B138" s="1" t="s">
        <v>131</v>
      </c>
      <c r="C138" s="112"/>
      <c r="D138" s="33">
        <v>84832602.920000002</v>
      </c>
      <c r="E138" s="6">
        <v>0</v>
      </c>
      <c r="F138" s="6">
        <v>-598956.25</v>
      </c>
      <c r="G138" s="10">
        <v>84233646.670000002</v>
      </c>
      <c r="H138" s="6">
        <v>7065.2699999999995</v>
      </c>
      <c r="I138" s="34">
        <v>11922</v>
      </c>
      <c r="J138" s="74"/>
      <c r="K138" s="33">
        <v>87093806.670000017</v>
      </c>
      <c r="L138" s="6">
        <v>0</v>
      </c>
      <c r="M138" s="6">
        <v>-735276.01</v>
      </c>
      <c r="N138" s="10">
        <f t="shared" si="20"/>
        <v>86358530.660000011</v>
      </c>
      <c r="O138" s="6">
        <v>7105.49</v>
      </c>
      <c r="P138" s="34">
        <f t="shared" si="21"/>
        <v>12154</v>
      </c>
      <c r="Q138" s="74"/>
      <c r="R138" s="33">
        <f t="shared" si="22"/>
        <v>84233646.670000002</v>
      </c>
      <c r="S138" s="6">
        <f t="shared" si="23"/>
        <v>86358530.660000011</v>
      </c>
      <c r="T138" s="87">
        <f t="shared" si="24"/>
        <v>1.0251999999999999</v>
      </c>
      <c r="U138" s="6">
        <f t="shared" si="25"/>
        <v>11922</v>
      </c>
      <c r="V138" s="4">
        <f t="shared" si="26"/>
        <v>12154</v>
      </c>
      <c r="W138" s="87">
        <f t="shared" si="27"/>
        <v>1.0195000000000001</v>
      </c>
      <c r="X138" s="118"/>
      <c r="Y138" s="118"/>
      <c r="Z138" s="52"/>
      <c r="AB138" s="53"/>
      <c r="AC138" s="68"/>
      <c r="AE138" s="4"/>
      <c r="AG138" s="8"/>
      <c r="AH138" s="8"/>
      <c r="AI138" s="8"/>
      <c r="AJ138" s="8"/>
    </row>
    <row r="139" spans="1:36" ht="13.5" thickBot="1" x14ac:dyDescent="0.25">
      <c r="A139" s="116">
        <v>144</v>
      </c>
      <c r="B139" s="114" t="s">
        <v>132</v>
      </c>
      <c r="C139" s="115"/>
      <c r="D139" s="33">
        <v>29679902.859999999</v>
      </c>
      <c r="E139" s="6">
        <v>0</v>
      </c>
      <c r="F139" s="6">
        <v>-251974.74</v>
      </c>
      <c r="G139" s="10">
        <v>29427928.120000001</v>
      </c>
      <c r="H139" s="6">
        <v>3072.79</v>
      </c>
      <c r="I139" s="34">
        <v>9577</v>
      </c>
      <c r="J139" s="74"/>
      <c r="K139" s="33">
        <v>31974201.779999997</v>
      </c>
      <c r="L139" s="6">
        <v>0</v>
      </c>
      <c r="M139" s="6">
        <v>-251417.94</v>
      </c>
      <c r="N139" s="10">
        <f t="shared" si="20"/>
        <v>31722783.839999996</v>
      </c>
      <c r="O139" s="6">
        <v>3157.28</v>
      </c>
      <c r="P139" s="34">
        <f t="shared" si="21"/>
        <v>10048</v>
      </c>
      <c r="Q139" s="74"/>
      <c r="R139" s="33">
        <f t="shared" si="22"/>
        <v>29427928.120000001</v>
      </c>
      <c r="S139" s="6">
        <f t="shared" si="23"/>
        <v>31722783.839999996</v>
      </c>
      <c r="T139" s="87">
        <f t="shared" si="24"/>
        <v>1.0780000000000001</v>
      </c>
      <c r="U139" s="6">
        <f t="shared" si="25"/>
        <v>9577</v>
      </c>
      <c r="V139" s="4">
        <f t="shared" si="26"/>
        <v>10048</v>
      </c>
      <c r="W139" s="87">
        <f t="shared" si="27"/>
        <v>1.0491999999999999</v>
      </c>
      <c r="X139" s="118"/>
      <c r="Y139" s="118"/>
      <c r="Z139" s="52"/>
      <c r="AB139" s="53"/>
      <c r="AC139" s="68"/>
      <c r="AE139" s="4"/>
      <c r="AG139" s="8"/>
      <c r="AH139" s="8"/>
      <c r="AI139" s="8"/>
      <c r="AJ139" s="8"/>
    </row>
    <row r="140" spans="1:36" s="9" customFormat="1" ht="13.5" thickBot="1" x14ac:dyDescent="0.25">
      <c r="A140" s="23"/>
      <c r="B140" s="24" t="s">
        <v>7</v>
      </c>
      <c r="C140" s="28"/>
      <c r="D140" s="29"/>
      <c r="E140" s="25"/>
      <c r="F140" s="25"/>
      <c r="G140" s="26"/>
      <c r="H140" s="26"/>
      <c r="I140" s="30"/>
      <c r="J140" s="72"/>
      <c r="K140" s="29"/>
      <c r="L140" s="25"/>
      <c r="M140" s="25"/>
      <c r="N140" s="26"/>
      <c r="O140" s="26"/>
      <c r="P140" s="30"/>
      <c r="Q140" s="72"/>
      <c r="R140" s="40"/>
      <c r="S140" s="27"/>
      <c r="T140" s="88"/>
      <c r="U140" s="27"/>
      <c r="V140" s="27"/>
      <c r="W140" s="85"/>
      <c r="X140" s="118"/>
      <c r="Y140" s="118"/>
      <c r="Z140" s="45"/>
      <c r="AA140" s="51"/>
      <c r="AB140" s="45"/>
      <c r="AC140" s="67"/>
      <c r="AD140" s="12"/>
      <c r="AE140" s="13"/>
    </row>
    <row r="141" spans="1:36" x14ac:dyDescent="0.2">
      <c r="A141" s="108">
        <v>202</v>
      </c>
      <c r="B141" s="109" t="s">
        <v>133</v>
      </c>
      <c r="C141" s="110"/>
      <c r="D141" s="33">
        <v>5638110.3700000001</v>
      </c>
      <c r="E141" s="6">
        <v>0</v>
      </c>
      <c r="F141" s="6">
        <v>0</v>
      </c>
      <c r="G141" s="10">
        <v>5638110.3700000001</v>
      </c>
      <c r="H141" s="6">
        <v>585.92999999999995</v>
      </c>
      <c r="I141" s="34">
        <v>9622</v>
      </c>
      <c r="J141" s="74"/>
      <c r="K141" s="33">
        <v>5912228.2500000009</v>
      </c>
      <c r="L141" s="6">
        <v>0</v>
      </c>
      <c r="M141" s="6">
        <v>0</v>
      </c>
      <c r="N141" s="10">
        <f>+M141+L141+K141</f>
        <v>5912228.2500000009</v>
      </c>
      <c r="O141" s="6">
        <v>562.82999999999993</v>
      </c>
      <c r="P141" s="34">
        <f>ROUND(N141/O141,0)</f>
        <v>10504</v>
      </c>
      <c r="Q141" s="74"/>
      <c r="R141" s="33">
        <f>G141</f>
        <v>5638110.3700000001</v>
      </c>
      <c r="S141" s="6">
        <f>N141</f>
        <v>5912228.2500000009</v>
      </c>
      <c r="T141" s="87">
        <f>ROUND(S141/R141,4)</f>
        <v>1.0486</v>
      </c>
      <c r="U141" s="6">
        <f>I141</f>
        <v>9622</v>
      </c>
      <c r="V141" s="4">
        <f>P141</f>
        <v>10504</v>
      </c>
      <c r="W141" s="87">
        <f>ROUND(V141/U141,4)</f>
        <v>1.0916999999999999</v>
      </c>
      <c r="X141" s="118"/>
      <c r="Y141" s="118"/>
      <c r="Z141" s="52"/>
      <c r="AB141" s="53"/>
      <c r="AC141" s="68"/>
      <c r="AE141" s="4"/>
      <c r="AG141" s="8"/>
      <c r="AH141" s="8"/>
      <c r="AI141" s="8"/>
      <c r="AJ141" s="8"/>
    </row>
    <row r="142" spans="1:36" x14ac:dyDescent="0.2">
      <c r="A142" s="111">
        <v>207</v>
      </c>
      <c r="B142" s="1" t="s">
        <v>134</v>
      </c>
      <c r="C142" s="112"/>
      <c r="D142" s="33">
        <v>8222950.8399999999</v>
      </c>
      <c r="E142" s="6">
        <v>0</v>
      </c>
      <c r="F142" s="6">
        <v>-11392</v>
      </c>
      <c r="G142" s="10">
        <v>8211558.8399999999</v>
      </c>
      <c r="H142" s="6">
        <v>760.49</v>
      </c>
      <c r="I142" s="34">
        <v>10798</v>
      </c>
      <c r="J142" s="74"/>
      <c r="K142" s="33">
        <v>8613564.7300000004</v>
      </c>
      <c r="L142" s="6">
        <v>0</v>
      </c>
      <c r="M142" s="6">
        <v>-6994</v>
      </c>
      <c r="N142" s="10">
        <f>+M142+L142+K142</f>
        <v>8606570.7300000004</v>
      </c>
      <c r="O142" s="6">
        <v>798.68</v>
      </c>
      <c r="P142" s="34">
        <f>ROUND(N142/O142,0)</f>
        <v>10776</v>
      </c>
      <c r="Q142" s="74"/>
      <c r="R142" s="33">
        <f>G142</f>
        <v>8211558.8399999999</v>
      </c>
      <c r="S142" s="6">
        <f>N142</f>
        <v>8606570.7300000004</v>
      </c>
      <c r="T142" s="87">
        <f>ROUND(S142/R142,4)</f>
        <v>1.0481</v>
      </c>
      <c r="U142" s="6">
        <f>I142</f>
        <v>10798</v>
      </c>
      <c r="V142" s="4">
        <f>P142</f>
        <v>10776</v>
      </c>
      <c r="W142" s="87">
        <f>ROUND(V142/U142,4)</f>
        <v>0.998</v>
      </c>
      <c r="X142" s="118"/>
      <c r="Y142" s="118"/>
      <c r="Z142" s="52"/>
      <c r="AB142" s="53"/>
      <c r="AC142" s="68"/>
      <c r="AE142" s="4"/>
      <c r="AG142" s="8"/>
      <c r="AH142" s="8"/>
      <c r="AI142" s="8"/>
      <c r="AJ142" s="8"/>
    </row>
    <row r="143" spans="1:36" ht="13.5" thickBot="1" x14ac:dyDescent="0.25">
      <c r="A143" s="116"/>
      <c r="B143" s="114"/>
      <c r="C143" s="117"/>
      <c r="D143" s="33"/>
      <c r="I143" s="34"/>
      <c r="J143" s="73"/>
      <c r="K143" s="33"/>
      <c r="P143" s="34"/>
      <c r="Q143" s="73"/>
      <c r="R143" s="33"/>
      <c r="T143" s="39"/>
      <c r="U143" s="6"/>
      <c r="V143" s="4"/>
      <c r="W143" s="87"/>
      <c r="X143" s="106"/>
      <c r="Y143" s="106"/>
      <c r="Z143" s="52"/>
      <c r="AB143" s="53"/>
      <c r="AC143" s="68"/>
      <c r="AE143" s="4"/>
    </row>
    <row r="144" spans="1:36" s="9" customFormat="1" ht="13.5" thickBot="1" x14ac:dyDescent="0.25">
      <c r="A144" s="23"/>
      <c r="B144" s="24" t="s">
        <v>8</v>
      </c>
      <c r="C144" s="28"/>
      <c r="D144" s="26">
        <f>SUM(D9:D142)</f>
        <v>13081617209.900002</v>
      </c>
      <c r="E144" s="26">
        <f>SUM(E9:E142)</f>
        <v>-18417962.389999997</v>
      </c>
      <c r="F144" s="26">
        <f>SUM(F9:F142)</f>
        <v>-131220159.74999999</v>
      </c>
      <c r="G144" s="26">
        <f>SUM(G9:G142)</f>
        <v>12931979087.76</v>
      </c>
      <c r="H144" s="26">
        <f>SUM(H9:H142)</f>
        <v>1226126.6399999999</v>
      </c>
      <c r="I144" s="30">
        <f>ROUND(G144/H144,0)</f>
        <v>10547</v>
      </c>
      <c r="J144" s="72"/>
      <c r="K144" s="83">
        <f>SUM(K9:K142)</f>
        <v>13247854451.810005</v>
      </c>
      <c r="L144" s="26">
        <f t="shared" ref="L144:S144" si="28">SUM(L9:L142)</f>
        <v>-18459902.740000006</v>
      </c>
      <c r="M144" s="26">
        <f t="shared" si="28"/>
        <v>-133672023.27999996</v>
      </c>
      <c r="N144" s="26">
        <f t="shared" si="28"/>
        <v>13095722525.790007</v>
      </c>
      <c r="O144" s="26">
        <f t="shared" si="28"/>
        <v>1233221.69</v>
      </c>
      <c r="P144" s="30">
        <f>ROUND(N144/O144,0)</f>
        <v>10619</v>
      </c>
      <c r="Q144" s="72"/>
      <c r="R144" s="84">
        <f t="shared" si="28"/>
        <v>12931979087.76</v>
      </c>
      <c r="S144" s="77">
        <f t="shared" si="28"/>
        <v>13095722525.790007</v>
      </c>
      <c r="T144" s="85">
        <f>ROUND(S144/R144,4)</f>
        <v>1.0126999999999999</v>
      </c>
      <c r="U144" s="77">
        <f>I144</f>
        <v>10547</v>
      </c>
      <c r="V144" s="77">
        <f>P144</f>
        <v>10619</v>
      </c>
      <c r="W144" s="85">
        <f>ROUND(V144/U144,4)</f>
        <v>1.0067999999999999</v>
      </c>
      <c r="X144" s="106"/>
      <c r="Y144" s="106"/>
      <c r="Z144" s="45"/>
      <c r="AA144" s="51"/>
      <c r="AB144" s="45"/>
      <c r="AC144" s="67"/>
      <c r="AD144" s="12"/>
      <c r="AE144" s="13"/>
    </row>
    <row r="145" spans="1:31" s="105" customFormat="1" ht="13.5" thickBot="1" x14ac:dyDescent="0.25">
      <c r="A145" s="99"/>
      <c r="B145" s="100"/>
      <c r="C145" s="101"/>
      <c r="D145" s="102"/>
      <c r="E145" s="102"/>
      <c r="F145" s="102"/>
      <c r="G145" s="102"/>
      <c r="H145" s="102"/>
      <c r="I145" s="102"/>
      <c r="J145" s="101"/>
      <c r="K145" s="102"/>
      <c r="L145" s="102"/>
      <c r="M145" s="102"/>
      <c r="N145" s="102"/>
      <c r="O145" s="102"/>
      <c r="P145" s="102"/>
      <c r="Q145" s="101"/>
      <c r="R145" s="102"/>
      <c r="S145" s="102"/>
      <c r="T145" s="102"/>
      <c r="U145" s="102"/>
      <c r="V145" s="102"/>
      <c r="W145" s="102"/>
      <c r="X145" s="106"/>
      <c r="Y145" s="106"/>
      <c r="Z145" s="42"/>
      <c r="AA145" s="42"/>
      <c r="AB145" s="41"/>
      <c r="AC145" s="41"/>
      <c r="AD145" s="103"/>
      <c r="AE145" s="104"/>
    </row>
    <row r="146" spans="1:31" ht="21" customHeight="1" x14ac:dyDescent="0.2">
      <c r="A146" s="142" t="s">
        <v>135</v>
      </c>
      <c r="B146" s="143"/>
      <c r="C146" s="143"/>
      <c r="D146" s="143"/>
      <c r="E146" s="143"/>
      <c r="F146" s="143"/>
      <c r="G146" s="143"/>
      <c r="H146" s="143"/>
      <c r="I146" s="143"/>
      <c r="J146" s="143"/>
      <c r="K146" s="143"/>
      <c r="L146" s="143"/>
      <c r="M146" s="143"/>
      <c r="N146" s="143"/>
      <c r="O146" s="143"/>
      <c r="P146" s="144"/>
      <c r="Q146" s="107"/>
      <c r="R146" s="53"/>
      <c r="S146" s="53"/>
      <c r="T146" s="53"/>
      <c r="U146" s="53"/>
      <c r="V146" s="53"/>
      <c r="W146" s="53"/>
      <c r="X146" s="106"/>
      <c r="Y146" s="106"/>
      <c r="AE146" s="4"/>
    </row>
    <row r="147" spans="1:31" ht="45" customHeight="1" x14ac:dyDescent="0.2">
      <c r="A147" s="119" t="s">
        <v>149</v>
      </c>
      <c r="B147" s="120"/>
      <c r="C147" s="120"/>
      <c r="D147" s="120"/>
      <c r="E147" s="120"/>
      <c r="F147" s="120"/>
      <c r="G147" s="120"/>
      <c r="H147" s="120"/>
      <c r="I147" s="120"/>
      <c r="J147" s="120"/>
      <c r="K147" s="120"/>
      <c r="L147" s="120"/>
      <c r="M147" s="120"/>
      <c r="N147" s="120"/>
      <c r="O147" s="120"/>
      <c r="P147" s="121"/>
      <c r="Q147" s="107"/>
      <c r="R147" s="53"/>
      <c r="S147" s="53"/>
      <c r="T147" s="53"/>
      <c r="U147" s="53"/>
      <c r="V147" s="53"/>
      <c r="W147" s="53"/>
      <c r="X147" s="106"/>
      <c r="Y147" s="106"/>
      <c r="AE147" s="4"/>
    </row>
    <row r="148" spans="1:31" ht="47.25" customHeight="1" x14ac:dyDescent="0.2">
      <c r="A148" s="119" t="s">
        <v>143</v>
      </c>
      <c r="B148" s="120"/>
      <c r="C148" s="120"/>
      <c r="D148" s="120"/>
      <c r="E148" s="120"/>
      <c r="F148" s="120"/>
      <c r="G148" s="120"/>
      <c r="H148" s="120"/>
      <c r="I148" s="120"/>
      <c r="J148" s="120"/>
      <c r="K148" s="120"/>
      <c r="L148" s="120"/>
      <c r="M148" s="120"/>
      <c r="N148" s="120"/>
      <c r="O148" s="120"/>
      <c r="P148" s="121"/>
      <c r="Q148" s="107"/>
      <c r="R148" s="53"/>
      <c r="S148" s="53"/>
      <c r="T148" s="53"/>
      <c r="U148" s="53"/>
      <c r="V148" s="53"/>
      <c r="W148" s="53"/>
      <c r="X148" s="106"/>
      <c r="Y148" s="106"/>
      <c r="AE148" s="4"/>
    </row>
    <row r="149" spans="1:31" ht="32.25" customHeight="1" thickBot="1" x14ac:dyDescent="0.25">
      <c r="A149" s="124" t="s">
        <v>155</v>
      </c>
      <c r="B149" s="125"/>
      <c r="C149" s="125"/>
      <c r="D149" s="125"/>
      <c r="E149" s="125"/>
      <c r="F149" s="125"/>
      <c r="G149" s="125"/>
      <c r="H149" s="125"/>
      <c r="I149" s="125"/>
      <c r="J149" s="125"/>
      <c r="K149" s="125"/>
      <c r="L149" s="125"/>
      <c r="M149" s="125"/>
      <c r="N149" s="125"/>
      <c r="O149" s="125"/>
      <c r="P149" s="126"/>
      <c r="Q149" s="107"/>
      <c r="R149" s="53"/>
      <c r="S149" s="53"/>
      <c r="T149" s="53"/>
      <c r="U149" s="53"/>
      <c r="V149" s="53"/>
      <c r="W149" s="53"/>
      <c r="X149" s="106"/>
      <c r="Y149" s="106"/>
      <c r="AE149" s="4"/>
    </row>
    <row r="150" spans="1:31" s="55" customFormat="1" ht="14.25" x14ac:dyDescent="0.2">
      <c r="A150" s="89"/>
      <c r="B150" s="90"/>
      <c r="C150" s="91"/>
      <c r="D150" s="91"/>
      <c r="E150" s="91"/>
      <c r="F150" s="91"/>
      <c r="G150" s="91"/>
      <c r="H150" s="92"/>
      <c r="I150" s="92"/>
      <c r="J150" s="91"/>
      <c r="K150" s="91"/>
      <c r="L150" s="91"/>
      <c r="M150" s="91"/>
      <c r="N150" s="91"/>
      <c r="O150" s="92"/>
      <c r="P150" s="92"/>
      <c r="Q150" s="91"/>
      <c r="R150" s="91"/>
      <c r="S150" s="91"/>
      <c r="T150" s="91"/>
      <c r="U150" s="91"/>
      <c r="V150" s="91"/>
      <c r="W150" s="91"/>
      <c r="X150" s="106"/>
      <c r="Y150" s="106"/>
      <c r="Z150" s="48"/>
      <c r="AA150" s="48"/>
      <c r="AB150" s="48"/>
      <c r="AC150" s="48"/>
      <c r="AD150" s="93"/>
      <c r="AE150" s="93"/>
    </row>
    <row r="151" spans="1:31" s="41" customFormat="1" x14ac:dyDescent="0.2">
      <c r="A151" s="94"/>
      <c r="C151" s="48"/>
      <c r="D151" s="48"/>
      <c r="E151" s="48"/>
      <c r="F151" s="48"/>
      <c r="G151" s="48"/>
      <c r="H151" s="53"/>
      <c r="I151" s="53"/>
      <c r="J151" s="48"/>
      <c r="K151" s="48"/>
      <c r="L151" s="48"/>
      <c r="M151" s="48"/>
      <c r="N151" s="48"/>
      <c r="O151" s="53"/>
      <c r="P151" s="53"/>
      <c r="Q151" s="48"/>
      <c r="R151" s="48"/>
      <c r="S151" s="48"/>
      <c r="T151" s="48"/>
      <c r="U151" s="48"/>
      <c r="V151" s="48"/>
      <c r="W151" s="48"/>
      <c r="X151" s="106"/>
      <c r="Y151" s="106"/>
      <c r="Z151" s="48"/>
      <c r="AA151" s="48"/>
      <c r="AB151" s="48"/>
      <c r="AC151" s="48"/>
      <c r="AD151" s="48"/>
      <c r="AE151" s="48"/>
    </row>
    <row r="152" spans="1:31" s="41" customFormat="1" x14ac:dyDescent="0.2">
      <c r="A152" s="94"/>
      <c r="C152" s="48"/>
      <c r="D152" s="48"/>
      <c r="E152" s="48"/>
      <c r="F152" s="48"/>
      <c r="G152" s="48"/>
      <c r="H152" s="53"/>
      <c r="I152" s="53"/>
      <c r="J152" s="48"/>
      <c r="K152" s="48"/>
      <c r="L152" s="48"/>
      <c r="M152" s="48"/>
      <c r="N152" s="48"/>
      <c r="O152" s="53"/>
      <c r="P152" s="53"/>
      <c r="Q152" s="48"/>
      <c r="R152" s="48"/>
      <c r="S152" s="48"/>
      <c r="T152" s="48"/>
      <c r="U152" s="48"/>
      <c r="V152" s="48"/>
      <c r="W152" s="48"/>
      <c r="X152" s="106"/>
      <c r="Y152" s="106"/>
      <c r="Z152" s="48"/>
      <c r="AA152" s="48"/>
      <c r="AB152" s="48"/>
      <c r="AC152" s="48"/>
      <c r="AD152" s="48"/>
      <c r="AE152" s="48"/>
    </row>
    <row r="153" spans="1:31" s="41" customFormat="1" ht="83.25" customHeight="1" x14ac:dyDescent="0.2">
      <c r="A153" s="94"/>
      <c r="C153" s="48"/>
      <c r="D153" s="48"/>
      <c r="E153" s="48"/>
      <c r="F153" s="48"/>
      <c r="G153" s="48"/>
      <c r="H153" s="53"/>
      <c r="I153" s="53"/>
      <c r="J153" s="48"/>
      <c r="K153" s="48"/>
      <c r="L153" s="48"/>
      <c r="M153" s="48"/>
      <c r="N153" s="48"/>
      <c r="O153" s="53"/>
      <c r="P153" s="53"/>
      <c r="Q153" s="48"/>
      <c r="R153" s="48"/>
      <c r="S153" s="48"/>
      <c r="T153" s="48"/>
      <c r="U153" s="48"/>
      <c r="V153" s="48"/>
      <c r="W153" s="48"/>
      <c r="X153" s="106"/>
      <c r="Y153" s="106"/>
      <c r="Z153" s="48"/>
      <c r="AA153" s="48"/>
      <c r="AB153" s="48"/>
      <c r="AC153" s="48"/>
      <c r="AD153" s="48"/>
      <c r="AE153" s="48"/>
    </row>
    <row r="154" spans="1:31" s="41" customFormat="1" ht="83.25" customHeight="1" x14ac:dyDescent="0.2">
      <c r="A154" s="94"/>
      <c r="C154" s="48"/>
      <c r="D154" s="48"/>
      <c r="E154" s="48"/>
      <c r="F154" s="48"/>
      <c r="G154" s="48"/>
      <c r="H154" s="53"/>
      <c r="I154" s="53"/>
      <c r="J154" s="48"/>
      <c r="K154" s="48"/>
      <c r="L154" s="48"/>
      <c r="M154" s="48"/>
      <c r="N154" s="48"/>
      <c r="O154" s="53"/>
      <c r="P154" s="53"/>
      <c r="Q154" s="48"/>
      <c r="R154" s="48"/>
      <c r="S154" s="48"/>
      <c r="T154" s="48"/>
      <c r="U154" s="48"/>
      <c r="V154" s="48"/>
      <c r="W154" s="48"/>
      <c r="X154" s="48"/>
      <c r="Y154" s="48"/>
      <c r="Z154" s="48"/>
      <c r="AA154" s="48"/>
      <c r="AB154" s="48"/>
      <c r="AC154" s="48"/>
      <c r="AD154" s="48"/>
      <c r="AE154" s="48"/>
    </row>
    <row r="155" spans="1:31" s="41" customFormat="1" ht="83.25" customHeight="1" x14ac:dyDescent="0.2">
      <c r="A155" s="94"/>
      <c r="C155" s="48"/>
      <c r="D155" s="48"/>
      <c r="E155" s="48"/>
      <c r="F155" s="48"/>
      <c r="G155" s="48"/>
      <c r="H155" s="53"/>
      <c r="I155" s="53"/>
      <c r="J155" s="48"/>
      <c r="K155" s="48"/>
      <c r="L155" s="48"/>
      <c r="M155" s="48"/>
      <c r="N155" s="48"/>
      <c r="O155" s="53"/>
      <c r="P155" s="53"/>
      <c r="Q155" s="48"/>
      <c r="R155" s="48"/>
      <c r="S155" s="48"/>
      <c r="T155" s="48"/>
      <c r="U155" s="48"/>
      <c r="V155" s="48"/>
      <c r="W155" s="48"/>
      <c r="X155" s="48"/>
      <c r="Y155" s="48"/>
      <c r="Z155" s="48"/>
      <c r="AA155" s="48"/>
      <c r="AB155" s="48"/>
      <c r="AC155" s="48"/>
      <c r="AD155" s="48"/>
      <c r="AE155" s="48"/>
    </row>
    <row r="156" spans="1:31" s="41" customFormat="1" ht="83.25" customHeight="1" x14ac:dyDescent="0.2">
      <c r="A156" s="94"/>
      <c r="C156" s="48"/>
      <c r="D156" s="48"/>
      <c r="E156" s="48"/>
      <c r="F156" s="48"/>
      <c r="G156" s="48"/>
      <c r="H156" s="53"/>
      <c r="I156" s="53"/>
      <c r="J156" s="48"/>
      <c r="K156" s="48"/>
      <c r="L156" s="48"/>
      <c r="M156" s="48"/>
      <c r="N156" s="48"/>
      <c r="O156" s="53"/>
      <c r="P156" s="53"/>
      <c r="Q156" s="48"/>
      <c r="R156" s="48"/>
      <c r="S156" s="48"/>
      <c r="T156" s="48"/>
      <c r="U156" s="48"/>
      <c r="V156" s="48"/>
      <c r="W156" s="48"/>
      <c r="X156" s="48"/>
      <c r="Y156" s="48"/>
      <c r="Z156" s="48"/>
      <c r="AA156" s="48"/>
      <c r="AB156" s="48"/>
      <c r="AC156" s="48"/>
      <c r="AD156" s="48"/>
      <c r="AE156" s="48"/>
    </row>
    <row r="157" spans="1:31" s="41" customFormat="1" x14ac:dyDescent="0.2">
      <c r="A157" s="94"/>
      <c r="C157" s="48"/>
      <c r="D157" s="48"/>
      <c r="E157" s="48"/>
      <c r="F157" s="48"/>
      <c r="G157" s="48"/>
      <c r="H157" s="53"/>
      <c r="I157" s="53"/>
      <c r="J157" s="48"/>
      <c r="K157" s="48"/>
      <c r="L157" s="48"/>
      <c r="M157" s="48"/>
      <c r="N157" s="48"/>
      <c r="O157" s="53"/>
      <c r="P157" s="53"/>
      <c r="Q157" s="48"/>
      <c r="R157" s="48"/>
      <c r="S157" s="48"/>
      <c r="T157" s="48"/>
      <c r="U157" s="48"/>
      <c r="V157" s="48"/>
      <c r="W157" s="48"/>
      <c r="X157" s="48"/>
      <c r="Y157" s="48"/>
      <c r="Z157" s="48"/>
      <c r="AA157" s="48"/>
      <c r="AB157" s="48"/>
      <c r="AC157" s="48"/>
      <c r="AD157" s="48"/>
      <c r="AE157" s="48"/>
    </row>
    <row r="158" spans="1:31" s="41" customFormat="1" x14ac:dyDescent="0.2">
      <c r="A158" s="94"/>
      <c r="C158" s="48"/>
      <c r="D158" s="48"/>
      <c r="E158" s="48"/>
      <c r="F158" s="48"/>
      <c r="G158" s="48"/>
      <c r="H158" s="53"/>
      <c r="I158" s="53"/>
      <c r="J158" s="48"/>
      <c r="K158" s="48"/>
      <c r="L158" s="48"/>
      <c r="M158" s="48"/>
      <c r="N158" s="48"/>
      <c r="O158" s="53"/>
      <c r="P158" s="53"/>
      <c r="Q158" s="48"/>
      <c r="R158" s="48"/>
      <c r="S158" s="48"/>
      <c r="T158" s="48"/>
      <c r="U158" s="48"/>
      <c r="V158" s="48"/>
      <c r="W158" s="48"/>
      <c r="X158" s="48"/>
      <c r="Y158" s="48"/>
      <c r="Z158" s="48"/>
      <c r="AA158" s="48"/>
      <c r="AB158" s="48"/>
      <c r="AC158" s="48"/>
      <c r="AD158" s="48"/>
      <c r="AE158" s="48"/>
    </row>
    <row r="159" spans="1:31" s="41" customFormat="1" x14ac:dyDescent="0.2">
      <c r="A159" s="94"/>
      <c r="C159" s="48"/>
      <c r="D159" s="48"/>
      <c r="E159" s="48"/>
      <c r="F159" s="48"/>
      <c r="G159" s="48"/>
      <c r="H159" s="53"/>
      <c r="I159" s="53"/>
      <c r="J159" s="48"/>
      <c r="K159" s="48"/>
      <c r="L159" s="48"/>
      <c r="M159" s="48"/>
      <c r="N159" s="48"/>
      <c r="O159" s="53"/>
      <c r="P159" s="53"/>
      <c r="Q159" s="48"/>
      <c r="R159" s="48"/>
      <c r="S159" s="48"/>
      <c r="T159" s="48"/>
      <c r="U159" s="48"/>
      <c r="V159" s="48"/>
      <c r="W159" s="48"/>
      <c r="X159" s="48"/>
      <c r="Y159" s="48"/>
      <c r="Z159" s="48"/>
      <c r="AA159" s="48"/>
      <c r="AB159" s="48"/>
      <c r="AC159" s="48"/>
      <c r="AD159" s="48"/>
      <c r="AE159" s="48"/>
    </row>
    <row r="160" spans="1:31" s="96" customFormat="1" x14ac:dyDescent="0.2">
      <c r="A160" s="95"/>
      <c r="C160" s="97"/>
      <c r="D160" s="97"/>
      <c r="E160" s="97"/>
      <c r="F160" s="97"/>
      <c r="G160" s="97"/>
      <c r="H160" s="98"/>
      <c r="I160" s="98"/>
      <c r="J160" s="97"/>
      <c r="K160" s="97"/>
      <c r="L160" s="97"/>
      <c r="M160" s="97"/>
      <c r="N160" s="97"/>
      <c r="O160" s="98"/>
      <c r="P160" s="98"/>
      <c r="Q160" s="97"/>
      <c r="R160" s="97"/>
      <c r="S160" s="97"/>
      <c r="T160" s="97"/>
      <c r="U160" s="97"/>
      <c r="V160" s="97"/>
      <c r="W160" s="97"/>
      <c r="X160" s="48"/>
      <c r="Y160" s="48"/>
      <c r="Z160" s="48"/>
      <c r="AA160" s="48"/>
      <c r="AB160" s="48"/>
      <c r="AC160" s="48"/>
      <c r="AD160" s="97"/>
      <c r="AE160" s="97"/>
    </row>
    <row r="161" spans="3:31" x14ac:dyDescent="0.2">
      <c r="C161" s="4"/>
      <c r="D161" s="4"/>
      <c r="E161" s="4"/>
      <c r="F161" s="4"/>
      <c r="G161" s="4"/>
      <c r="J161" s="4"/>
      <c r="K161" s="4"/>
      <c r="L161" s="4"/>
      <c r="M161" s="4"/>
      <c r="N161" s="4"/>
      <c r="Q161" s="4"/>
      <c r="R161" s="4"/>
      <c r="S161" s="4"/>
      <c r="U161" s="4"/>
      <c r="V161" s="4"/>
      <c r="W161" s="4"/>
      <c r="X161" s="69"/>
      <c r="Y161" s="48"/>
      <c r="Z161" s="48"/>
      <c r="AA161" s="48"/>
      <c r="AB161" s="48"/>
      <c r="AC161" s="70"/>
      <c r="AD161" s="4"/>
      <c r="AE161" s="4"/>
    </row>
    <row r="162" spans="3:31" x14ac:dyDescent="0.2">
      <c r="C162" s="4"/>
      <c r="D162" s="4"/>
      <c r="E162" s="4"/>
      <c r="F162" s="4"/>
      <c r="G162" s="4"/>
      <c r="J162" s="4"/>
      <c r="K162" s="4"/>
      <c r="L162" s="4"/>
      <c r="M162" s="4"/>
      <c r="N162" s="4"/>
      <c r="Q162" s="4"/>
      <c r="R162" s="4"/>
      <c r="S162" s="4"/>
      <c r="U162" s="4"/>
      <c r="V162" s="4"/>
      <c r="W162" s="4"/>
      <c r="X162" s="69"/>
      <c r="Y162" s="48"/>
      <c r="Z162" s="48"/>
      <c r="AA162" s="48"/>
      <c r="AB162" s="48"/>
      <c r="AC162" s="70"/>
      <c r="AD162" s="4"/>
      <c r="AE162" s="4"/>
    </row>
    <row r="163" spans="3:31" x14ac:dyDescent="0.2">
      <c r="C163" s="4"/>
      <c r="D163" s="4"/>
      <c r="E163" s="4"/>
      <c r="F163" s="4"/>
      <c r="G163" s="4"/>
      <c r="J163" s="4"/>
      <c r="K163" s="4"/>
      <c r="L163" s="4"/>
      <c r="M163" s="4"/>
      <c r="N163" s="4"/>
      <c r="Q163" s="4"/>
      <c r="R163" s="4"/>
      <c r="S163" s="4"/>
      <c r="U163" s="4"/>
      <c r="V163" s="4"/>
      <c r="W163" s="4"/>
      <c r="X163" s="69"/>
      <c r="Y163" s="48"/>
      <c r="Z163" s="48"/>
      <c r="AA163" s="48"/>
      <c r="AB163" s="48"/>
      <c r="AC163" s="70"/>
      <c r="AD163" s="4"/>
      <c r="AE163" s="4"/>
    </row>
    <row r="164" spans="3:31" x14ac:dyDescent="0.2">
      <c r="C164" s="4"/>
      <c r="D164" s="4"/>
      <c r="E164" s="4"/>
      <c r="F164" s="4"/>
      <c r="G164" s="4"/>
      <c r="J164" s="4"/>
      <c r="K164" s="4"/>
      <c r="L164" s="4"/>
      <c r="M164" s="4"/>
      <c r="N164" s="4"/>
      <c r="Q164" s="4"/>
      <c r="R164" s="4"/>
      <c r="S164" s="4"/>
      <c r="U164" s="4"/>
      <c r="V164" s="4"/>
      <c r="W164" s="4"/>
      <c r="X164" s="69"/>
      <c r="Y164" s="48"/>
      <c r="Z164" s="48"/>
      <c r="AA164" s="48"/>
      <c r="AB164" s="48"/>
      <c r="AC164" s="70"/>
      <c r="AD164" s="4"/>
      <c r="AE164" s="4"/>
    </row>
  </sheetData>
  <sheetProtection password="BE8E" sheet="1" objects="1" scenarios="1"/>
  <mergeCells count="22">
    <mergeCell ref="U6:W6"/>
    <mergeCell ref="D5:I5"/>
    <mergeCell ref="K5:P5"/>
    <mergeCell ref="H6:H7"/>
    <mergeCell ref="O6:O7"/>
    <mergeCell ref="R5:W5"/>
    <mergeCell ref="D6:D7"/>
    <mergeCell ref="G6:G7"/>
    <mergeCell ref="R6:T6"/>
    <mergeCell ref="P6:P7"/>
    <mergeCell ref="A147:P147"/>
    <mergeCell ref="F6:F7"/>
    <mergeCell ref="E6:E7"/>
    <mergeCell ref="A148:P148"/>
    <mergeCell ref="A149:P149"/>
    <mergeCell ref="I6:I7"/>
    <mergeCell ref="K6:K7"/>
    <mergeCell ref="L6:L7"/>
    <mergeCell ref="M6:M7"/>
    <mergeCell ref="N6:N7"/>
    <mergeCell ref="A5:C7"/>
    <mergeCell ref="A146:P146"/>
  </mergeCells>
  <phoneticPr fontId="0" type="noConversion"/>
  <conditionalFormatting sqref="B104:B139 B9:B102 B141:B142">
    <cfRule type="expression" dxfId="24" priority="118" stopIfTrue="1">
      <formula>A9=#REF!</formula>
    </cfRule>
  </conditionalFormatting>
  <conditionalFormatting sqref="I9:I102">
    <cfRule type="expression" dxfId="23" priority="126" stopIfTrue="1">
      <formula>XEC9=#REF!</formula>
    </cfRule>
  </conditionalFormatting>
  <conditionalFormatting sqref="H9:H102">
    <cfRule type="expression" dxfId="22" priority="132" stopIfTrue="1">
      <formula>XDV9=#REF!</formula>
    </cfRule>
  </conditionalFormatting>
  <conditionalFormatting sqref="H141:H142 H9:H102 H104:H139">
    <cfRule type="expression" dxfId="21" priority="133" stopIfTrue="1">
      <formula>A9=#REF!</formula>
    </cfRule>
  </conditionalFormatting>
  <conditionalFormatting sqref="P9:P102">
    <cfRule type="expression" dxfId="20" priority="50" stopIfTrue="1">
      <formula>XEI9=#REF!</formula>
    </cfRule>
  </conditionalFormatting>
  <conditionalFormatting sqref="D141:I142 D9:I102 D104:I139 E9:G142 N10:N142 K9:N9 P141:P142 P104:P139 P9:P102">
    <cfRule type="expression" dxfId="19" priority="153" stopIfTrue="1">
      <formula>#REF!=#REF!</formula>
    </cfRule>
  </conditionalFormatting>
  <conditionalFormatting sqref="P141:P142 P9:P102 P104:P139">
    <cfRule type="expression" dxfId="18" priority="158" stopIfTrue="1">
      <formula>#REF!=#REF!</formula>
    </cfRule>
  </conditionalFormatting>
  <conditionalFormatting sqref="I104:I139">
    <cfRule type="expression" dxfId="17" priority="42" stopIfTrue="1">
      <formula>XEC104=#REF!</formula>
    </cfRule>
  </conditionalFormatting>
  <conditionalFormatting sqref="H104:H139">
    <cfRule type="expression" dxfId="16" priority="41" stopIfTrue="1">
      <formula>XDV104=#REF!</formula>
    </cfRule>
  </conditionalFormatting>
  <conditionalFormatting sqref="P104:P139">
    <cfRule type="expression" dxfId="15" priority="40" stopIfTrue="1">
      <formula>XEI104=#REF!</formula>
    </cfRule>
  </conditionalFormatting>
  <conditionalFormatting sqref="I141:I142">
    <cfRule type="expression" dxfId="14" priority="35" stopIfTrue="1">
      <formula>XEC141=#REF!</formula>
    </cfRule>
  </conditionalFormatting>
  <conditionalFormatting sqref="H141:H142">
    <cfRule type="expression" dxfId="13" priority="34" stopIfTrue="1">
      <formula>XDV141=#REF!</formula>
    </cfRule>
  </conditionalFormatting>
  <conditionalFormatting sqref="P141:P142">
    <cfRule type="expression" dxfId="12" priority="33" stopIfTrue="1">
      <formula>XEI141=#REF!</formula>
    </cfRule>
  </conditionalFormatting>
  <conditionalFormatting sqref="M9">
    <cfRule type="expression" dxfId="11" priority="19" stopIfTrue="1">
      <formula>XEG9=#REF!</formula>
    </cfRule>
  </conditionalFormatting>
  <conditionalFormatting sqref="L9">
    <cfRule type="expression" dxfId="10" priority="20" stopIfTrue="1">
      <formula>XDZ9=#REF!</formula>
    </cfRule>
  </conditionalFormatting>
  <conditionalFormatting sqref="L9">
    <cfRule type="expression" dxfId="9" priority="21" stopIfTrue="1">
      <formula>E9=#REF!</formula>
    </cfRule>
  </conditionalFormatting>
  <conditionalFormatting sqref="L103:M103 L140:M140 K10:M102 K104:M139 K142:M142 K141:L141">
    <cfRule type="expression" dxfId="8" priority="15" stopIfTrue="1">
      <formula>#REF!=#REF!</formula>
    </cfRule>
  </conditionalFormatting>
  <conditionalFormatting sqref="M141">
    <cfRule type="expression" dxfId="7" priority="12" stopIfTrue="1">
      <formula>#REF!=#REF!</formula>
    </cfRule>
  </conditionalFormatting>
  <conditionalFormatting sqref="M9">
    <cfRule type="expression" dxfId="6" priority="10" stopIfTrue="1">
      <formula>XEA9=#REF!</formula>
    </cfRule>
  </conditionalFormatting>
  <conditionalFormatting sqref="M9">
    <cfRule type="expression" dxfId="5" priority="11" stopIfTrue="1">
      <formula>F9=#REF!</formula>
    </cfRule>
  </conditionalFormatting>
  <conditionalFormatting sqref="O9:O102">
    <cfRule type="expression" dxfId="4" priority="3" stopIfTrue="1">
      <formula>XEC9=#REF!</formula>
    </cfRule>
  </conditionalFormatting>
  <conditionalFormatting sqref="O141:O142 O9:O102 O104:O139">
    <cfRule type="expression" dxfId="3" priority="4" stopIfTrue="1">
      <formula>H9=#REF!</formula>
    </cfRule>
  </conditionalFormatting>
  <conditionalFormatting sqref="O141:O142 O9:O102 O104:O139">
    <cfRule type="expression" dxfId="2" priority="5" stopIfTrue="1">
      <formula>#REF!=#REF!</formula>
    </cfRule>
  </conditionalFormatting>
  <conditionalFormatting sqref="O104:O139">
    <cfRule type="expression" dxfId="1" priority="2" stopIfTrue="1">
      <formula>XEC104=#REF!</formula>
    </cfRule>
  </conditionalFormatting>
  <conditionalFormatting sqref="O141:O142">
    <cfRule type="expression" dxfId="0" priority="1" stopIfTrue="1">
      <formula>XEC141=#REF!</formula>
    </cfRule>
  </conditionalFormatting>
  <printOptions horizontalCentered="1"/>
  <pageMargins left="0.25" right="0.25" top="0.5" bottom="0.5" header="0.25" footer="0.25"/>
  <pageSetup scale="56" fitToWidth="2" fitToHeight="8" orientation="landscape" r:id="rId1"/>
  <headerFooter alignWithMargins="0">
    <oddHeader>&amp;RAttachment C to Supts Memo No.  097-15
April 17, 2015</oddHeader>
    <oddFooter>&amp;C&amp;P</oddFooter>
  </headerFooter>
  <colBreaks count="1" manualBreakCount="1">
    <brk id="16" max="1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ESEA MOE</vt:lpstr>
      <vt:lpstr>'ESEA MOE'!Print_Area</vt:lpstr>
      <vt:lpstr>'ESEA MOE'!Print_Titles</vt:lpstr>
    </vt:vector>
  </TitlesOfParts>
  <Company>Virginia IT Infrastructure Partnership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Friese</dc:creator>
  <cp:lastModifiedBy>Chris Sorensen</cp:lastModifiedBy>
  <cp:lastPrinted>2015-04-15T20:17:28Z</cp:lastPrinted>
  <dcterms:created xsi:type="dcterms:W3CDTF">2011-03-16T19:20:07Z</dcterms:created>
  <dcterms:modified xsi:type="dcterms:W3CDTF">2015-04-20T20:35:50Z</dcterms:modified>
</cp:coreProperties>
</file>