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20\Attachments\Supts Memo No 136-20 - VPSA Series XX\Working Files\"/>
    </mc:Choice>
  </mc:AlternateContent>
  <bookViews>
    <workbookView xWindow="105" yWindow="90" windowWidth="21120" windowHeight="9450"/>
  </bookViews>
  <sheets>
    <sheet name="Series XVIII" sheetId="1" r:id="rId1"/>
  </sheets>
  <definedNames>
    <definedName name="_xlnm._FilterDatabase" localSheetId="0" hidden="1">'Series XVIII'!$A$6:$P$208</definedName>
    <definedName name="_xlnm.Print_Titles" localSheetId="0">'Series XVIII'!$2:$6</definedName>
  </definedNames>
  <calcPr calcId="162913"/>
</workbook>
</file>

<file path=xl/calcChain.xml><?xml version="1.0" encoding="utf-8"?>
<calcChain xmlns="http://schemas.openxmlformats.org/spreadsheetml/2006/main">
  <c r="M91" i="1" l="1"/>
  <c r="M90" i="1"/>
  <c r="M169" i="1"/>
  <c r="M192" i="1"/>
  <c r="O41" i="1"/>
  <c r="M107" i="1"/>
  <c r="M158" i="1"/>
  <c r="F140" i="1" l="1"/>
  <c r="L140" i="1" s="1"/>
  <c r="F141" i="1"/>
  <c r="L141" i="1" s="1"/>
  <c r="F142" i="1"/>
  <c r="L142" i="1" s="1"/>
  <c r="F143" i="1"/>
  <c r="L143" i="1" s="1"/>
  <c r="F144" i="1"/>
  <c r="L144" i="1" s="1"/>
  <c r="F145" i="1"/>
  <c r="L145" i="1" s="1"/>
  <c r="F146" i="1"/>
  <c r="L146" i="1" s="1"/>
  <c r="F147" i="1"/>
  <c r="L147" i="1" s="1"/>
  <c r="F148" i="1"/>
  <c r="L148" i="1" s="1"/>
  <c r="F149" i="1"/>
  <c r="L149" i="1" s="1"/>
  <c r="F150" i="1"/>
  <c r="L150" i="1" s="1"/>
  <c r="F151" i="1"/>
  <c r="L151" i="1" s="1"/>
  <c r="F152" i="1"/>
  <c r="L152" i="1" s="1"/>
  <c r="F153" i="1"/>
  <c r="L153" i="1" s="1"/>
  <c r="F154" i="1"/>
  <c r="L154" i="1" s="1"/>
  <c r="F155" i="1"/>
  <c r="L155" i="1" s="1"/>
  <c r="F156" i="1"/>
  <c r="L156" i="1" s="1"/>
  <c r="F157" i="1"/>
  <c r="L157" i="1" s="1"/>
  <c r="F158" i="1"/>
  <c r="L158" i="1" s="1"/>
  <c r="F159" i="1"/>
  <c r="L159" i="1" s="1"/>
  <c r="F160" i="1"/>
  <c r="L160" i="1" s="1"/>
  <c r="F161" i="1"/>
  <c r="L161" i="1" s="1"/>
  <c r="F162" i="1"/>
  <c r="L162" i="1" s="1"/>
  <c r="F163" i="1"/>
  <c r="L163" i="1" s="1"/>
  <c r="F164" i="1"/>
  <c r="L164" i="1" s="1"/>
  <c r="F165" i="1"/>
  <c r="L165" i="1" s="1"/>
  <c r="F166" i="1"/>
  <c r="L166" i="1" s="1"/>
  <c r="F167" i="1"/>
  <c r="L167" i="1" s="1"/>
  <c r="F168" i="1"/>
  <c r="L168" i="1" s="1"/>
  <c r="F169" i="1"/>
  <c r="L169" i="1" s="1"/>
  <c r="F170" i="1"/>
  <c r="L170" i="1" s="1"/>
  <c r="F171" i="1"/>
  <c r="L171" i="1" s="1"/>
  <c r="F172" i="1"/>
  <c r="L172" i="1" s="1"/>
  <c r="F173" i="1"/>
  <c r="L173" i="1" s="1"/>
  <c r="F174" i="1"/>
  <c r="L174" i="1" s="1"/>
  <c r="F175" i="1"/>
  <c r="L175" i="1" s="1"/>
  <c r="F176" i="1"/>
  <c r="L176" i="1" s="1"/>
  <c r="F177" i="1"/>
  <c r="L177" i="1" s="1"/>
  <c r="F178" i="1"/>
  <c r="L178" i="1" s="1"/>
  <c r="F179" i="1"/>
  <c r="L179" i="1" s="1"/>
  <c r="F180" i="1"/>
  <c r="L180" i="1" s="1"/>
  <c r="F181" i="1"/>
  <c r="L181" i="1" s="1"/>
  <c r="F182" i="1"/>
  <c r="L182" i="1" s="1"/>
  <c r="F183" i="1"/>
  <c r="L183" i="1" s="1"/>
  <c r="F184" i="1"/>
  <c r="L184" i="1" s="1"/>
  <c r="F185" i="1"/>
  <c r="L185" i="1" s="1"/>
  <c r="F186" i="1"/>
  <c r="L186" i="1" s="1"/>
  <c r="F187" i="1"/>
  <c r="L187" i="1" s="1"/>
  <c r="F188" i="1"/>
  <c r="L188" i="1" s="1"/>
  <c r="F189" i="1"/>
  <c r="L189" i="1" s="1"/>
  <c r="F190" i="1"/>
  <c r="L190" i="1" s="1"/>
  <c r="F191" i="1"/>
  <c r="L191" i="1" s="1"/>
  <c r="F192" i="1"/>
  <c r="L192" i="1" s="1"/>
  <c r="F193" i="1"/>
  <c r="L193" i="1" s="1"/>
  <c r="F194" i="1"/>
  <c r="L194" i="1" s="1"/>
  <c r="F195" i="1"/>
  <c r="L195" i="1" s="1"/>
  <c r="F196" i="1"/>
  <c r="L196" i="1" s="1"/>
  <c r="F197" i="1"/>
  <c r="L197" i="1" s="1"/>
  <c r="F198" i="1"/>
  <c r="L198" i="1" s="1"/>
  <c r="F199" i="1"/>
  <c r="L199" i="1" s="1"/>
  <c r="F200" i="1"/>
  <c r="L200" i="1" s="1"/>
  <c r="F201" i="1"/>
  <c r="L201" i="1" s="1"/>
  <c r="F202" i="1"/>
  <c r="L202" i="1" s="1"/>
  <c r="F203" i="1"/>
  <c r="L203" i="1" s="1"/>
  <c r="F204" i="1"/>
  <c r="L204" i="1" s="1"/>
  <c r="F205" i="1"/>
  <c r="L205" i="1" s="1"/>
  <c r="F206" i="1"/>
  <c r="L206" i="1" s="1"/>
  <c r="F207" i="1"/>
  <c r="L207" i="1" s="1"/>
  <c r="F139" i="1"/>
  <c r="L139" i="1" s="1"/>
  <c r="F8" i="1"/>
  <c r="L8" i="1" s="1"/>
  <c r="F9" i="1"/>
  <c r="L9" i="1" s="1"/>
  <c r="F10" i="1"/>
  <c r="L10" i="1" s="1"/>
  <c r="F11" i="1"/>
  <c r="L11" i="1" s="1"/>
  <c r="F12" i="1"/>
  <c r="L12" i="1" s="1"/>
  <c r="F13" i="1"/>
  <c r="L13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32" i="1"/>
  <c r="L32" i="1" s="1"/>
  <c r="F33" i="1"/>
  <c r="L33" i="1" s="1"/>
  <c r="F34" i="1"/>
  <c r="L34" i="1" s="1"/>
  <c r="F35" i="1"/>
  <c r="L35" i="1" s="1"/>
  <c r="F36" i="1"/>
  <c r="L36" i="1" s="1"/>
  <c r="F37" i="1"/>
  <c r="L37" i="1" s="1"/>
  <c r="F38" i="1"/>
  <c r="L38" i="1" s="1"/>
  <c r="F39" i="1"/>
  <c r="L39" i="1" s="1"/>
  <c r="F40" i="1"/>
  <c r="L40" i="1" s="1"/>
  <c r="F41" i="1"/>
  <c r="L41" i="1" s="1"/>
  <c r="F42" i="1"/>
  <c r="L42" i="1" s="1"/>
  <c r="F43" i="1"/>
  <c r="L43" i="1" s="1"/>
  <c r="F44" i="1"/>
  <c r="L44" i="1" s="1"/>
  <c r="F45" i="1"/>
  <c r="L45" i="1" s="1"/>
  <c r="F46" i="1"/>
  <c r="L46" i="1" s="1"/>
  <c r="F47" i="1"/>
  <c r="L47" i="1" s="1"/>
  <c r="F48" i="1"/>
  <c r="L48" i="1" s="1"/>
  <c r="F49" i="1"/>
  <c r="L49" i="1" s="1"/>
  <c r="F50" i="1"/>
  <c r="L50" i="1" s="1"/>
  <c r="F51" i="1"/>
  <c r="L51" i="1" s="1"/>
  <c r="F52" i="1"/>
  <c r="L52" i="1" s="1"/>
  <c r="F53" i="1"/>
  <c r="L53" i="1" s="1"/>
  <c r="F54" i="1"/>
  <c r="L54" i="1" s="1"/>
  <c r="F55" i="1"/>
  <c r="L55" i="1" s="1"/>
  <c r="F56" i="1"/>
  <c r="L56" i="1" s="1"/>
  <c r="F57" i="1"/>
  <c r="L57" i="1" s="1"/>
  <c r="F58" i="1"/>
  <c r="L58" i="1" s="1"/>
  <c r="F59" i="1"/>
  <c r="L59" i="1" s="1"/>
  <c r="F60" i="1"/>
  <c r="L60" i="1" s="1"/>
  <c r="F61" i="1"/>
  <c r="L61" i="1" s="1"/>
  <c r="F62" i="1"/>
  <c r="L62" i="1" s="1"/>
  <c r="F63" i="1"/>
  <c r="L63" i="1" s="1"/>
  <c r="F64" i="1"/>
  <c r="L64" i="1" s="1"/>
  <c r="F65" i="1"/>
  <c r="L65" i="1" s="1"/>
  <c r="F66" i="1"/>
  <c r="L66" i="1" s="1"/>
  <c r="F67" i="1"/>
  <c r="L67" i="1" s="1"/>
  <c r="F68" i="1"/>
  <c r="L68" i="1" s="1"/>
  <c r="F69" i="1"/>
  <c r="L69" i="1" s="1"/>
  <c r="F70" i="1"/>
  <c r="L70" i="1" s="1"/>
  <c r="F71" i="1"/>
  <c r="L71" i="1" s="1"/>
  <c r="F72" i="1"/>
  <c r="L72" i="1" s="1"/>
  <c r="F73" i="1"/>
  <c r="L73" i="1" s="1"/>
  <c r="F74" i="1"/>
  <c r="L74" i="1" s="1"/>
  <c r="F75" i="1"/>
  <c r="L75" i="1" s="1"/>
  <c r="F76" i="1"/>
  <c r="L76" i="1" s="1"/>
  <c r="F77" i="1"/>
  <c r="L77" i="1" s="1"/>
  <c r="F78" i="1"/>
  <c r="L78" i="1" s="1"/>
  <c r="F79" i="1"/>
  <c r="L79" i="1" s="1"/>
  <c r="F80" i="1"/>
  <c r="L80" i="1" s="1"/>
  <c r="F81" i="1"/>
  <c r="L81" i="1" s="1"/>
  <c r="F82" i="1"/>
  <c r="L82" i="1" s="1"/>
  <c r="F83" i="1"/>
  <c r="L83" i="1" s="1"/>
  <c r="F84" i="1"/>
  <c r="L84" i="1" s="1"/>
  <c r="F85" i="1"/>
  <c r="L85" i="1" s="1"/>
  <c r="F86" i="1"/>
  <c r="L86" i="1" s="1"/>
  <c r="F87" i="1"/>
  <c r="L87" i="1" s="1"/>
  <c r="F88" i="1"/>
  <c r="L88" i="1" s="1"/>
  <c r="F89" i="1"/>
  <c r="L89" i="1" s="1"/>
  <c r="F90" i="1"/>
  <c r="L90" i="1" s="1"/>
  <c r="F91" i="1"/>
  <c r="L91" i="1" s="1"/>
  <c r="F92" i="1"/>
  <c r="L92" i="1" s="1"/>
  <c r="F93" i="1"/>
  <c r="L93" i="1" s="1"/>
  <c r="F94" i="1"/>
  <c r="L94" i="1" s="1"/>
  <c r="F95" i="1"/>
  <c r="L95" i="1" s="1"/>
  <c r="F96" i="1"/>
  <c r="L96" i="1" s="1"/>
  <c r="F97" i="1"/>
  <c r="L97" i="1" s="1"/>
  <c r="F98" i="1"/>
  <c r="L98" i="1" s="1"/>
  <c r="F99" i="1"/>
  <c r="L99" i="1" s="1"/>
  <c r="F100" i="1"/>
  <c r="L100" i="1" s="1"/>
  <c r="F101" i="1"/>
  <c r="L101" i="1" s="1"/>
  <c r="F102" i="1"/>
  <c r="L102" i="1" s="1"/>
  <c r="F103" i="1"/>
  <c r="L103" i="1" s="1"/>
  <c r="F104" i="1"/>
  <c r="L104" i="1" s="1"/>
  <c r="F105" i="1"/>
  <c r="L105" i="1" s="1"/>
  <c r="F106" i="1"/>
  <c r="L106" i="1" s="1"/>
  <c r="F107" i="1"/>
  <c r="L107" i="1" s="1"/>
  <c r="F108" i="1"/>
  <c r="L108" i="1" s="1"/>
  <c r="F109" i="1"/>
  <c r="L109" i="1" s="1"/>
  <c r="F110" i="1"/>
  <c r="L110" i="1" s="1"/>
  <c r="F111" i="1"/>
  <c r="L111" i="1" s="1"/>
  <c r="F112" i="1"/>
  <c r="L112" i="1" s="1"/>
  <c r="F113" i="1"/>
  <c r="L113" i="1" s="1"/>
  <c r="F114" i="1"/>
  <c r="L114" i="1" s="1"/>
  <c r="F115" i="1"/>
  <c r="L115" i="1" s="1"/>
  <c r="F116" i="1"/>
  <c r="L116" i="1" s="1"/>
  <c r="F117" i="1"/>
  <c r="L117" i="1" s="1"/>
  <c r="F118" i="1"/>
  <c r="L118" i="1" s="1"/>
  <c r="F119" i="1"/>
  <c r="L119" i="1" s="1"/>
  <c r="F120" i="1"/>
  <c r="L120" i="1" s="1"/>
  <c r="F121" i="1"/>
  <c r="L121" i="1" s="1"/>
  <c r="F122" i="1"/>
  <c r="L122" i="1" s="1"/>
  <c r="F123" i="1"/>
  <c r="L123" i="1" s="1"/>
  <c r="F124" i="1"/>
  <c r="L124" i="1" s="1"/>
  <c r="F125" i="1"/>
  <c r="L125" i="1" s="1"/>
  <c r="F126" i="1"/>
  <c r="L126" i="1" s="1"/>
  <c r="F127" i="1"/>
  <c r="L127" i="1" s="1"/>
  <c r="F128" i="1"/>
  <c r="L128" i="1" s="1"/>
  <c r="F129" i="1"/>
  <c r="L129" i="1" s="1"/>
  <c r="F130" i="1"/>
  <c r="L130" i="1" s="1"/>
  <c r="F131" i="1"/>
  <c r="L131" i="1" s="1"/>
  <c r="F132" i="1"/>
  <c r="L132" i="1" s="1"/>
  <c r="F133" i="1"/>
  <c r="L133" i="1" s="1"/>
  <c r="F134" i="1"/>
  <c r="L134" i="1" s="1"/>
  <c r="F135" i="1"/>
  <c r="L135" i="1" s="1"/>
  <c r="F136" i="1"/>
  <c r="L136" i="1" s="1"/>
  <c r="F137" i="1"/>
  <c r="L137" i="1" s="1"/>
  <c r="F138" i="1"/>
  <c r="L138" i="1" s="1"/>
  <c r="F7" i="1"/>
  <c r="L7" i="1" s="1"/>
  <c r="N207" i="1" l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O208" i="1" l="1"/>
  <c r="M208" i="1"/>
  <c r="P129" i="1"/>
  <c r="P127" i="1"/>
  <c r="P119" i="1"/>
  <c r="P112" i="1"/>
  <c r="P111" i="1"/>
  <c r="P110" i="1"/>
  <c r="P101" i="1"/>
  <c r="P78" i="1"/>
  <c r="P77" i="1"/>
  <c r="P53" i="1"/>
  <c r="P41" i="1"/>
  <c r="P35" i="1"/>
  <c r="P27" i="1"/>
  <c r="P20" i="1"/>
  <c r="P13" i="1"/>
  <c r="P7" i="1"/>
</calcChain>
</file>

<file path=xl/sharedStrings.xml><?xml version="1.0" encoding="utf-8"?>
<sst xmlns="http://schemas.openxmlformats.org/spreadsheetml/2006/main" count="654" uniqueCount="227">
  <si>
    <t xml:space="preserve">Virginia Public School Authority </t>
  </si>
  <si>
    <t>To Provide Funding for the SOL Web-based Technology Initiative</t>
  </si>
  <si>
    <t>Div Num</t>
  </si>
  <si>
    <t>Division</t>
  </si>
  <si>
    <t>Grant @ $26,000 Per School</t>
  </si>
  <si>
    <t>Grant @ $50,000 Per Division</t>
  </si>
  <si>
    <t>Schools Including 9th Grade Not Fully Accredited</t>
  </si>
  <si>
    <t>Schools Not Fully Accredited @ $2,400 Per School</t>
  </si>
  <si>
    <t>9th Grade Fall Membership for Schools Not Fully Accredited</t>
  </si>
  <si>
    <t>e-Learning Backpack Funding @ $400 per 9th Grader</t>
  </si>
  <si>
    <t>Total Funding e-Learning Backpack Initiative</t>
  </si>
  <si>
    <t>Percent of Base Division Technology Grant Funds Remaining</t>
  </si>
  <si>
    <t>Percent of e-Learning Backpack Grant Funds Remaining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</si>
  <si>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</si>
  <si>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</si>
  <si>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</si>
  <si>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</si>
  <si>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</si>
  <si>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</si>
  <si>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</si>
  <si>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</si>
  <si>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</si>
  <si>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BOTETOURT</t>
  </si>
  <si>
    <t>BRUNSWICK</t>
  </si>
  <si>
    <t>BUCKINGHAM</t>
  </si>
  <si>
    <t>CAMPBELL</t>
  </si>
  <si>
    <t>CAROLINE</t>
  </si>
  <si>
    <t>CARROLL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</si>
  <si>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</si>
  <si>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</si>
  <si>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</si>
  <si>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</si>
  <si>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</si>
  <si>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</si>
  <si>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</si>
  <si>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</si>
  <si>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</si>
  <si>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</si>
  <si>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</si>
  <si>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</si>
  <si>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</si>
  <si>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</si>
  <si>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</si>
  <si>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</si>
  <si>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GOOCHLAND</t>
  </si>
  <si>
    <t>GRAYSON</t>
  </si>
  <si>
    <t>GREENE</t>
  </si>
  <si>
    <t>GREENSVILLE</t>
  </si>
  <si>
    <t>HALIFAX</t>
  </si>
  <si>
    <t>HANOVER</t>
  </si>
  <si>
    <t>HENRY</t>
  </si>
  <si>
    <t>KING GEORGE</t>
  </si>
  <si>
    <t>KING WILLIAM</t>
  </si>
  <si>
    <t>LOUISA</t>
  </si>
  <si>
    <t>MADISON</t>
  </si>
  <si>
    <t>MATHEWS</t>
  </si>
  <si>
    <t>MECKLENBURG</t>
  </si>
  <si>
    <t>MIDDLESEX</t>
  </si>
  <si>
    <t>NELSON</t>
  </si>
  <si>
    <t>NEW KENT</t>
  </si>
  <si>
    <t>NOTTOWAY</t>
  </si>
  <si>
    <t>ORANGE</t>
  </si>
  <si>
    <t>PAGE</t>
  </si>
  <si>
    <t>PATRICK</t>
  </si>
  <si>
    <t>PITTSYLVANIA</t>
  </si>
  <si>
    <t>POWHATAN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</si>
  <si>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</si>
  <si>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</si>
  <si>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</si>
  <si>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</si>
  <si>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</si>
  <si>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</si>
  <si>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</si>
  <si>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</si>
  <si>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SCOTT</t>
  </si>
  <si>
    <t>SHENANDOAH</t>
  </si>
  <si>
    <t>SOUTHAMPTON</t>
  </si>
  <si>
    <t>SPOTSYLVANIA</t>
  </si>
  <si>
    <t>STAFFORD</t>
  </si>
  <si>
    <t>SURRY</t>
  </si>
  <si>
    <t>TAZEWELL</t>
  </si>
  <si>
    <t>WARREN</t>
  </si>
  <si>
    <t>WASHINGTON</t>
  </si>
  <si>
    <t>WISE</t>
  </si>
  <si>
    <t>ALEXANDRIA</t>
  </si>
  <si>
    <t>BRISTOL</t>
  </si>
  <si>
    <t>CHARLOTTESVILLE</t>
  </si>
  <si>
    <t>COLONIAL HEIGHTS</t>
  </si>
  <si>
    <t>DANVILLE</t>
  </si>
  <si>
    <t>FALLS CHURCH</t>
  </si>
  <si>
    <t>FREDERICKSBURG</t>
  </si>
  <si>
    <t>HAMPTON</t>
  </si>
  <si>
    <t>NORTON</t>
  </si>
  <si>
    <t>PETERSBURG</t>
  </si>
  <si>
    <t>RADFORD</t>
  </si>
  <si>
    <t>ROANOKE CITY</t>
  </si>
  <si>
    <t>STAUNTON</t>
  </si>
  <si>
    <t>SUFFOLK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</si>
  <si>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</si>
  <si>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</si>
  <si>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</si>
  <si>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</si>
  <si>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</si>
  <si>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</si>
  <si>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</si>
  <si>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</si>
  <si>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PARK</t>
  </si>
  <si>
    <t>WEST POINT</t>
  </si>
  <si>
    <t>N/A</t>
  </si>
  <si>
    <t>ROANOKE VALLEY REGIONAL BOARD</t>
  </si>
  <si>
    <t xml:space="preserve"> </t>
  </si>
  <si>
    <t>Total Balances:</t>
  </si>
  <si>
    <t>BEDFORD</t>
  </si>
  <si>
    <t>BLAND</t>
  </si>
  <si>
    <t>BUCHANAN</t>
  </si>
  <si>
    <t>CHARLES CITY</t>
  </si>
  <si>
    <t>GLOUCESTER</t>
  </si>
  <si>
    <t>HENRICO</t>
  </si>
  <si>
    <t>HIGHLAND</t>
  </si>
  <si>
    <t>ISLE OF WIGHT</t>
  </si>
  <si>
    <t>KING QUEEN</t>
  </si>
  <si>
    <t>LANCASTER</t>
  </si>
  <si>
    <t>LEE</t>
  </si>
  <si>
    <t>LOUDOUN</t>
  </si>
  <si>
    <t>LUNENBURG</t>
  </si>
  <si>
    <t>MONTGOMERY</t>
  </si>
  <si>
    <t>NORTHAMPTON</t>
  </si>
  <si>
    <t>NORTHUMBERLAND</t>
  </si>
  <si>
    <t>PRINCE EDWARD</t>
  </si>
  <si>
    <t>RUSSELL</t>
  </si>
  <si>
    <t>SMYTH</t>
  </si>
  <si>
    <t>SUSSEX</t>
  </si>
  <si>
    <t>WESTMORELAND</t>
  </si>
  <si>
    <t>WYTHE</t>
  </si>
  <si>
    <t>YORK</t>
  </si>
  <si>
    <t>BUENA VISTA</t>
  </si>
  <si>
    <t>COVINGTON</t>
  </si>
  <si>
    <t>GALAX</t>
  </si>
  <si>
    <t>HARRISONBURG</t>
  </si>
  <si>
    <t>HOPEWELL</t>
  </si>
  <si>
    <t>LYNCHBURG</t>
  </si>
  <si>
    <t>MARTINSVILLE</t>
  </si>
  <si>
    <t>NEWPORT NEWS</t>
  </si>
  <si>
    <t>NORFOLK</t>
  </si>
  <si>
    <t>PORTSMOUTH</t>
  </si>
  <si>
    <t>RICHMOND CITY</t>
  </si>
  <si>
    <t>VIRGINIA BEACH</t>
  </si>
  <si>
    <t>MANASSAS CITY</t>
  </si>
  <si>
    <t>COLONIAL BEACH</t>
  </si>
  <si>
    <t>VSDB - STAUNTON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</si>
  <si>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</si>
  <si>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</si>
  <si>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</si>
  <si>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</si>
  <si>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</si>
  <si>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</si>
  <si>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</si>
  <si>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</si>
  <si>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</si>
  <si>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</si>
  <si>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</si>
  <si>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</si>
  <si>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</si>
  <si>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</si>
  <si>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</si>
  <si>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</si>
  <si>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</si>
  <si>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</si>
  <si>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COOPERATIVE CENTERS FOR EXCEPTIONAL CHILDREN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</si>
  <si>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</si>
  <si>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</si>
  <si>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</si>
  <si>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</si>
  <si>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</si>
  <si>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</si>
  <si>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</si>
  <si>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</si>
  <si>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</si>
  <si>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</si>
  <si>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</si>
  <si>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</si>
  <si>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</si>
  <si>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</si>
  <si>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</si>
  <si>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THE PRUDEN CENTER FOR INDUSTRY AND TECHNOLOGY</t>
  </si>
  <si>
    <t>ROWANTY VOCATIONAL-TECHNICAL CENTER</t>
  </si>
  <si>
    <t>NORTHERN NECK VOCATIONAL-TECHNICAL CENTER</t>
  </si>
  <si>
    <t>AMELIA-NOTTOWAY VOCATIONAL-TECHNICAL CENTER</t>
  </si>
  <si>
    <t>BRIDGING COMMUNITIES REGIONAL CTE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</si>
  <si>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</si>
  <si>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</si>
  <si>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</si>
  <si>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</si>
  <si>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</si>
  <si>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</si>
  <si>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</si>
  <si>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</si>
  <si>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</si>
  <si>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</si>
  <si>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</si>
  <si>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</si>
  <si>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</si>
  <si>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</si>
  <si>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</si>
  <si>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</si>
  <si>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</si>
  <si>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</si>
  <si>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</si>
  <si>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</si>
  <si>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SHENANDOAH VALLEY REG ALTERNATIVE ED/GENESIS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</si>
  <si>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</si>
  <si>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</si>
  <si>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</si>
  <si>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</si>
  <si>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</si>
  <si>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</si>
  <si>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</si>
  <si>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End of workbook</t>
  </si>
  <si>
    <t>No data</t>
  </si>
  <si>
    <t>Purpose of this table is to provide initial grant balances and current balances for Series XVIII</t>
  </si>
  <si>
    <t>Number of Schools in 2017-2018 Fall Membership &amp; Regional Programs</t>
  </si>
  <si>
    <t>Base Division VPSA Technology Grant FY 2018</t>
  </si>
  <si>
    <t>Total VPSA Technology Grant FY 2018</t>
  </si>
  <si>
    <t>Based on Actual 2017-2018 Fall Membership</t>
  </si>
  <si>
    <t>Educational Technology Notes Series XVIII (Spring 2018)</t>
  </si>
  <si>
    <t>Base Division Grant Balance as of 6/12/2020</t>
  </si>
  <si>
    <t>e-Learning Backpack Balance as of 6/12/2020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</si>
</sst>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wrapText="1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0" fontId="3" fillId="0" borderId="6" xfId="6" applyFont="1" applyFill="1" applyBorder="1" applyAlignment="1">
      <alignment horizontal="center" vertical="center" wrapText="1"/>
    </xf>
    <xf numFmtId="165" fontId="1" fillId="0" borderId="0" xfId="1" applyNumberFormat="1"/>
    <xf numFmtId="43" fontId="1" fillId="0" borderId="0" xfId="1" applyNumberFormat="1"/>
    <xf numFmtId="37" fontId="1" fillId="0" borderId="0" xfId="1" applyNumberFormat="1" applyFill="1"/>
    <xf numFmtId="165" fontId="3" fillId="0" borderId="5" xfId="3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9" fontId="3" fillId="0" borderId="3" xfId="7" applyFont="1" applyFill="1" applyBorder="1" applyAlignment="1">
      <alignment horizontal="center" vertical="center" wrapText="1"/>
    </xf>
    <xf numFmtId="10" fontId="1" fillId="0" borderId="10" xfId="7" applyNumberFormat="1" applyFont="1" applyFill="1" applyBorder="1"/>
    <xf numFmtId="0" fontId="3" fillId="0" borderId="9" xfId="1" applyFont="1" applyFill="1" applyBorder="1" applyAlignment="1">
      <alignment horizontal="center" vertical="center" wrapText="1"/>
    </xf>
    <xf numFmtId="164" fontId="1" fillId="0" borderId="4" xfId="1" quotePrefix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 vertical="center"/>
    </xf>
    <xf numFmtId="1" fontId="1" fillId="0" borderId="0" xfId="3" applyNumberFormat="1" applyFont="1" applyFill="1" applyBorder="1" applyAlignment="1">
      <alignment horizontal="center" vertical="center"/>
    </xf>
    <xf numFmtId="165" fontId="1" fillId="0" borderId="0" xfId="3" applyNumberFormat="1" applyFont="1" applyFill="1" applyBorder="1" applyAlignment="1">
      <alignment vertical="center"/>
    </xf>
    <xf numFmtId="10" fontId="1" fillId="0" borderId="0" xfId="1" applyNumberFormat="1" applyFont="1" applyFill="1" applyBorder="1"/>
    <xf numFmtId="164" fontId="1" fillId="0" borderId="4" xfId="1" applyNumberFormat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left" vertical="center"/>
    </xf>
    <xf numFmtId="164" fontId="1" fillId="0" borderId="4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6" fontId="3" fillId="0" borderId="5" xfId="8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vertical="center"/>
    </xf>
    <xf numFmtId="37" fontId="1" fillId="0" borderId="0" xfId="2" applyNumberFormat="1" applyFont="1" applyFill="1" applyBorder="1" applyAlignment="1">
      <alignment horizontal="right" vertical="center"/>
    </xf>
    <xf numFmtId="0" fontId="8" fillId="0" borderId="0" xfId="1" applyFont="1"/>
    <xf numFmtId="0" fontId="8" fillId="0" borderId="2" xfId="1" applyFont="1" applyFill="1" applyBorder="1" applyAlignment="1" applyProtection="1">
      <alignment vertical="center"/>
      <protection locked="0"/>
    </xf>
    <xf numFmtId="0" fontId="8" fillId="0" borderId="5" xfId="1" applyFont="1" applyFill="1" applyBorder="1" applyAlignment="1">
      <alignment horizontal="right" vertical="center"/>
    </xf>
    <xf numFmtId="165" fontId="8" fillId="0" borderId="5" xfId="3" applyNumberFormat="1" applyFont="1" applyFill="1" applyBorder="1" applyAlignment="1">
      <alignment vertical="center"/>
    </xf>
    <xf numFmtId="0" fontId="8" fillId="0" borderId="6" xfId="1" applyFont="1" applyFill="1" applyBorder="1"/>
    <xf numFmtId="0" fontId="7" fillId="0" borderId="0" xfId="0" applyFont="1"/>
    <xf numFmtId="0" fontId="3" fillId="0" borderId="1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7" fillId="0" borderId="5" xfId="0" applyFont="1" applyBorder="1"/>
  </cellXfs>
  <cellStyles count="9">
    <cellStyle name="Comma 2" xfId="3"/>
    <cellStyle name="Comma 3" xfId="4"/>
    <cellStyle name="Comma 4" xfId="2"/>
    <cellStyle name="Currency" xfId="8" builtinId="4"/>
    <cellStyle name="Currency 2" xfId="5"/>
    <cellStyle name="Normal" xfId="0" builtinId="0"/>
    <cellStyle name="Normal 2" xfId="1"/>
    <cellStyle name="Normal_Latest 2010-12 DABS - Conference Budget with VPSA update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3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:P3"/>
    </sheetView>
  </sheetViews>
  <sheetFormatPr defaultRowHeight="15" x14ac:dyDescent="0.25"/>
  <cols>
    <col min="1" max="1" width="8.5703125" bestFit="1" customWidth="1"/>
    <col min="2" max="2" width="59.5703125" customWidth="1"/>
    <col min="3" max="3" width="19.42578125" bestFit="1" customWidth="1"/>
    <col min="4" max="4" width="17" bestFit="1" customWidth="1"/>
    <col min="5" max="5" width="15.140625" bestFit="1" customWidth="1"/>
    <col min="6" max="6" width="17.7109375" bestFit="1" customWidth="1"/>
    <col min="7" max="7" width="16.28515625" bestFit="1" customWidth="1"/>
    <col min="8" max="8" width="17" bestFit="1" customWidth="1"/>
    <col min="9" max="9" width="20.140625" bestFit="1" customWidth="1"/>
    <col min="10" max="10" width="16.28515625" bestFit="1" customWidth="1"/>
    <col min="11" max="11" width="17.28515625" bestFit="1" customWidth="1"/>
    <col min="12" max="12" width="17.7109375" bestFit="1" customWidth="1"/>
    <col min="13" max="13" width="17.28515625" bestFit="1" customWidth="1"/>
    <col min="14" max="14" width="19.42578125" bestFit="1" customWidth="1"/>
    <col min="15" max="15" width="16.85546875" bestFit="1" customWidth="1"/>
    <col min="16" max="16" width="16.28515625" bestFit="1" customWidth="1"/>
  </cols>
  <sheetData>
    <row r="1" spans="1:21" ht="6" customHeight="1" thickBot="1" x14ac:dyDescent="0.3">
      <c r="A1" s="42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21" ht="21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0" t="s">
        <v>217</v>
      </c>
      <c r="R2" s="1"/>
      <c r="S2" s="1"/>
      <c r="T2" s="1"/>
      <c r="U2" s="1"/>
    </row>
    <row r="3" spans="1:21" ht="15" customHeight="1" thickBot="1" x14ac:dyDescent="0.3">
      <c r="A3" s="39" t="s">
        <v>224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1"/>
      <c r="R3" s="1"/>
      <c r="S3" s="1"/>
      <c r="T3" s="1"/>
      <c r="U3" s="1"/>
    </row>
    <row r="4" spans="1:21" ht="17.25" customHeight="1" x14ac:dyDescent="0.25">
      <c r="A4" s="36" t="s">
        <v>223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"/>
      <c r="R4" s="1"/>
      <c r="S4" s="1"/>
      <c r="T4" s="1"/>
      <c r="U4" s="1"/>
    </row>
    <row r="5" spans="1:21" ht="14.25" customHeight="1" thickBot="1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"/>
      <c r="R5" s="1"/>
      <c r="S5" s="1"/>
      <c r="T5" s="1"/>
      <c r="U5" s="1"/>
    </row>
    <row r="6" spans="1:21" ht="64.5" thickBot="1" x14ac:dyDescent="0.3">
      <c r="A6" s="10" t="s">
        <v>2</v>
      </c>
      <c r="B6" s="11" t="s">
        <v>3</v>
      </c>
      <c r="C6" s="11" t="s">
        <v>220</v>
      </c>
      <c r="D6" s="10" t="s">
        <v>4</v>
      </c>
      <c r="E6" s="10" t="s">
        <v>5</v>
      </c>
      <c r="F6" s="10" t="s">
        <v>221</v>
      </c>
      <c r="G6" s="5" t="s">
        <v>6</v>
      </c>
      <c r="H6" s="12" t="s">
        <v>7</v>
      </c>
      <c r="I6" s="13" t="s">
        <v>8</v>
      </c>
      <c r="J6" s="12" t="s">
        <v>9</v>
      </c>
      <c r="K6" s="12" t="s">
        <v>10</v>
      </c>
      <c r="L6" s="16" t="s">
        <v>222</v>
      </c>
      <c r="M6" s="14" t="s">
        <v>225</v>
      </c>
      <c r="N6" s="14" t="s">
        <v>11</v>
      </c>
      <c r="O6" s="10" t="s">
        <v>226</v>
      </c>
      <c r="P6" s="14" t="s">
        <v>12</v>
      </c>
      <c r="Q6" s="1"/>
      <c r="R6" s="1"/>
      <c r="S6" s="1"/>
      <c r="T6" s="1"/>
      <c r="U6" s="1"/>
    </row>
    <row r="7" spans="1:21" x14ac:dyDescent="0.25">
      <c r="A7" s="17">
        <v>1</v>
      </c>
      <c r="B7" s="18" t="s">
        <v>13</v>
      </c>
      <c r="C7" s="19">
        <v>11</v>
      </c>
      <c r="D7" s="20">
        <v>286000</v>
      </c>
      <c r="E7" s="20">
        <v>50000</v>
      </c>
      <c r="F7" s="20">
        <f>D7+E7</f>
        <v>336000</v>
      </c>
      <c r="G7" s="28">
        <v>3</v>
      </c>
      <c r="H7" s="28">
        <v>7200</v>
      </c>
      <c r="I7" s="28">
        <v>413</v>
      </c>
      <c r="J7" s="28">
        <v>165200</v>
      </c>
      <c r="K7" s="28">
        <v>172400</v>
      </c>
      <c r="L7" s="20">
        <f t="shared" ref="L7:L13" si="0">F7+K7</f>
        <v>508400</v>
      </c>
      <c r="M7" s="28">
        <v>336000</v>
      </c>
      <c r="N7" s="21">
        <f>M7/F7</f>
        <v>1</v>
      </c>
      <c r="O7" s="28">
        <v>172400</v>
      </c>
      <c r="P7" s="15">
        <f>O7/K7</f>
        <v>1</v>
      </c>
      <c r="Q7" s="3"/>
      <c r="R7" s="3"/>
      <c r="S7" s="3"/>
      <c r="T7" s="3"/>
      <c r="U7" s="3"/>
    </row>
    <row r="8" spans="1:21" x14ac:dyDescent="0.25">
      <c r="A8" s="22">
        <v>2</v>
      </c>
      <c r="B8" s="18" t="s">
        <v>14</v>
      </c>
      <c r="C8" s="19">
        <v>25</v>
      </c>
      <c r="D8" s="20">
        <v>650000</v>
      </c>
      <c r="E8" s="20">
        <v>50000</v>
      </c>
      <c r="F8" s="20">
        <f t="shared" ref="F8:F71" si="1">D8+E8</f>
        <v>700000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0">
        <f t="shared" si="0"/>
        <v>700000</v>
      </c>
      <c r="M8" s="28">
        <v>0</v>
      </c>
      <c r="N8" s="21">
        <f t="shared" ref="N8:N71" si="2">M8/F8</f>
        <v>0</v>
      </c>
      <c r="O8" s="28">
        <v>0</v>
      </c>
      <c r="P8" s="15">
        <v>0</v>
      </c>
      <c r="Q8" s="3"/>
      <c r="R8" s="3"/>
      <c r="S8" s="3"/>
      <c r="T8" s="3"/>
      <c r="U8" s="3"/>
    </row>
    <row r="9" spans="1:21" x14ac:dyDescent="0.25">
      <c r="A9" s="22">
        <v>3</v>
      </c>
      <c r="B9" s="18" t="s">
        <v>15</v>
      </c>
      <c r="C9" s="19">
        <v>5</v>
      </c>
      <c r="D9" s="20">
        <v>130000</v>
      </c>
      <c r="E9" s="20">
        <v>100000</v>
      </c>
      <c r="F9" s="20">
        <f t="shared" si="1"/>
        <v>230000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0">
        <f t="shared" si="0"/>
        <v>230000</v>
      </c>
      <c r="M9" s="28">
        <v>230000</v>
      </c>
      <c r="N9" s="21">
        <f t="shared" si="2"/>
        <v>1</v>
      </c>
      <c r="O9" s="28">
        <v>0</v>
      </c>
      <c r="P9" s="15">
        <v>0</v>
      </c>
      <c r="Q9" s="3"/>
      <c r="R9" s="3"/>
      <c r="S9" s="3"/>
      <c r="T9" s="3"/>
      <c r="U9" s="3"/>
    </row>
    <row r="10" spans="1:21" x14ac:dyDescent="0.25">
      <c r="A10" s="22">
        <v>4</v>
      </c>
      <c r="B10" s="18" t="s">
        <v>16</v>
      </c>
      <c r="C10" s="19">
        <v>3</v>
      </c>
      <c r="D10" s="20">
        <v>78000</v>
      </c>
      <c r="E10" s="20">
        <v>50000</v>
      </c>
      <c r="F10" s="20">
        <f t="shared" si="1"/>
        <v>128000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0">
        <f t="shared" si="0"/>
        <v>128000</v>
      </c>
      <c r="M10" s="28">
        <v>39005.39</v>
      </c>
      <c r="N10" s="21">
        <f t="shared" si="2"/>
        <v>0.30472960937499999</v>
      </c>
      <c r="O10" s="28">
        <v>0</v>
      </c>
      <c r="P10" s="15">
        <v>0</v>
      </c>
      <c r="Q10" s="3"/>
      <c r="R10" s="3"/>
      <c r="S10" s="3"/>
      <c r="T10" s="3"/>
      <c r="U10" s="3"/>
    </row>
    <row r="11" spans="1:21" x14ac:dyDescent="0.25">
      <c r="A11" s="22">
        <v>5</v>
      </c>
      <c r="B11" s="18" t="s">
        <v>17</v>
      </c>
      <c r="C11" s="19">
        <v>9</v>
      </c>
      <c r="D11" s="20">
        <v>234000</v>
      </c>
      <c r="E11" s="20">
        <v>50000</v>
      </c>
      <c r="F11" s="20">
        <f t="shared" si="1"/>
        <v>284000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0">
        <f t="shared" si="0"/>
        <v>284000</v>
      </c>
      <c r="M11" s="28">
        <v>0</v>
      </c>
      <c r="N11" s="21">
        <f t="shared" si="2"/>
        <v>0</v>
      </c>
      <c r="O11" s="28">
        <v>0</v>
      </c>
      <c r="P11" s="15">
        <v>0</v>
      </c>
      <c r="Q11" s="3"/>
      <c r="R11" s="3"/>
      <c r="S11" s="3"/>
      <c r="T11" s="3"/>
      <c r="U11" s="3"/>
    </row>
    <row r="12" spans="1:21" x14ac:dyDescent="0.25">
      <c r="A12" s="22">
        <v>6</v>
      </c>
      <c r="B12" s="18" t="s">
        <v>18</v>
      </c>
      <c r="C12" s="19">
        <v>4</v>
      </c>
      <c r="D12" s="20">
        <v>104000</v>
      </c>
      <c r="E12" s="20">
        <v>50000</v>
      </c>
      <c r="F12" s="20">
        <f t="shared" si="1"/>
        <v>154000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0">
        <f t="shared" si="0"/>
        <v>154000</v>
      </c>
      <c r="M12" s="28">
        <v>0</v>
      </c>
      <c r="N12" s="21">
        <f t="shared" si="2"/>
        <v>0</v>
      </c>
      <c r="O12" s="28">
        <v>0</v>
      </c>
      <c r="P12" s="15">
        <v>0</v>
      </c>
      <c r="Q12" s="3"/>
      <c r="R12" s="8"/>
      <c r="S12" s="3"/>
      <c r="T12" s="3"/>
      <c r="U12" s="3"/>
    </row>
    <row r="13" spans="1:21" x14ac:dyDescent="0.25">
      <c r="A13" s="22">
        <v>7</v>
      </c>
      <c r="B13" s="18" t="s">
        <v>19</v>
      </c>
      <c r="C13" s="19">
        <v>32</v>
      </c>
      <c r="D13" s="20">
        <v>832000</v>
      </c>
      <c r="E13" s="20">
        <v>50000</v>
      </c>
      <c r="F13" s="20">
        <f t="shared" si="1"/>
        <v>882000</v>
      </c>
      <c r="G13" s="28">
        <v>1</v>
      </c>
      <c r="H13" s="28">
        <v>2400</v>
      </c>
      <c r="I13" s="28">
        <v>7</v>
      </c>
      <c r="J13" s="28">
        <v>2800</v>
      </c>
      <c r="K13" s="28">
        <v>5200</v>
      </c>
      <c r="L13" s="20">
        <f t="shared" si="0"/>
        <v>887200</v>
      </c>
      <c r="M13" s="28">
        <v>0</v>
      </c>
      <c r="N13" s="21">
        <f t="shared" si="2"/>
        <v>0</v>
      </c>
      <c r="O13" s="28">
        <v>0</v>
      </c>
      <c r="P13" s="15">
        <f t="shared" ref="P13:P53" si="3">O13/K13</f>
        <v>0</v>
      </c>
      <c r="Q13" s="3"/>
      <c r="R13" s="3"/>
      <c r="S13" s="3"/>
      <c r="T13" s="3"/>
      <c r="U13" s="3"/>
    </row>
    <row r="14" spans="1:21" x14ac:dyDescent="0.25">
      <c r="A14" s="22">
        <v>8</v>
      </c>
      <c r="B14" s="18" t="s">
        <v>20</v>
      </c>
      <c r="C14" s="19">
        <v>18</v>
      </c>
      <c r="D14" s="20">
        <v>468000</v>
      </c>
      <c r="E14" s="20">
        <v>50000</v>
      </c>
      <c r="F14" s="20">
        <f t="shared" si="1"/>
        <v>518000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0">
        <f t="shared" ref="L14:L77" si="4">F14+K14</f>
        <v>518000</v>
      </c>
      <c r="M14" s="28">
        <v>0</v>
      </c>
      <c r="N14" s="21">
        <f t="shared" si="2"/>
        <v>0</v>
      </c>
      <c r="O14" s="28">
        <v>0</v>
      </c>
      <c r="P14" s="15">
        <v>0</v>
      </c>
      <c r="Q14" s="3"/>
      <c r="R14" s="3"/>
      <c r="S14" s="3"/>
      <c r="T14" s="3"/>
      <c r="U14" s="3"/>
    </row>
    <row r="15" spans="1:21" x14ac:dyDescent="0.25">
      <c r="A15" s="22">
        <v>9</v>
      </c>
      <c r="B15" s="18" t="s">
        <v>21</v>
      </c>
      <c r="C15" s="19">
        <v>3</v>
      </c>
      <c r="D15" s="20">
        <v>78000</v>
      </c>
      <c r="E15" s="20">
        <v>50000</v>
      </c>
      <c r="F15" s="20">
        <f t="shared" si="1"/>
        <v>128000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0">
        <f t="shared" si="4"/>
        <v>128000</v>
      </c>
      <c r="M15" s="28">
        <v>128000</v>
      </c>
      <c r="N15" s="21">
        <f t="shared" si="2"/>
        <v>1</v>
      </c>
      <c r="O15" s="28">
        <v>0</v>
      </c>
      <c r="P15" s="15">
        <v>0</v>
      </c>
      <c r="Q15" s="3"/>
      <c r="R15" s="3"/>
      <c r="S15" s="3"/>
      <c r="T15" s="3"/>
      <c r="U15" s="3"/>
    </row>
    <row r="16" spans="1:21" x14ac:dyDescent="0.25">
      <c r="A16" s="22">
        <v>10</v>
      </c>
      <c r="B16" s="18" t="s">
        <v>112</v>
      </c>
      <c r="C16" s="19">
        <v>19</v>
      </c>
      <c r="D16" s="20">
        <v>494000</v>
      </c>
      <c r="E16" s="20">
        <v>100000</v>
      </c>
      <c r="F16" s="20">
        <f t="shared" si="1"/>
        <v>594000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0">
        <f t="shared" si="4"/>
        <v>594000</v>
      </c>
      <c r="M16" s="28">
        <v>0</v>
      </c>
      <c r="N16" s="21">
        <f t="shared" si="2"/>
        <v>0</v>
      </c>
      <c r="O16" s="28">
        <v>0</v>
      </c>
      <c r="P16" s="15">
        <v>0</v>
      </c>
      <c r="Q16" s="3"/>
      <c r="R16" s="3"/>
      <c r="S16" s="3"/>
      <c r="T16" s="3"/>
      <c r="U16" s="3"/>
    </row>
    <row r="17" spans="1:21" x14ac:dyDescent="0.25">
      <c r="A17" s="22">
        <v>11</v>
      </c>
      <c r="B17" s="18" t="s">
        <v>113</v>
      </c>
      <c r="C17" s="19">
        <v>2</v>
      </c>
      <c r="D17" s="20">
        <v>52000</v>
      </c>
      <c r="E17" s="20">
        <v>50000</v>
      </c>
      <c r="F17" s="20">
        <f t="shared" si="1"/>
        <v>102000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0">
        <f t="shared" si="4"/>
        <v>102000</v>
      </c>
      <c r="M17" s="28">
        <v>24443</v>
      </c>
      <c r="N17" s="21">
        <f t="shared" si="2"/>
        <v>0.23963725490196078</v>
      </c>
      <c r="O17" s="28">
        <v>0</v>
      </c>
      <c r="P17" s="15">
        <v>0</v>
      </c>
      <c r="Q17" s="3"/>
      <c r="R17" s="3"/>
      <c r="S17" s="3"/>
      <c r="T17" s="3"/>
      <c r="U17" s="3"/>
    </row>
    <row r="18" spans="1:21" x14ac:dyDescent="0.25">
      <c r="A18" s="22">
        <v>12</v>
      </c>
      <c r="B18" s="18" t="s">
        <v>22</v>
      </c>
      <c r="C18" s="19">
        <v>11</v>
      </c>
      <c r="D18" s="20">
        <v>286000</v>
      </c>
      <c r="E18" s="20">
        <v>50000</v>
      </c>
      <c r="F18" s="20">
        <f t="shared" si="1"/>
        <v>336000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0">
        <f t="shared" si="4"/>
        <v>336000</v>
      </c>
      <c r="M18" s="28">
        <v>0</v>
      </c>
      <c r="N18" s="21">
        <f t="shared" si="2"/>
        <v>0</v>
      </c>
      <c r="O18" s="28">
        <v>0</v>
      </c>
      <c r="P18" s="15">
        <v>0</v>
      </c>
      <c r="Q18" s="3"/>
      <c r="R18" s="3"/>
      <c r="S18" s="3"/>
      <c r="T18" s="3"/>
      <c r="U18" s="3"/>
    </row>
    <row r="19" spans="1:21" x14ac:dyDescent="0.25">
      <c r="A19" s="22">
        <v>13</v>
      </c>
      <c r="B19" s="18" t="s">
        <v>23</v>
      </c>
      <c r="C19" s="19">
        <v>5</v>
      </c>
      <c r="D19" s="20">
        <v>130000</v>
      </c>
      <c r="E19" s="20">
        <v>50000</v>
      </c>
      <c r="F19" s="20">
        <f t="shared" si="1"/>
        <v>180000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0">
        <f t="shared" si="4"/>
        <v>180000</v>
      </c>
      <c r="M19" s="28">
        <v>0</v>
      </c>
      <c r="N19" s="21">
        <f t="shared" si="2"/>
        <v>0</v>
      </c>
      <c r="O19" s="28">
        <v>0</v>
      </c>
      <c r="P19" s="15">
        <v>0</v>
      </c>
      <c r="Q19" s="3"/>
      <c r="R19" s="3"/>
      <c r="S19" s="3"/>
      <c r="T19" s="3"/>
      <c r="U19" s="3"/>
    </row>
    <row r="20" spans="1:21" x14ac:dyDescent="0.25">
      <c r="A20" s="22">
        <v>14</v>
      </c>
      <c r="B20" s="18" t="s">
        <v>114</v>
      </c>
      <c r="C20" s="19">
        <v>9</v>
      </c>
      <c r="D20" s="20">
        <v>234000</v>
      </c>
      <c r="E20" s="20">
        <v>50000</v>
      </c>
      <c r="F20" s="20">
        <f t="shared" si="1"/>
        <v>284000</v>
      </c>
      <c r="G20" s="28">
        <v>1</v>
      </c>
      <c r="H20" s="28">
        <v>2400</v>
      </c>
      <c r="I20" s="28">
        <v>46</v>
      </c>
      <c r="J20" s="28">
        <v>18400</v>
      </c>
      <c r="K20" s="28">
        <v>20800</v>
      </c>
      <c r="L20" s="20">
        <f t="shared" si="4"/>
        <v>304800</v>
      </c>
      <c r="M20" s="28">
        <v>284000</v>
      </c>
      <c r="N20" s="21">
        <f t="shared" si="2"/>
        <v>1</v>
      </c>
      <c r="O20" s="28">
        <v>20800</v>
      </c>
      <c r="P20" s="15">
        <f t="shared" si="3"/>
        <v>1</v>
      </c>
      <c r="Q20" s="3"/>
      <c r="R20" s="3"/>
      <c r="S20" s="3"/>
      <c r="T20" s="3"/>
      <c r="U20" s="3"/>
    </row>
    <row r="21" spans="1:21" x14ac:dyDescent="0.25">
      <c r="A21" s="22">
        <v>15</v>
      </c>
      <c r="B21" s="18" t="s">
        <v>24</v>
      </c>
      <c r="C21" s="19">
        <v>4</v>
      </c>
      <c r="D21" s="20">
        <v>104000</v>
      </c>
      <c r="E21" s="20">
        <v>50000</v>
      </c>
      <c r="F21" s="20">
        <f t="shared" si="1"/>
        <v>154000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0">
        <f t="shared" si="4"/>
        <v>154000</v>
      </c>
      <c r="M21" s="28">
        <v>0</v>
      </c>
      <c r="N21" s="21">
        <f t="shared" si="2"/>
        <v>0</v>
      </c>
      <c r="O21" s="28">
        <v>0</v>
      </c>
      <c r="P21" s="15">
        <v>0</v>
      </c>
      <c r="Q21" s="3"/>
      <c r="R21" s="3"/>
      <c r="S21" s="3"/>
      <c r="T21" s="3"/>
      <c r="U21" s="3"/>
    </row>
    <row r="22" spans="1:21" x14ac:dyDescent="0.25">
      <c r="A22" s="22">
        <v>16</v>
      </c>
      <c r="B22" s="18" t="s">
        <v>25</v>
      </c>
      <c r="C22" s="19">
        <v>13</v>
      </c>
      <c r="D22" s="20">
        <v>338000</v>
      </c>
      <c r="E22" s="20">
        <v>50000</v>
      </c>
      <c r="F22" s="20">
        <f t="shared" si="1"/>
        <v>388000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0">
        <f t="shared" si="4"/>
        <v>388000</v>
      </c>
      <c r="M22" s="28">
        <v>0</v>
      </c>
      <c r="N22" s="21">
        <f t="shared" si="2"/>
        <v>0</v>
      </c>
      <c r="O22" s="28">
        <v>0</v>
      </c>
      <c r="P22" s="15">
        <v>0</v>
      </c>
      <c r="Q22" s="3"/>
      <c r="R22" s="3"/>
      <c r="S22" s="3"/>
      <c r="T22" s="3"/>
      <c r="U22" s="3"/>
    </row>
    <row r="23" spans="1:21" x14ac:dyDescent="0.25">
      <c r="A23" s="22">
        <v>17</v>
      </c>
      <c r="B23" s="18" t="s">
        <v>26</v>
      </c>
      <c r="C23" s="19">
        <v>5</v>
      </c>
      <c r="D23" s="20">
        <v>130000</v>
      </c>
      <c r="E23" s="20">
        <v>50000</v>
      </c>
      <c r="F23" s="20">
        <f t="shared" si="1"/>
        <v>180000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0">
        <f t="shared" si="4"/>
        <v>180000</v>
      </c>
      <c r="M23" s="28">
        <v>0</v>
      </c>
      <c r="N23" s="21">
        <f t="shared" si="2"/>
        <v>0</v>
      </c>
      <c r="O23" s="28">
        <v>0</v>
      </c>
      <c r="P23" s="15">
        <v>0</v>
      </c>
      <c r="Q23" s="3"/>
      <c r="R23" s="3"/>
      <c r="S23" s="3"/>
      <c r="T23" s="3"/>
      <c r="U23" s="3"/>
    </row>
    <row r="24" spans="1:21" x14ac:dyDescent="0.25">
      <c r="A24" s="22">
        <v>18</v>
      </c>
      <c r="B24" s="18" t="s">
        <v>27</v>
      </c>
      <c r="C24" s="19">
        <v>9</v>
      </c>
      <c r="D24" s="20">
        <v>234000</v>
      </c>
      <c r="E24" s="20">
        <v>50000</v>
      </c>
      <c r="F24" s="20">
        <f t="shared" si="1"/>
        <v>284000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0">
        <f t="shared" si="4"/>
        <v>284000</v>
      </c>
      <c r="M24" s="28">
        <v>0</v>
      </c>
      <c r="N24" s="21">
        <f t="shared" si="2"/>
        <v>0</v>
      </c>
      <c r="O24" s="28">
        <v>0</v>
      </c>
      <c r="P24" s="15">
        <v>0</v>
      </c>
      <c r="Q24" s="3"/>
      <c r="R24" s="3"/>
      <c r="S24" s="3"/>
      <c r="T24" s="3"/>
      <c r="U24" s="3"/>
    </row>
    <row r="25" spans="1:21" x14ac:dyDescent="0.25">
      <c r="A25" s="22">
        <v>19</v>
      </c>
      <c r="B25" s="18" t="s">
        <v>115</v>
      </c>
      <c r="C25" s="19">
        <v>2</v>
      </c>
      <c r="D25" s="20">
        <v>52000</v>
      </c>
      <c r="E25" s="20">
        <v>50000</v>
      </c>
      <c r="F25" s="20">
        <f t="shared" si="1"/>
        <v>102000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0">
        <f t="shared" si="4"/>
        <v>102000</v>
      </c>
      <c r="M25" s="28">
        <v>5089.99</v>
      </c>
      <c r="N25" s="21">
        <f t="shared" si="2"/>
        <v>4.9901862745098037E-2</v>
      </c>
      <c r="O25" s="28">
        <v>0</v>
      </c>
      <c r="P25" s="15">
        <v>0</v>
      </c>
      <c r="Q25" s="3"/>
      <c r="R25" s="3"/>
      <c r="S25" s="3"/>
      <c r="T25" s="3"/>
      <c r="U25" s="3"/>
    </row>
    <row r="26" spans="1:21" x14ac:dyDescent="0.25">
      <c r="A26" s="22">
        <v>20</v>
      </c>
      <c r="B26" s="18" t="s">
        <v>28</v>
      </c>
      <c r="C26" s="19">
        <v>5</v>
      </c>
      <c r="D26" s="20">
        <v>130000</v>
      </c>
      <c r="E26" s="20">
        <v>50000</v>
      </c>
      <c r="F26" s="20">
        <f t="shared" si="1"/>
        <v>180000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0">
        <f t="shared" si="4"/>
        <v>180000</v>
      </c>
      <c r="M26" s="28">
        <v>0</v>
      </c>
      <c r="N26" s="21">
        <f t="shared" si="2"/>
        <v>0</v>
      </c>
      <c r="O26" s="28">
        <v>0</v>
      </c>
      <c r="P26" s="15">
        <v>0</v>
      </c>
      <c r="Q26" s="3"/>
      <c r="R26" s="3"/>
      <c r="S26" s="3"/>
      <c r="T26" s="3"/>
      <c r="U26" s="3"/>
    </row>
    <row r="27" spans="1:21" x14ac:dyDescent="0.25">
      <c r="A27" s="22">
        <v>21</v>
      </c>
      <c r="B27" s="18" t="s">
        <v>29</v>
      </c>
      <c r="C27" s="19">
        <v>61</v>
      </c>
      <c r="D27" s="20">
        <v>1586000</v>
      </c>
      <c r="E27" s="20">
        <v>50000</v>
      </c>
      <c r="F27" s="20">
        <f t="shared" si="1"/>
        <v>1636000</v>
      </c>
      <c r="G27" s="28">
        <v>1</v>
      </c>
      <c r="H27" s="28">
        <v>2400</v>
      </c>
      <c r="I27" s="28">
        <v>482</v>
      </c>
      <c r="J27" s="28">
        <v>192800</v>
      </c>
      <c r="K27" s="28">
        <v>195200</v>
      </c>
      <c r="L27" s="20">
        <f t="shared" si="4"/>
        <v>1831200</v>
      </c>
      <c r="M27" s="28">
        <v>0</v>
      </c>
      <c r="N27" s="21">
        <f t="shared" si="2"/>
        <v>0</v>
      </c>
      <c r="O27" s="28">
        <v>195200</v>
      </c>
      <c r="P27" s="15">
        <f t="shared" si="3"/>
        <v>1</v>
      </c>
      <c r="Q27" s="3"/>
      <c r="R27" s="3"/>
      <c r="S27" s="3"/>
      <c r="T27" s="3"/>
      <c r="U27" s="3"/>
    </row>
    <row r="28" spans="1:21" x14ac:dyDescent="0.25">
      <c r="A28" s="22">
        <v>22</v>
      </c>
      <c r="B28" s="18" t="s">
        <v>30</v>
      </c>
      <c r="C28" s="19">
        <v>4</v>
      </c>
      <c r="D28" s="20">
        <v>104000</v>
      </c>
      <c r="E28" s="20">
        <v>50000</v>
      </c>
      <c r="F28" s="20">
        <f t="shared" si="1"/>
        <v>154000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0">
        <f t="shared" si="4"/>
        <v>154000</v>
      </c>
      <c r="M28" s="28">
        <v>0</v>
      </c>
      <c r="N28" s="21">
        <f t="shared" si="2"/>
        <v>0</v>
      </c>
      <c r="O28" s="28">
        <v>0</v>
      </c>
      <c r="P28" s="15">
        <v>0</v>
      </c>
      <c r="Q28" s="3"/>
      <c r="R28" s="3"/>
      <c r="S28" s="3"/>
      <c r="T28" s="3"/>
      <c r="U28" s="3"/>
    </row>
    <row r="29" spans="1:21" x14ac:dyDescent="0.25">
      <c r="A29" s="22">
        <v>23</v>
      </c>
      <c r="B29" s="18" t="s">
        <v>31</v>
      </c>
      <c r="C29" s="19">
        <v>2</v>
      </c>
      <c r="D29" s="20">
        <v>52000</v>
      </c>
      <c r="E29" s="20">
        <v>50000</v>
      </c>
      <c r="F29" s="20">
        <f t="shared" si="1"/>
        <v>102000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0">
        <f t="shared" si="4"/>
        <v>102000</v>
      </c>
      <c r="M29" s="28">
        <v>0</v>
      </c>
      <c r="N29" s="21">
        <f t="shared" si="2"/>
        <v>0</v>
      </c>
      <c r="O29" s="28">
        <v>0</v>
      </c>
      <c r="P29" s="15">
        <v>0</v>
      </c>
      <c r="Q29" s="3"/>
      <c r="R29" s="3"/>
      <c r="S29" s="3"/>
      <c r="T29" s="3"/>
      <c r="U29" s="3"/>
    </row>
    <row r="30" spans="1:21" x14ac:dyDescent="0.25">
      <c r="A30" s="22">
        <v>24</v>
      </c>
      <c r="B30" s="18" t="s">
        <v>32</v>
      </c>
      <c r="C30" s="19">
        <v>10</v>
      </c>
      <c r="D30" s="20">
        <v>260000</v>
      </c>
      <c r="E30" s="20">
        <v>50000</v>
      </c>
      <c r="F30" s="20">
        <f t="shared" si="1"/>
        <v>310000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0">
        <f t="shared" si="4"/>
        <v>310000</v>
      </c>
      <c r="M30" s="28">
        <v>0</v>
      </c>
      <c r="N30" s="21">
        <f t="shared" si="2"/>
        <v>0</v>
      </c>
      <c r="O30" s="28">
        <v>0</v>
      </c>
      <c r="P30" s="15">
        <v>0</v>
      </c>
      <c r="Q30" s="3"/>
      <c r="R30" s="3"/>
      <c r="S30" s="3"/>
      <c r="T30" s="3"/>
      <c r="U30" s="3"/>
    </row>
    <row r="31" spans="1:21" x14ac:dyDescent="0.25">
      <c r="A31" s="22">
        <v>25</v>
      </c>
      <c r="B31" s="18" t="s">
        <v>33</v>
      </c>
      <c r="C31" s="19">
        <v>3</v>
      </c>
      <c r="D31" s="20">
        <v>78000</v>
      </c>
      <c r="E31" s="20">
        <v>50000</v>
      </c>
      <c r="F31" s="20">
        <f t="shared" si="1"/>
        <v>128000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0">
        <f t="shared" si="4"/>
        <v>128000</v>
      </c>
      <c r="M31" s="28">
        <v>0</v>
      </c>
      <c r="N31" s="21">
        <f t="shared" si="2"/>
        <v>0</v>
      </c>
      <c r="O31" s="28">
        <v>0</v>
      </c>
      <c r="P31" s="15">
        <v>0</v>
      </c>
      <c r="Q31" s="3"/>
      <c r="R31" s="3"/>
      <c r="S31" s="3"/>
      <c r="T31" s="3"/>
      <c r="U31" s="3"/>
    </row>
    <row r="32" spans="1:21" x14ac:dyDescent="0.25">
      <c r="A32" s="22">
        <v>26</v>
      </c>
      <c r="B32" s="18" t="s">
        <v>34</v>
      </c>
      <c r="C32" s="19">
        <v>5</v>
      </c>
      <c r="D32" s="20">
        <v>130000</v>
      </c>
      <c r="E32" s="20">
        <v>50000</v>
      </c>
      <c r="F32" s="20">
        <f t="shared" si="1"/>
        <v>180000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0">
        <f t="shared" si="4"/>
        <v>180000</v>
      </c>
      <c r="M32" s="28">
        <v>180000</v>
      </c>
      <c r="N32" s="21">
        <f t="shared" si="2"/>
        <v>1</v>
      </c>
      <c r="O32" s="28">
        <v>0</v>
      </c>
      <c r="P32" s="15">
        <v>0</v>
      </c>
      <c r="Q32" s="3"/>
      <c r="R32" s="3"/>
      <c r="S32" s="3"/>
      <c r="T32" s="3"/>
      <c r="U32" s="3"/>
    </row>
    <row r="33" spans="1:21" x14ac:dyDescent="0.25">
      <c r="A33" s="22">
        <v>27</v>
      </c>
      <c r="B33" s="18" t="s">
        <v>35</v>
      </c>
      <c r="C33" s="19">
        <v>7</v>
      </c>
      <c r="D33" s="20">
        <v>182000</v>
      </c>
      <c r="E33" s="20">
        <v>50000</v>
      </c>
      <c r="F33" s="20">
        <f t="shared" si="1"/>
        <v>232000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0">
        <f t="shared" si="4"/>
        <v>232000</v>
      </c>
      <c r="M33" s="28">
        <v>24070.47</v>
      </c>
      <c r="N33" s="21">
        <f t="shared" si="2"/>
        <v>0.10375202586206897</v>
      </c>
      <c r="O33" s="28">
        <v>0</v>
      </c>
      <c r="P33" s="15">
        <v>0</v>
      </c>
      <c r="Q33" s="3"/>
      <c r="R33" s="3"/>
      <c r="S33" s="3"/>
      <c r="T33" s="3"/>
      <c r="U33" s="3"/>
    </row>
    <row r="34" spans="1:21" x14ac:dyDescent="0.25">
      <c r="A34" s="22">
        <v>28</v>
      </c>
      <c r="B34" s="18" t="s">
        <v>36</v>
      </c>
      <c r="C34" s="19">
        <v>3</v>
      </c>
      <c r="D34" s="20">
        <v>78000</v>
      </c>
      <c r="E34" s="20">
        <v>50000</v>
      </c>
      <c r="F34" s="20">
        <f t="shared" si="1"/>
        <v>128000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0">
        <f t="shared" si="4"/>
        <v>128000</v>
      </c>
      <c r="M34" s="28">
        <v>128000</v>
      </c>
      <c r="N34" s="21">
        <f t="shared" si="2"/>
        <v>1</v>
      </c>
      <c r="O34" s="28">
        <v>0</v>
      </c>
      <c r="P34" s="15">
        <v>0</v>
      </c>
      <c r="Q34" s="3"/>
      <c r="R34" s="3"/>
      <c r="S34" s="3"/>
      <c r="T34" s="3"/>
      <c r="U34" s="3"/>
    </row>
    <row r="35" spans="1:21" x14ac:dyDescent="0.25">
      <c r="A35" s="22">
        <v>29</v>
      </c>
      <c r="B35" s="18" t="s">
        <v>37</v>
      </c>
      <c r="C35" s="19">
        <v>194</v>
      </c>
      <c r="D35" s="20">
        <v>5044000</v>
      </c>
      <c r="E35" s="20">
        <v>50000</v>
      </c>
      <c r="F35" s="20">
        <f t="shared" si="1"/>
        <v>5094000</v>
      </c>
      <c r="G35" s="28">
        <v>3</v>
      </c>
      <c r="H35" s="28">
        <v>7200</v>
      </c>
      <c r="I35" s="28">
        <v>1554</v>
      </c>
      <c r="J35" s="28">
        <v>621600</v>
      </c>
      <c r="K35" s="28">
        <v>628800</v>
      </c>
      <c r="L35" s="20">
        <f t="shared" si="4"/>
        <v>5722800</v>
      </c>
      <c r="M35" s="28">
        <v>0</v>
      </c>
      <c r="N35" s="21">
        <f t="shared" si="2"/>
        <v>0</v>
      </c>
      <c r="O35" s="28">
        <v>628800</v>
      </c>
      <c r="P35" s="15">
        <f t="shared" si="3"/>
        <v>1</v>
      </c>
      <c r="Q35" s="3"/>
      <c r="R35" s="3"/>
      <c r="S35" s="3"/>
      <c r="T35" s="3"/>
      <c r="U35" s="3"/>
    </row>
    <row r="36" spans="1:21" x14ac:dyDescent="0.25">
      <c r="A36" s="22">
        <v>30</v>
      </c>
      <c r="B36" s="18" t="s">
        <v>38</v>
      </c>
      <c r="C36" s="19">
        <v>19</v>
      </c>
      <c r="D36" s="20">
        <v>494000</v>
      </c>
      <c r="E36" s="20">
        <v>50000</v>
      </c>
      <c r="F36" s="20">
        <f t="shared" si="1"/>
        <v>544000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0">
        <f t="shared" si="4"/>
        <v>544000</v>
      </c>
      <c r="M36" s="28">
        <v>82175.66</v>
      </c>
      <c r="N36" s="21">
        <f t="shared" si="2"/>
        <v>0.15105819852941177</v>
      </c>
      <c r="O36" s="28">
        <v>0</v>
      </c>
      <c r="P36" s="15">
        <v>0</v>
      </c>
      <c r="Q36" s="3"/>
      <c r="R36" s="3"/>
      <c r="S36" s="3"/>
      <c r="T36" s="3"/>
      <c r="U36" s="3"/>
    </row>
    <row r="37" spans="1:21" x14ac:dyDescent="0.25">
      <c r="A37" s="22">
        <v>31</v>
      </c>
      <c r="B37" s="18" t="s">
        <v>39</v>
      </c>
      <c r="C37" s="19">
        <v>5</v>
      </c>
      <c r="D37" s="20">
        <v>130000</v>
      </c>
      <c r="E37" s="20">
        <v>50000</v>
      </c>
      <c r="F37" s="20">
        <f t="shared" si="1"/>
        <v>180000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0">
        <f t="shared" si="4"/>
        <v>180000</v>
      </c>
      <c r="M37" s="28">
        <v>0</v>
      </c>
      <c r="N37" s="21">
        <f t="shared" si="2"/>
        <v>0</v>
      </c>
      <c r="O37" s="28">
        <v>0</v>
      </c>
      <c r="P37" s="15">
        <v>0</v>
      </c>
      <c r="Q37" s="3"/>
      <c r="R37" s="3"/>
      <c r="S37" s="3"/>
      <c r="T37" s="3"/>
      <c r="U37" s="3"/>
    </row>
    <row r="38" spans="1:21" x14ac:dyDescent="0.25">
      <c r="A38" s="22">
        <v>32</v>
      </c>
      <c r="B38" s="18" t="s">
        <v>40</v>
      </c>
      <c r="C38" s="19">
        <v>5</v>
      </c>
      <c r="D38" s="20">
        <v>130000</v>
      </c>
      <c r="E38" s="20">
        <v>50000</v>
      </c>
      <c r="F38" s="20">
        <f t="shared" si="1"/>
        <v>180000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0">
        <f t="shared" si="4"/>
        <v>180000</v>
      </c>
      <c r="M38" s="28">
        <v>0</v>
      </c>
      <c r="N38" s="21">
        <f t="shared" si="2"/>
        <v>0</v>
      </c>
      <c r="O38" s="28">
        <v>0</v>
      </c>
      <c r="P38" s="15">
        <v>0</v>
      </c>
      <c r="Q38" s="3"/>
      <c r="R38" s="3"/>
      <c r="S38" s="3"/>
      <c r="T38" s="3"/>
      <c r="U38" s="3"/>
    </row>
    <row r="39" spans="1:21" x14ac:dyDescent="0.25">
      <c r="A39" s="22">
        <v>33</v>
      </c>
      <c r="B39" s="18" t="s">
        <v>41</v>
      </c>
      <c r="C39" s="19">
        <v>16</v>
      </c>
      <c r="D39" s="20">
        <v>416000</v>
      </c>
      <c r="E39" s="20">
        <v>50000</v>
      </c>
      <c r="F39" s="20">
        <f t="shared" si="1"/>
        <v>466000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0">
        <f t="shared" si="4"/>
        <v>466000</v>
      </c>
      <c r="M39" s="28">
        <v>0</v>
      </c>
      <c r="N39" s="21">
        <f t="shared" si="2"/>
        <v>0</v>
      </c>
      <c r="O39" s="28">
        <v>0</v>
      </c>
      <c r="P39" s="15">
        <v>0</v>
      </c>
      <c r="Q39" s="3"/>
      <c r="R39" s="3"/>
      <c r="S39" s="3"/>
      <c r="T39" s="3"/>
      <c r="U39" s="3"/>
    </row>
    <row r="40" spans="1:21" x14ac:dyDescent="0.25">
      <c r="A40" s="22">
        <v>34</v>
      </c>
      <c r="B40" s="18" t="s">
        <v>42</v>
      </c>
      <c r="C40" s="19">
        <v>18</v>
      </c>
      <c r="D40" s="20">
        <v>468000</v>
      </c>
      <c r="E40" s="20">
        <v>50000</v>
      </c>
      <c r="F40" s="20">
        <f t="shared" si="1"/>
        <v>518000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0">
        <f t="shared" si="4"/>
        <v>518000</v>
      </c>
      <c r="M40" s="28">
        <v>0</v>
      </c>
      <c r="N40" s="21">
        <f t="shared" si="2"/>
        <v>0</v>
      </c>
      <c r="O40" s="28">
        <v>0</v>
      </c>
      <c r="P40" s="15">
        <v>0</v>
      </c>
      <c r="Q40" s="3"/>
      <c r="R40" s="3"/>
      <c r="S40" s="3"/>
      <c r="T40" s="3"/>
      <c r="U40" s="3"/>
    </row>
    <row r="41" spans="1:21" x14ac:dyDescent="0.25">
      <c r="A41" s="22">
        <v>35</v>
      </c>
      <c r="B41" s="18" t="s">
        <v>43</v>
      </c>
      <c r="C41" s="19">
        <v>5</v>
      </c>
      <c r="D41" s="20">
        <v>130000</v>
      </c>
      <c r="E41" s="20">
        <v>50000</v>
      </c>
      <c r="F41" s="20">
        <f t="shared" si="1"/>
        <v>180000</v>
      </c>
      <c r="G41" s="28">
        <v>1</v>
      </c>
      <c r="H41" s="28">
        <v>2400</v>
      </c>
      <c r="I41" s="28">
        <v>145</v>
      </c>
      <c r="J41" s="28">
        <v>58000</v>
      </c>
      <c r="K41" s="28">
        <v>60400</v>
      </c>
      <c r="L41" s="20">
        <f t="shared" si="4"/>
        <v>240400</v>
      </c>
      <c r="M41" s="28">
        <v>180000</v>
      </c>
      <c r="N41" s="21">
        <f t="shared" si="2"/>
        <v>1</v>
      </c>
      <c r="O41" s="28">
        <f>60400-26340.49</f>
        <v>34059.509999999995</v>
      </c>
      <c r="P41" s="15">
        <f t="shared" si="3"/>
        <v>0.5638991721854304</v>
      </c>
      <c r="Q41" s="3"/>
      <c r="R41" s="3"/>
      <c r="S41" s="3"/>
      <c r="T41" s="3"/>
      <c r="U41" s="3"/>
    </row>
    <row r="42" spans="1:21" x14ac:dyDescent="0.25">
      <c r="A42" s="22">
        <v>36</v>
      </c>
      <c r="B42" s="18" t="s">
        <v>116</v>
      </c>
      <c r="C42" s="19">
        <v>8</v>
      </c>
      <c r="D42" s="20">
        <v>208000</v>
      </c>
      <c r="E42" s="20">
        <v>50000</v>
      </c>
      <c r="F42" s="20">
        <f t="shared" si="1"/>
        <v>258000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0">
        <f t="shared" si="4"/>
        <v>258000</v>
      </c>
      <c r="M42" s="28">
        <v>0</v>
      </c>
      <c r="N42" s="21">
        <f t="shared" si="2"/>
        <v>0</v>
      </c>
      <c r="O42" s="28">
        <v>0</v>
      </c>
      <c r="P42" s="15">
        <v>0</v>
      </c>
      <c r="Q42" s="3"/>
      <c r="R42" s="3"/>
      <c r="S42" s="3"/>
      <c r="T42" s="3"/>
      <c r="U42" s="3"/>
    </row>
    <row r="43" spans="1:21" x14ac:dyDescent="0.25">
      <c r="A43" s="22">
        <v>37</v>
      </c>
      <c r="B43" s="18" t="s">
        <v>44</v>
      </c>
      <c r="C43" s="19">
        <v>5</v>
      </c>
      <c r="D43" s="20">
        <v>130000</v>
      </c>
      <c r="E43" s="20">
        <v>50000</v>
      </c>
      <c r="F43" s="20">
        <f t="shared" si="1"/>
        <v>180000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0">
        <f t="shared" si="4"/>
        <v>180000</v>
      </c>
      <c r="M43" s="28">
        <v>0</v>
      </c>
      <c r="N43" s="21">
        <f t="shared" si="2"/>
        <v>0</v>
      </c>
      <c r="O43" s="28">
        <v>0</v>
      </c>
      <c r="P43" s="15">
        <v>0</v>
      </c>
      <c r="Q43" s="3"/>
      <c r="R43" s="3"/>
      <c r="S43" s="3"/>
      <c r="T43" s="3"/>
      <c r="U43" s="3"/>
    </row>
    <row r="44" spans="1:21" x14ac:dyDescent="0.25">
      <c r="A44" s="22">
        <v>38</v>
      </c>
      <c r="B44" s="18" t="s">
        <v>45</v>
      </c>
      <c r="C44" s="19">
        <v>7</v>
      </c>
      <c r="D44" s="20">
        <v>182000</v>
      </c>
      <c r="E44" s="20">
        <v>50000</v>
      </c>
      <c r="F44" s="20">
        <f t="shared" si="1"/>
        <v>232000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0">
        <f t="shared" si="4"/>
        <v>232000</v>
      </c>
      <c r="M44" s="28">
        <v>0</v>
      </c>
      <c r="N44" s="21">
        <f t="shared" si="2"/>
        <v>0</v>
      </c>
      <c r="O44" s="28">
        <v>0</v>
      </c>
      <c r="P44" s="15">
        <v>0</v>
      </c>
      <c r="Q44" s="3"/>
      <c r="R44" s="3"/>
      <c r="S44" s="3"/>
      <c r="T44" s="3"/>
      <c r="U44" s="3"/>
    </row>
    <row r="45" spans="1:21" x14ac:dyDescent="0.25">
      <c r="A45" s="22">
        <v>39</v>
      </c>
      <c r="B45" s="18" t="s">
        <v>46</v>
      </c>
      <c r="C45" s="19">
        <v>5</v>
      </c>
      <c r="D45" s="20">
        <v>130000</v>
      </c>
      <c r="E45" s="20">
        <v>50000</v>
      </c>
      <c r="F45" s="20">
        <f t="shared" si="1"/>
        <v>180000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0">
        <f t="shared" si="4"/>
        <v>180000</v>
      </c>
      <c r="M45" s="28">
        <v>0</v>
      </c>
      <c r="N45" s="21">
        <f t="shared" si="2"/>
        <v>0</v>
      </c>
      <c r="O45" s="28">
        <v>0</v>
      </c>
      <c r="P45" s="15">
        <v>0</v>
      </c>
      <c r="Q45" s="3"/>
      <c r="R45" s="3"/>
      <c r="S45" s="3"/>
      <c r="T45" s="3"/>
      <c r="U45" s="3"/>
    </row>
    <row r="46" spans="1:21" x14ac:dyDescent="0.25">
      <c r="A46" s="22">
        <v>40</v>
      </c>
      <c r="B46" s="18" t="s">
        <v>47</v>
      </c>
      <c r="C46" s="19">
        <v>4</v>
      </c>
      <c r="D46" s="20">
        <v>104000</v>
      </c>
      <c r="E46" s="20">
        <v>50000</v>
      </c>
      <c r="F46" s="20">
        <f t="shared" si="1"/>
        <v>154000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0">
        <f t="shared" si="4"/>
        <v>154000</v>
      </c>
      <c r="M46" s="28">
        <v>154000</v>
      </c>
      <c r="N46" s="21">
        <f t="shared" si="2"/>
        <v>1</v>
      </c>
      <c r="O46" s="28">
        <v>0</v>
      </c>
      <c r="P46" s="15">
        <v>0</v>
      </c>
      <c r="Q46" s="3"/>
      <c r="R46" s="3"/>
      <c r="S46" s="3"/>
      <c r="T46" s="3"/>
      <c r="U46" s="3"/>
    </row>
    <row r="47" spans="1:21" x14ac:dyDescent="0.25">
      <c r="A47" s="22">
        <v>41</v>
      </c>
      <c r="B47" s="18" t="s">
        <v>48</v>
      </c>
      <c r="C47" s="19">
        <v>9</v>
      </c>
      <c r="D47" s="20">
        <v>234000</v>
      </c>
      <c r="E47" s="20">
        <v>50000</v>
      </c>
      <c r="F47" s="20">
        <f t="shared" si="1"/>
        <v>284000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0">
        <f t="shared" si="4"/>
        <v>284000</v>
      </c>
      <c r="M47" s="28">
        <v>0</v>
      </c>
      <c r="N47" s="21">
        <f t="shared" si="2"/>
        <v>0</v>
      </c>
      <c r="O47" s="28">
        <v>0</v>
      </c>
      <c r="P47" s="15">
        <v>0</v>
      </c>
      <c r="Q47" s="3"/>
      <c r="R47" s="3"/>
      <c r="S47" s="3"/>
      <c r="T47" s="3"/>
      <c r="U47" s="3"/>
    </row>
    <row r="48" spans="1:21" x14ac:dyDescent="0.25">
      <c r="A48" s="22">
        <v>42</v>
      </c>
      <c r="B48" s="18" t="s">
        <v>49</v>
      </c>
      <c r="C48" s="19">
        <v>23</v>
      </c>
      <c r="D48" s="20">
        <v>598000</v>
      </c>
      <c r="E48" s="20">
        <v>50000</v>
      </c>
      <c r="F48" s="20">
        <f t="shared" si="1"/>
        <v>648000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0">
        <f t="shared" si="4"/>
        <v>648000</v>
      </c>
      <c r="M48" s="28">
        <v>0</v>
      </c>
      <c r="N48" s="21">
        <f t="shared" si="2"/>
        <v>0</v>
      </c>
      <c r="O48" s="28">
        <v>0</v>
      </c>
      <c r="P48" s="15">
        <v>0</v>
      </c>
      <c r="Q48" s="3"/>
      <c r="R48" s="3"/>
      <c r="S48" s="3"/>
      <c r="T48" s="3"/>
      <c r="U48" s="3"/>
    </row>
    <row r="49" spans="1:21" x14ac:dyDescent="0.25">
      <c r="A49" s="22">
        <v>43</v>
      </c>
      <c r="B49" s="18" t="s">
        <v>117</v>
      </c>
      <c r="C49" s="19">
        <v>67</v>
      </c>
      <c r="D49" s="20">
        <v>1742000</v>
      </c>
      <c r="E49" s="20">
        <v>50000</v>
      </c>
      <c r="F49" s="20">
        <f t="shared" si="1"/>
        <v>1792000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0">
        <f t="shared" si="4"/>
        <v>1792000</v>
      </c>
      <c r="M49" s="28">
        <v>0</v>
      </c>
      <c r="N49" s="21">
        <f t="shared" si="2"/>
        <v>0</v>
      </c>
      <c r="O49" s="28">
        <v>0</v>
      </c>
      <c r="P49" s="15">
        <v>0</v>
      </c>
      <c r="Q49" s="3"/>
      <c r="R49" s="3"/>
      <c r="S49" s="3"/>
      <c r="T49" s="3"/>
      <c r="U49" s="3"/>
    </row>
    <row r="50" spans="1:21" x14ac:dyDescent="0.25">
      <c r="A50" s="22">
        <v>44</v>
      </c>
      <c r="B50" s="18" t="s">
        <v>50</v>
      </c>
      <c r="C50" s="19">
        <v>14</v>
      </c>
      <c r="D50" s="20">
        <v>364000</v>
      </c>
      <c r="E50" s="20">
        <v>50000</v>
      </c>
      <c r="F50" s="20">
        <f t="shared" si="1"/>
        <v>414000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0">
        <f t="shared" si="4"/>
        <v>414000</v>
      </c>
      <c r="M50" s="28">
        <v>0</v>
      </c>
      <c r="N50" s="21">
        <f t="shared" si="2"/>
        <v>0</v>
      </c>
      <c r="O50" s="28">
        <v>0</v>
      </c>
      <c r="P50" s="15">
        <v>0</v>
      </c>
      <c r="Q50" s="3"/>
      <c r="R50" s="3"/>
      <c r="S50" s="3"/>
      <c r="T50" s="3"/>
      <c r="U50" s="3"/>
    </row>
    <row r="51" spans="1:21" x14ac:dyDescent="0.25">
      <c r="A51" s="22">
        <v>45</v>
      </c>
      <c r="B51" s="18" t="s">
        <v>118</v>
      </c>
      <c r="C51" s="19">
        <v>2</v>
      </c>
      <c r="D51" s="20">
        <v>52000</v>
      </c>
      <c r="E51" s="20">
        <v>50000</v>
      </c>
      <c r="F51" s="20">
        <f t="shared" si="1"/>
        <v>102000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0">
        <f t="shared" si="4"/>
        <v>102000</v>
      </c>
      <c r="M51" s="28">
        <v>0</v>
      </c>
      <c r="N51" s="21">
        <f t="shared" si="2"/>
        <v>0</v>
      </c>
      <c r="O51" s="28">
        <v>0</v>
      </c>
      <c r="P51" s="15">
        <v>0</v>
      </c>
      <c r="Q51" s="3"/>
      <c r="R51" s="3"/>
      <c r="S51" s="3"/>
      <c r="T51" s="3"/>
      <c r="U51" s="3"/>
    </row>
    <row r="52" spans="1:21" x14ac:dyDescent="0.25">
      <c r="A52" s="22">
        <v>46</v>
      </c>
      <c r="B52" s="18" t="s">
        <v>119</v>
      </c>
      <c r="C52" s="19">
        <v>9</v>
      </c>
      <c r="D52" s="20">
        <v>234000</v>
      </c>
      <c r="E52" s="20">
        <v>50000</v>
      </c>
      <c r="F52" s="20">
        <f t="shared" si="1"/>
        <v>284000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0">
        <f t="shared" si="4"/>
        <v>284000</v>
      </c>
      <c r="M52" s="28">
        <v>0</v>
      </c>
      <c r="N52" s="21">
        <f t="shared" si="2"/>
        <v>0</v>
      </c>
      <c r="O52" s="28">
        <v>0</v>
      </c>
      <c r="P52" s="15">
        <v>0</v>
      </c>
      <c r="Q52" s="3"/>
      <c r="R52" s="3"/>
      <c r="S52" s="3"/>
      <c r="T52" s="3"/>
      <c r="U52" s="3"/>
    </row>
    <row r="53" spans="1:21" x14ac:dyDescent="0.25">
      <c r="A53" s="22">
        <v>48</v>
      </c>
      <c r="B53" s="18" t="s">
        <v>51</v>
      </c>
      <c r="C53" s="19">
        <v>5</v>
      </c>
      <c r="D53" s="20">
        <v>130000</v>
      </c>
      <c r="E53" s="20">
        <v>50000</v>
      </c>
      <c r="F53" s="20">
        <f t="shared" si="1"/>
        <v>180000</v>
      </c>
      <c r="G53" s="28">
        <v>1</v>
      </c>
      <c r="H53" s="28">
        <v>2400</v>
      </c>
      <c r="I53" s="28">
        <v>343</v>
      </c>
      <c r="J53" s="28">
        <v>137200</v>
      </c>
      <c r="K53" s="28">
        <v>139600</v>
      </c>
      <c r="L53" s="20">
        <f t="shared" si="4"/>
        <v>319600</v>
      </c>
      <c r="M53" s="28">
        <v>0</v>
      </c>
      <c r="N53" s="21">
        <f t="shared" si="2"/>
        <v>0</v>
      </c>
      <c r="O53" s="28">
        <v>0</v>
      </c>
      <c r="P53" s="15">
        <f t="shared" si="3"/>
        <v>0</v>
      </c>
      <c r="Q53" s="3"/>
      <c r="R53" s="3"/>
      <c r="S53" s="3"/>
      <c r="T53" s="3"/>
      <c r="U53" s="3"/>
    </row>
    <row r="54" spans="1:21" x14ac:dyDescent="0.25">
      <c r="A54" s="22">
        <v>49</v>
      </c>
      <c r="B54" s="18" t="s">
        <v>120</v>
      </c>
      <c r="C54" s="19">
        <v>3</v>
      </c>
      <c r="D54" s="20">
        <v>78000</v>
      </c>
      <c r="E54" s="20">
        <v>50000</v>
      </c>
      <c r="F54" s="20">
        <f t="shared" si="1"/>
        <v>128000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0">
        <f t="shared" si="4"/>
        <v>128000</v>
      </c>
      <c r="M54" s="28">
        <v>128000</v>
      </c>
      <c r="N54" s="21">
        <f t="shared" si="2"/>
        <v>1</v>
      </c>
      <c r="O54" s="28">
        <v>0</v>
      </c>
      <c r="P54" s="15">
        <v>0</v>
      </c>
      <c r="Q54" s="3"/>
      <c r="R54" s="3"/>
      <c r="S54" s="3"/>
      <c r="T54" s="3"/>
      <c r="U54" s="3"/>
    </row>
    <row r="55" spans="1:21" x14ac:dyDescent="0.25">
      <c r="A55" s="22">
        <v>50</v>
      </c>
      <c r="B55" s="18" t="s">
        <v>52</v>
      </c>
      <c r="C55" s="19">
        <v>4</v>
      </c>
      <c r="D55" s="20">
        <v>104000</v>
      </c>
      <c r="E55" s="20">
        <v>50000</v>
      </c>
      <c r="F55" s="20">
        <f t="shared" si="1"/>
        <v>154000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0">
        <f t="shared" si="4"/>
        <v>154000</v>
      </c>
      <c r="M55" s="28">
        <v>154000</v>
      </c>
      <c r="N55" s="21">
        <f t="shared" si="2"/>
        <v>1</v>
      </c>
      <c r="O55" s="28">
        <v>0</v>
      </c>
      <c r="P55" s="15">
        <v>0</v>
      </c>
      <c r="Q55" s="3"/>
      <c r="R55" s="3"/>
      <c r="S55" s="3"/>
      <c r="T55" s="3"/>
      <c r="U55" s="3"/>
    </row>
    <row r="56" spans="1:21" x14ac:dyDescent="0.25">
      <c r="A56" s="22">
        <v>51</v>
      </c>
      <c r="B56" s="18" t="s">
        <v>121</v>
      </c>
      <c r="C56" s="19">
        <v>3</v>
      </c>
      <c r="D56" s="20">
        <v>78000</v>
      </c>
      <c r="E56" s="20">
        <v>50000</v>
      </c>
      <c r="F56" s="20">
        <f t="shared" si="1"/>
        <v>128000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0">
        <f t="shared" si="4"/>
        <v>128000</v>
      </c>
      <c r="M56" s="28">
        <v>128000</v>
      </c>
      <c r="N56" s="21">
        <f t="shared" si="2"/>
        <v>1</v>
      </c>
      <c r="O56" s="28">
        <v>0</v>
      </c>
      <c r="P56" s="15">
        <v>0</v>
      </c>
      <c r="Q56" s="3"/>
      <c r="R56" s="3"/>
      <c r="S56" s="3"/>
      <c r="T56" s="3"/>
      <c r="U56" s="3"/>
    </row>
    <row r="57" spans="1:21" x14ac:dyDescent="0.25">
      <c r="A57" s="22">
        <v>52</v>
      </c>
      <c r="B57" s="18" t="s">
        <v>122</v>
      </c>
      <c r="C57" s="19">
        <v>10</v>
      </c>
      <c r="D57" s="20">
        <v>260000</v>
      </c>
      <c r="E57" s="20">
        <v>50000</v>
      </c>
      <c r="F57" s="20">
        <f t="shared" si="1"/>
        <v>310000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0">
        <f t="shared" si="4"/>
        <v>310000</v>
      </c>
      <c r="M57" s="28">
        <v>0</v>
      </c>
      <c r="N57" s="21">
        <f t="shared" si="2"/>
        <v>0</v>
      </c>
      <c r="O57" s="28">
        <v>0</v>
      </c>
      <c r="P57" s="15">
        <v>0</v>
      </c>
      <c r="Q57" s="3"/>
      <c r="R57" s="3"/>
      <c r="S57" s="3"/>
      <c r="T57" s="3"/>
      <c r="U57" s="3"/>
    </row>
    <row r="58" spans="1:21" x14ac:dyDescent="0.25">
      <c r="A58" s="22">
        <v>53</v>
      </c>
      <c r="B58" s="18" t="s">
        <v>123</v>
      </c>
      <c r="C58" s="19">
        <v>88</v>
      </c>
      <c r="D58" s="20">
        <v>2288000</v>
      </c>
      <c r="E58" s="20">
        <v>50000</v>
      </c>
      <c r="F58" s="20">
        <f t="shared" si="1"/>
        <v>2338000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0">
        <f t="shared" si="4"/>
        <v>2338000</v>
      </c>
      <c r="M58" s="28">
        <v>0</v>
      </c>
      <c r="N58" s="21">
        <f t="shared" si="2"/>
        <v>0</v>
      </c>
      <c r="O58" s="28">
        <v>0</v>
      </c>
      <c r="P58" s="15">
        <v>0</v>
      </c>
      <c r="Q58" s="3"/>
      <c r="R58" s="3"/>
      <c r="S58" s="3"/>
      <c r="T58" s="3"/>
      <c r="U58" s="3"/>
    </row>
    <row r="59" spans="1:21" x14ac:dyDescent="0.25">
      <c r="A59" s="22">
        <v>54</v>
      </c>
      <c r="B59" s="18" t="s">
        <v>53</v>
      </c>
      <c r="C59" s="19">
        <v>6</v>
      </c>
      <c r="D59" s="20">
        <v>156000</v>
      </c>
      <c r="E59" s="20">
        <v>50000</v>
      </c>
      <c r="F59" s="20">
        <f t="shared" si="1"/>
        <v>206000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0">
        <f t="shared" si="4"/>
        <v>206000</v>
      </c>
      <c r="M59" s="28">
        <v>0</v>
      </c>
      <c r="N59" s="21">
        <f t="shared" si="2"/>
        <v>0</v>
      </c>
      <c r="O59" s="28">
        <v>0</v>
      </c>
      <c r="P59" s="15">
        <v>0</v>
      </c>
      <c r="Q59" s="3"/>
      <c r="R59" s="3"/>
      <c r="S59" s="3"/>
      <c r="T59" s="3"/>
      <c r="U59" s="3"/>
    </row>
    <row r="60" spans="1:21" x14ac:dyDescent="0.25">
      <c r="A60" s="22">
        <v>55</v>
      </c>
      <c r="B60" s="18" t="s">
        <v>124</v>
      </c>
      <c r="C60" s="19">
        <v>4</v>
      </c>
      <c r="D60" s="20">
        <v>104000</v>
      </c>
      <c r="E60" s="20">
        <v>50000</v>
      </c>
      <c r="F60" s="20">
        <f t="shared" si="1"/>
        <v>154000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0">
        <f t="shared" si="4"/>
        <v>154000</v>
      </c>
      <c r="M60" s="28">
        <v>0</v>
      </c>
      <c r="N60" s="21">
        <f t="shared" si="2"/>
        <v>0</v>
      </c>
      <c r="O60" s="28">
        <v>0</v>
      </c>
      <c r="P60" s="15">
        <v>0</v>
      </c>
      <c r="Q60" s="3"/>
      <c r="R60" s="3"/>
      <c r="S60" s="3"/>
      <c r="T60" s="3"/>
      <c r="U60" s="3"/>
    </row>
    <row r="61" spans="1:21" x14ac:dyDescent="0.25">
      <c r="A61" s="22">
        <v>56</v>
      </c>
      <c r="B61" s="18" t="s">
        <v>54</v>
      </c>
      <c r="C61" s="19">
        <v>4</v>
      </c>
      <c r="D61" s="20">
        <v>104000</v>
      </c>
      <c r="E61" s="20">
        <v>50000</v>
      </c>
      <c r="F61" s="20">
        <f t="shared" si="1"/>
        <v>154000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0">
        <f t="shared" si="4"/>
        <v>154000</v>
      </c>
      <c r="M61" s="28">
        <v>0</v>
      </c>
      <c r="N61" s="21">
        <f t="shared" si="2"/>
        <v>0</v>
      </c>
      <c r="O61" s="28">
        <v>0</v>
      </c>
      <c r="P61" s="15">
        <v>0</v>
      </c>
      <c r="Q61" s="3"/>
      <c r="R61" s="3"/>
      <c r="S61" s="3"/>
      <c r="T61" s="3"/>
      <c r="U61" s="3"/>
    </row>
    <row r="62" spans="1:21" x14ac:dyDescent="0.25">
      <c r="A62" s="22">
        <v>57</v>
      </c>
      <c r="B62" s="18" t="s">
        <v>55</v>
      </c>
      <c r="C62" s="19">
        <v>3</v>
      </c>
      <c r="D62" s="20">
        <v>78000</v>
      </c>
      <c r="E62" s="20">
        <v>50000</v>
      </c>
      <c r="F62" s="20">
        <f t="shared" si="1"/>
        <v>128000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0">
        <f t="shared" si="4"/>
        <v>128000</v>
      </c>
      <c r="M62" s="28">
        <v>0</v>
      </c>
      <c r="N62" s="21">
        <f t="shared" si="2"/>
        <v>0</v>
      </c>
      <c r="O62" s="28">
        <v>0</v>
      </c>
      <c r="P62" s="15">
        <v>0</v>
      </c>
      <c r="Q62" s="3"/>
      <c r="R62" s="3"/>
      <c r="S62" s="3"/>
      <c r="T62" s="3"/>
      <c r="U62" s="3"/>
    </row>
    <row r="63" spans="1:21" x14ac:dyDescent="0.25">
      <c r="A63" s="22">
        <v>58</v>
      </c>
      <c r="B63" s="18" t="s">
        <v>56</v>
      </c>
      <c r="C63" s="19">
        <v>8</v>
      </c>
      <c r="D63" s="20">
        <v>208000</v>
      </c>
      <c r="E63" s="20">
        <v>50000</v>
      </c>
      <c r="F63" s="20">
        <f t="shared" si="1"/>
        <v>258000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0">
        <f t="shared" si="4"/>
        <v>258000</v>
      </c>
      <c r="M63" s="28">
        <v>0</v>
      </c>
      <c r="N63" s="21">
        <f t="shared" si="2"/>
        <v>0</v>
      </c>
      <c r="O63" s="28">
        <v>0</v>
      </c>
      <c r="P63" s="15">
        <v>0</v>
      </c>
      <c r="Q63" s="3"/>
      <c r="R63" s="3"/>
      <c r="S63" s="3"/>
      <c r="T63" s="3"/>
      <c r="U63" s="3"/>
    </row>
    <row r="64" spans="1:21" x14ac:dyDescent="0.25">
      <c r="A64" s="22">
        <v>59</v>
      </c>
      <c r="B64" s="18" t="s">
        <v>57</v>
      </c>
      <c r="C64" s="19">
        <v>3</v>
      </c>
      <c r="D64" s="20">
        <v>78000</v>
      </c>
      <c r="E64" s="20">
        <v>50000</v>
      </c>
      <c r="F64" s="20">
        <f t="shared" si="1"/>
        <v>128000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0">
        <f t="shared" si="4"/>
        <v>128000</v>
      </c>
      <c r="M64" s="28">
        <v>0</v>
      </c>
      <c r="N64" s="21">
        <f t="shared" si="2"/>
        <v>0</v>
      </c>
      <c r="O64" s="28">
        <v>0</v>
      </c>
      <c r="P64" s="15">
        <v>0</v>
      </c>
      <c r="Q64" s="3"/>
      <c r="R64" s="3"/>
      <c r="S64" s="3"/>
      <c r="T64" s="3"/>
      <c r="U64" s="3"/>
    </row>
    <row r="65" spans="1:21" x14ac:dyDescent="0.25">
      <c r="A65" s="22">
        <v>60</v>
      </c>
      <c r="B65" s="18" t="s">
        <v>125</v>
      </c>
      <c r="C65" s="19">
        <v>19</v>
      </c>
      <c r="D65" s="20">
        <v>494000</v>
      </c>
      <c r="E65" s="20">
        <v>50000</v>
      </c>
      <c r="F65" s="20">
        <f t="shared" si="1"/>
        <v>544000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0">
        <f t="shared" si="4"/>
        <v>544000</v>
      </c>
      <c r="M65" s="28">
        <v>0</v>
      </c>
      <c r="N65" s="21">
        <f t="shared" si="2"/>
        <v>0</v>
      </c>
      <c r="O65" s="28">
        <v>0</v>
      </c>
      <c r="P65" s="15">
        <v>0</v>
      </c>
      <c r="Q65" s="3"/>
      <c r="R65" s="3"/>
      <c r="S65" s="3"/>
      <c r="T65" s="3"/>
      <c r="U65" s="3"/>
    </row>
    <row r="66" spans="1:21" x14ac:dyDescent="0.25">
      <c r="A66" s="22">
        <v>62</v>
      </c>
      <c r="B66" s="18" t="s">
        <v>58</v>
      </c>
      <c r="C66" s="19">
        <v>4</v>
      </c>
      <c r="D66" s="20">
        <v>104000</v>
      </c>
      <c r="E66" s="20">
        <v>50000</v>
      </c>
      <c r="F66" s="20">
        <f t="shared" si="1"/>
        <v>154000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0">
        <f t="shared" si="4"/>
        <v>154000</v>
      </c>
      <c r="M66" s="28">
        <v>0</v>
      </c>
      <c r="N66" s="21">
        <f t="shared" si="2"/>
        <v>0</v>
      </c>
      <c r="O66" s="28">
        <v>0</v>
      </c>
      <c r="P66" s="15">
        <v>0</v>
      </c>
      <c r="Q66" s="3"/>
      <c r="R66" s="3"/>
      <c r="S66" s="3"/>
      <c r="T66" s="3"/>
      <c r="U66" s="3"/>
    </row>
    <row r="67" spans="1:21" x14ac:dyDescent="0.25">
      <c r="A67" s="22">
        <v>63</v>
      </c>
      <c r="B67" s="18" t="s">
        <v>59</v>
      </c>
      <c r="C67" s="19">
        <v>4</v>
      </c>
      <c r="D67" s="20">
        <v>104000</v>
      </c>
      <c r="E67" s="20">
        <v>50000</v>
      </c>
      <c r="F67" s="20">
        <f t="shared" si="1"/>
        <v>154000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0">
        <f t="shared" si="4"/>
        <v>154000</v>
      </c>
      <c r="M67" s="28">
        <v>154000</v>
      </c>
      <c r="N67" s="21">
        <f t="shared" si="2"/>
        <v>1</v>
      </c>
      <c r="O67" s="28">
        <v>0</v>
      </c>
      <c r="P67" s="15">
        <v>0</v>
      </c>
      <c r="Q67" s="3"/>
      <c r="R67" s="3"/>
      <c r="S67" s="3"/>
      <c r="T67" s="3"/>
      <c r="U67" s="3"/>
    </row>
    <row r="68" spans="1:21" x14ac:dyDescent="0.25">
      <c r="A68" s="22">
        <v>65</v>
      </c>
      <c r="B68" s="18" t="s">
        <v>126</v>
      </c>
      <c r="C68" s="19">
        <v>4</v>
      </c>
      <c r="D68" s="20">
        <v>104000</v>
      </c>
      <c r="E68" s="20">
        <v>50000</v>
      </c>
      <c r="F68" s="20">
        <f t="shared" si="1"/>
        <v>154000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0">
        <f t="shared" si="4"/>
        <v>154000</v>
      </c>
      <c r="M68" s="28">
        <v>0</v>
      </c>
      <c r="N68" s="21">
        <f t="shared" si="2"/>
        <v>0</v>
      </c>
      <c r="O68" s="28">
        <v>0</v>
      </c>
      <c r="P68" s="15">
        <v>0</v>
      </c>
      <c r="Q68" s="3"/>
      <c r="R68" s="3"/>
      <c r="S68" s="3"/>
      <c r="T68" s="3"/>
      <c r="U68" s="3"/>
    </row>
    <row r="69" spans="1:21" x14ac:dyDescent="0.25">
      <c r="A69" s="22">
        <v>66</v>
      </c>
      <c r="B69" s="18" t="s">
        <v>127</v>
      </c>
      <c r="C69" s="19">
        <v>3</v>
      </c>
      <c r="D69" s="20">
        <v>78000</v>
      </c>
      <c r="E69" s="20">
        <v>50000</v>
      </c>
      <c r="F69" s="20">
        <f t="shared" si="1"/>
        <v>128000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0">
        <f t="shared" si="4"/>
        <v>128000</v>
      </c>
      <c r="M69" s="28">
        <v>0</v>
      </c>
      <c r="N69" s="21">
        <f t="shared" si="2"/>
        <v>0</v>
      </c>
      <c r="O69" s="28">
        <v>0</v>
      </c>
      <c r="P69" s="15">
        <v>0</v>
      </c>
      <c r="Q69" s="3"/>
      <c r="R69" s="3"/>
      <c r="S69" s="3"/>
      <c r="T69" s="3"/>
      <c r="U69" s="3"/>
    </row>
    <row r="70" spans="1:21" x14ac:dyDescent="0.25">
      <c r="A70" s="22">
        <v>67</v>
      </c>
      <c r="B70" s="18" t="s">
        <v>60</v>
      </c>
      <c r="C70" s="19">
        <v>5</v>
      </c>
      <c r="D70" s="20">
        <v>130000</v>
      </c>
      <c r="E70" s="20">
        <v>50000</v>
      </c>
      <c r="F70" s="20">
        <f t="shared" si="1"/>
        <v>180000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0">
        <f t="shared" si="4"/>
        <v>180000</v>
      </c>
      <c r="M70" s="28">
        <v>0</v>
      </c>
      <c r="N70" s="21">
        <f t="shared" si="2"/>
        <v>0</v>
      </c>
      <c r="O70" s="28">
        <v>0</v>
      </c>
      <c r="P70" s="15">
        <v>0</v>
      </c>
      <c r="Q70" s="3"/>
      <c r="R70" s="3"/>
      <c r="S70" s="3"/>
      <c r="T70" s="3"/>
      <c r="U70" s="3"/>
    </row>
    <row r="71" spans="1:21" x14ac:dyDescent="0.25">
      <c r="A71" s="22">
        <v>68</v>
      </c>
      <c r="B71" s="18" t="s">
        <v>61</v>
      </c>
      <c r="C71" s="19">
        <v>9</v>
      </c>
      <c r="D71" s="20">
        <v>234000</v>
      </c>
      <c r="E71" s="20">
        <v>50000</v>
      </c>
      <c r="F71" s="20">
        <f t="shared" si="1"/>
        <v>284000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0">
        <f t="shared" si="4"/>
        <v>284000</v>
      </c>
      <c r="M71" s="28">
        <v>0</v>
      </c>
      <c r="N71" s="21">
        <f t="shared" si="2"/>
        <v>0</v>
      </c>
      <c r="O71" s="28">
        <v>0</v>
      </c>
      <c r="P71" s="15">
        <v>0</v>
      </c>
      <c r="Q71" s="3"/>
      <c r="R71" s="3"/>
      <c r="S71" s="3"/>
      <c r="T71" s="3"/>
      <c r="U71" s="3"/>
    </row>
    <row r="72" spans="1:21" x14ac:dyDescent="0.25">
      <c r="A72" s="22">
        <v>69</v>
      </c>
      <c r="B72" s="18" t="s">
        <v>62</v>
      </c>
      <c r="C72" s="19">
        <v>8</v>
      </c>
      <c r="D72" s="20">
        <v>208000</v>
      </c>
      <c r="E72" s="20">
        <v>50000</v>
      </c>
      <c r="F72" s="20">
        <f t="shared" ref="F72:F135" si="5">D72+E72</f>
        <v>258000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0">
        <f t="shared" si="4"/>
        <v>258000</v>
      </c>
      <c r="M72" s="28">
        <v>0</v>
      </c>
      <c r="N72" s="21">
        <f t="shared" ref="N72:N135" si="6">M72/F72</f>
        <v>0</v>
      </c>
      <c r="O72" s="28">
        <v>0</v>
      </c>
      <c r="P72" s="15">
        <v>0</v>
      </c>
      <c r="Q72" s="3"/>
      <c r="R72" s="3"/>
      <c r="S72" s="3"/>
      <c r="T72" s="3"/>
      <c r="U72" s="3"/>
    </row>
    <row r="73" spans="1:21" x14ac:dyDescent="0.25">
      <c r="A73" s="22">
        <v>70</v>
      </c>
      <c r="B73" s="18" t="s">
        <v>63</v>
      </c>
      <c r="C73" s="19">
        <v>7</v>
      </c>
      <c r="D73" s="20">
        <v>182000</v>
      </c>
      <c r="E73" s="20">
        <v>50000</v>
      </c>
      <c r="F73" s="20">
        <f t="shared" si="5"/>
        <v>232000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0">
        <f t="shared" si="4"/>
        <v>232000</v>
      </c>
      <c r="M73" s="28">
        <v>0</v>
      </c>
      <c r="N73" s="21">
        <f t="shared" si="6"/>
        <v>0</v>
      </c>
      <c r="O73" s="28">
        <v>0</v>
      </c>
      <c r="P73" s="15">
        <v>0</v>
      </c>
      <c r="Q73" s="3"/>
      <c r="R73" s="3"/>
      <c r="S73" s="3"/>
      <c r="T73" s="3"/>
      <c r="U73" s="3"/>
    </row>
    <row r="74" spans="1:21" x14ac:dyDescent="0.25">
      <c r="A74" s="22">
        <v>71</v>
      </c>
      <c r="B74" s="18" t="s">
        <v>64</v>
      </c>
      <c r="C74" s="19">
        <v>18</v>
      </c>
      <c r="D74" s="20">
        <v>468000</v>
      </c>
      <c r="E74" s="20">
        <v>50000</v>
      </c>
      <c r="F74" s="20">
        <f t="shared" si="5"/>
        <v>518000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0">
        <f t="shared" si="4"/>
        <v>518000</v>
      </c>
      <c r="M74" s="28">
        <v>0</v>
      </c>
      <c r="N74" s="21">
        <f t="shared" si="6"/>
        <v>0</v>
      </c>
      <c r="O74" s="28">
        <v>0</v>
      </c>
      <c r="P74" s="15">
        <v>0</v>
      </c>
      <c r="Q74" s="3"/>
      <c r="R74" s="3"/>
      <c r="S74" s="3"/>
      <c r="T74" s="3"/>
      <c r="U74" s="3"/>
    </row>
    <row r="75" spans="1:21" x14ac:dyDescent="0.25">
      <c r="A75" s="22">
        <v>72</v>
      </c>
      <c r="B75" s="18" t="s">
        <v>65</v>
      </c>
      <c r="C75" s="19">
        <v>6</v>
      </c>
      <c r="D75" s="20">
        <v>156000</v>
      </c>
      <c r="E75" s="20">
        <v>50000</v>
      </c>
      <c r="F75" s="20">
        <f t="shared" si="5"/>
        <v>206000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0">
        <f t="shared" si="4"/>
        <v>206000</v>
      </c>
      <c r="M75" s="28">
        <v>206000</v>
      </c>
      <c r="N75" s="21">
        <f t="shared" si="6"/>
        <v>1</v>
      </c>
      <c r="O75" s="28">
        <v>0</v>
      </c>
      <c r="P75" s="15">
        <v>0</v>
      </c>
      <c r="Q75" s="3"/>
      <c r="R75" s="3"/>
      <c r="S75" s="3"/>
      <c r="T75" s="3"/>
      <c r="U75" s="3"/>
    </row>
    <row r="76" spans="1:21" x14ac:dyDescent="0.25">
      <c r="A76" s="22">
        <v>73</v>
      </c>
      <c r="B76" s="18" t="s">
        <v>128</v>
      </c>
      <c r="C76" s="19">
        <v>3</v>
      </c>
      <c r="D76" s="20">
        <v>78000</v>
      </c>
      <c r="E76" s="20">
        <v>50000</v>
      </c>
      <c r="F76" s="20">
        <f t="shared" si="5"/>
        <v>128000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0">
        <f t="shared" si="4"/>
        <v>128000</v>
      </c>
      <c r="M76" s="28">
        <v>0</v>
      </c>
      <c r="N76" s="21">
        <f t="shared" si="6"/>
        <v>0</v>
      </c>
      <c r="O76" s="28">
        <v>0</v>
      </c>
      <c r="P76" s="15">
        <v>0</v>
      </c>
      <c r="Q76" s="3"/>
      <c r="R76" s="3"/>
      <c r="S76" s="3"/>
      <c r="T76" s="3"/>
      <c r="U76" s="3"/>
    </row>
    <row r="77" spans="1:21" x14ac:dyDescent="0.25">
      <c r="A77" s="22">
        <v>74</v>
      </c>
      <c r="B77" s="18" t="s">
        <v>66</v>
      </c>
      <c r="C77" s="19">
        <v>8</v>
      </c>
      <c r="D77" s="20">
        <v>208000</v>
      </c>
      <c r="E77" s="20">
        <v>50000</v>
      </c>
      <c r="F77" s="20">
        <f t="shared" si="5"/>
        <v>258000</v>
      </c>
      <c r="G77" s="28">
        <v>1</v>
      </c>
      <c r="H77" s="28">
        <v>2400</v>
      </c>
      <c r="I77" s="28">
        <v>2</v>
      </c>
      <c r="J77" s="28">
        <v>800</v>
      </c>
      <c r="K77" s="28">
        <v>3200</v>
      </c>
      <c r="L77" s="20">
        <f t="shared" si="4"/>
        <v>261200</v>
      </c>
      <c r="M77" s="28">
        <v>0</v>
      </c>
      <c r="N77" s="21">
        <f t="shared" si="6"/>
        <v>0</v>
      </c>
      <c r="O77" s="28">
        <v>3200</v>
      </c>
      <c r="P77" s="15">
        <f t="shared" ref="P77:P129" si="7">O77/K77</f>
        <v>1</v>
      </c>
      <c r="Q77" s="3"/>
      <c r="R77" s="3"/>
      <c r="S77" s="3"/>
      <c r="T77" s="3"/>
      <c r="U77" s="3"/>
    </row>
    <row r="78" spans="1:21" x14ac:dyDescent="0.25">
      <c r="A78" s="22">
        <v>75</v>
      </c>
      <c r="B78" s="18" t="s">
        <v>67</v>
      </c>
      <c r="C78" s="19">
        <v>91</v>
      </c>
      <c r="D78" s="20">
        <v>2366000</v>
      </c>
      <c r="E78" s="20">
        <v>50000</v>
      </c>
      <c r="F78" s="20">
        <f t="shared" si="5"/>
        <v>2416000</v>
      </c>
      <c r="G78" s="28">
        <v>1</v>
      </c>
      <c r="H78" s="28">
        <v>2400</v>
      </c>
      <c r="I78" s="28">
        <v>532.25</v>
      </c>
      <c r="J78" s="28">
        <v>212900</v>
      </c>
      <c r="K78" s="28">
        <v>215300</v>
      </c>
      <c r="L78" s="20">
        <f t="shared" ref="L78:L138" si="8">F78+K78</f>
        <v>2631300</v>
      </c>
      <c r="M78" s="28">
        <v>0</v>
      </c>
      <c r="N78" s="21">
        <f t="shared" si="6"/>
        <v>0</v>
      </c>
      <c r="O78" s="28">
        <v>215300</v>
      </c>
      <c r="P78" s="15">
        <f t="shared" si="7"/>
        <v>1</v>
      </c>
      <c r="Q78" s="3"/>
      <c r="R78" s="3"/>
      <c r="S78" s="3"/>
      <c r="T78" s="3"/>
      <c r="U78" s="3"/>
    </row>
    <row r="79" spans="1:21" x14ac:dyDescent="0.25">
      <c r="A79" s="22">
        <v>77</v>
      </c>
      <c r="B79" s="18" t="s">
        <v>68</v>
      </c>
      <c r="C79" s="19">
        <v>8</v>
      </c>
      <c r="D79" s="20">
        <v>208000</v>
      </c>
      <c r="E79" s="20">
        <v>50000</v>
      </c>
      <c r="F79" s="20">
        <f t="shared" si="5"/>
        <v>258000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0">
        <f t="shared" si="8"/>
        <v>258000</v>
      </c>
      <c r="M79" s="28">
        <v>258000</v>
      </c>
      <c r="N79" s="21">
        <f t="shared" si="6"/>
        <v>1</v>
      </c>
      <c r="O79" s="28">
        <v>0</v>
      </c>
      <c r="P79" s="15">
        <v>0</v>
      </c>
      <c r="Q79" s="3"/>
      <c r="R79" s="3"/>
      <c r="S79" s="3"/>
      <c r="T79" s="3"/>
      <c r="U79" s="3"/>
    </row>
    <row r="80" spans="1:21" x14ac:dyDescent="0.25">
      <c r="A80" s="22">
        <v>78</v>
      </c>
      <c r="B80" s="18" t="s">
        <v>69</v>
      </c>
      <c r="C80" s="19">
        <v>2</v>
      </c>
      <c r="D80" s="20">
        <v>52000</v>
      </c>
      <c r="E80" s="20">
        <v>50000</v>
      </c>
      <c r="F80" s="20">
        <f t="shared" si="5"/>
        <v>102000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0">
        <f t="shared" si="8"/>
        <v>102000</v>
      </c>
      <c r="M80" s="28">
        <v>0</v>
      </c>
      <c r="N80" s="21">
        <f t="shared" si="6"/>
        <v>0</v>
      </c>
      <c r="O80" s="28">
        <v>0</v>
      </c>
      <c r="P80" s="15">
        <v>0</v>
      </c>
      <c r="Q80" s="3"/>
      <c r="R80" s="3"/>
      <c r="S80" s="3"/>
      <c r="T80" s="3"/>
      <c r="U80" s="3"/>
    </row>
    <row r="81" spans="1:21" x14ac:dyDescent="0.25">
      <c r="A81" s="22">
        <v>79</v>
      </c>
      <c r="B81" s="18" t="s">
        <v>70</v>
      </c>
      <c r="C81" s="19">
        <v>2</v>
      </c>
      <c r="D81" s="20">
        <v>52000</v>
      </c>
      <c r="E81" s="20">
        <v>50000</v>
      </c>
      <c r="F81" s="20">
        <f t="shared" si="5"/>
        <v>102000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0">
        <f t="shared" si="8"/>
        <v>102000</v>
      </c>
      <c r="M81" s="28">
        <v>0</v>
      </c>
      <c r="N81" s="21">
        <f t="shared" si="6"/>
        <v>0</v>
      </c>
      <c r="O81" s="28">
        <v>0</v>
      </c>
      <c r="P81" s="15">
        <v>0</v>
      </c>
      <c r="Q81" s="3"/>
      <c r="R81" s="3"/>
      <c r="S81" s="3"/>
      <c r="T81" s="3"/>
      <c r="U81" s="3"/>
    </row>
    <row r="82" spans="1:21" x14ac:dyDescent="0.25">
      <c r="A82" s="22">
        <v>80</v>
      </c>
      <c r="B82" s="18" t="s">
        <v>71</v>
      </c>
      <c r="C82" s="19">
        <v>26</v>
      </c>
      <c r="D82" s="20">
        <v>676000</v>
      </c>
      <c r="E82" s="20">
        <v>50000</v>
      </c>
      <c r="F82" s="20">
        <f t="shared" si="5"/>
        <v>726000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0">
        <f t="shared" si="8"/>
        <v>726000</v>
      </c>
      <c r="M82" s="28">
        <v>0</v>
      </c>
      <c r="N82" s="21">
        <f t="shared" si="6"/>
        <v>0</v>
      </c>
      <c r="O82" s="28">
        <v>0</v>
      </c>
      <c r="P82" s="15">
        <v>0</v>
      </c>
      <c r="Q82" s="3"/>
      <c r="R82" s="3"/>
      <c r="S82" s="3"/>
      <c r="T82" s="3"/>
      <c r="U82" s="3"/>
    </row>
    <row r="83" spans="1:21" x14ac:dyDescent="0.25">
      <c r="A83" s="22">
        <v>81</v>
      </c>
      <c r="B83" s="18" t="s">
        <v>72</v>
      </c>
      <c r="C83" s="19">
        <v>6</v>
      </c>
      <c r="D83" s="20">
        <v>156000</v>
      </c>
      <c r="E83" s="20">
        <v>50000</v>
      </c>
      <c r="F83" s="20">
        <f t="shared" si="5"/>
        <v>206000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0">
        <f t="shared" si="8"/>
        <v>206000</v>
      </c>
      <c r="M83" s="28">
        <v>0</v>
      </c>
      <c r="N83" s="21">
        <f t="shared" si="6"/>
        <v>0</v>
      </c>
      <c r="O83" s="28">
        <v>0</v>
      </c>
      <c r="P83" s="15">
        <v>0</v>
      </c>
      <c r="Q83" s="3"/>
      <c r="R83" s="3"/>
      <c r="S83" s="3"/>
      <c r="T83" s="3"/>
      <c r="U83" s="3"/>
    </row>
    <row r="84" spans="1:21" x14ac:dyDescent="0.25">
      <c r="A84" s="22">
        <v>82</v>
      </c>
      <c r="B84" s="18" t="s">
        <v>73</v>
      </c>
      <c r="C84" s="19">
        <v>23</v>
      </c>
      <c r="D84" s="20">
        <v>598000</v>
      </c>
      <c r="E84" s="20">
        <v>50000</v>
      </c>
      <c r="F84" s="20">
        <f t="shared" si="5"/>
        <v>648000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0">
        <f t="shared" si="8"/>
        <v>648000</v>
      </c>
      <c r="M84" s="28">
        <v>0</v>
      </c>
      <c r="N84" s="21">
        <f t="shared" si="6"/>
        <v>0</v>
      </c>
      <c r="O84" s="28">
        <v>0</v>
      </c>
      <c r="P84" s="15">
        <v>0</v>
      </c>
      <c r="Q84" s="3"/>
      <c r="R84" s="3"/>
      <c r="S84" s="3"/>
      <c r="T84" s="3"/>
      <c r="U84" s="3"/>
    </row>
    <row r="85" spans="1:21" x14ac:dyDescent="0.25">
      <c r="A85" s="22">
        <v>83</v>
      </c>
      <c r="B85" s="18" t="s">
        <v>129</v>
      </c>
      <c r="C85" s="19">
        <v>11</v>
      </c>
      <c r="D85" s="20">
        <v>286000</v>
      </c>
      <c r="E85" s="20">
        <v>50000</v>
      </c>
      <c r="F85" s="20">
        <f t="shared" si="5"/>
        <v>336000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0">
        <f t="shared" si="8"/>
        <v>336000</v>
      </c>
      <c r="M85" s="28">
        <v>0</v>
      </c>
      <c r="N85" s="21">
        <f t="shared" si="6"/>
        <v>0</v>
      </c>
      <c r="O85" s="28">
        <v>0</v>
      </c>
      <c r="P85" s="15">
        <v>0</v>
      </c>
      <c r="Q85" s="3"/>
      <c r="R85" s="3"/>
      <c r="S85" s="3"/>
      <c r="T85" s="3"/>
      <c r="U85" s="3"/>
    </row>
    <row r="86" spans="1:21" x14ac:dyDescent="0.25">
      <c r="A86" s="22">
        <v>84</v>
      </c>
      <c r="B86" s="18" t="s">
        <v>74</v>
      </c>
      <c r="C86" s="19">
        <v>13</v>
      </c>
      <c r="D86" s="20">
        <v>338000</v>
      </c>
      <c r="E86" s="20">
        <v>50000</v>
      </c>
      <c r="F86" s="20">
        <f t="shared" si="5"/>
        <v>388000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0">
        <f t="shared" si="8"/>
        <v>388000</v>
      </c>
      <c r="M86" s="28">
        <v>0</v>
      </c>
      <c r="N86" s="21">
        <f t="shared" si="6"/>
        <v>0</v>
      </c>
      <c r="O86" s="28">
        <v>0</v>
      </c>
      <c r="P86" s="15">
        <v>0</v>
      </c>
      <c r="Q86" s="3"/>
      <c r="R86" s="3"/>
      <c r="S86" s="3"/>
      <c r="T86" s="3"/>
      <c r="U86" s="3"/>
    </row>
    <row r="87" spans="1:21" x14ac:dyDescent="0.25">
      <c r="A87" s="22">
        <v>85</v>
      </c>
      <c r="B87" s="18" t="s">
        <v>75</v>
      </c>
      <c r="C87" s="19">
        <v>9</v>
      </c>
      <c r="D87" s="20">
        <v>234000</v>
      </c>
      <c r="E87" s="20">
        <v>50000</v>
      </c>
      <c r="F87" s="20">
        <f t="shared" si="5"/>
        <v>284000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0">
        <f t="shared" si="8"/>
        <v>284000</v>
      </c>
      <c r="M87" s="28">
        <v>0</v>
      </c>
      <c r="N87" s="21">
        <f t="shared" si="6"/>
        <v>0</v>
      </c>
      <c r="O87" s="28">
        <v>0</v>
      </c>
      <c r="P87" s="15">
        <v>0</v>
      </c>
      <c r="Q87" s="3"/>
      <c r="R87" s="3"/>
      <c r="S87" s="3"/>
      <c r="T87" s="3"/>
      <c r="U87" s="3"/>
    </row>
    <row r="88" spans="1:21" x14ac:dyDescent="0.25">
      <c r="A88" s="22">
        <v>86</v>
      </c>
      <c r="B88" s="18" t="s">
        <v>130</v>
      </c>
      <c r="C88" s="19">
        <v>13</v>
      </c>
      <c r="D88" s="20">
        <v>338000</v>
      </c>
      <c r="E88" s="20">
        <v>50000</v>
      </c>
      <c r="F88" s="20">
        <f t="shared" si="5"/>
        <v>388000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0">
        <f t="shared" si="8"/>
        <v>388000</v>
      </c>
      <c r="M88" s="28">
        <v>0</v>
      </c>
      <c r="N88" s="21">
        <f t="shared" si="6"/>
        <v>0</v>
      </c>
      <c r="O88" s="28">
        <v>0</v>
      </c>
      <c r="P88" s="15">
        <v>0</v>
      </c>
      <c r="Q88" s="3"/>
      <c r="R88" s="3"/>
      <c r="S88" s="3"/>
      <c r="T88" s="3"/>
      <c r="U88" s="3"/>
    </row>
    <row r="89" spans="1:21" x14ac:dyDescent="0.25">
      <c r="A89" s="22">
        <v>87</v>
      </c>
      <c r="B89" s="18" t="s">
        <v>76</v>
      </c>
      <c r="C89" s="19">
        <v>6</v>
      </c>
      <c r="D89" s="20">
        <v>156000</v>
      </c>
      <c r="E89" s="20">
        <v>50000</v>
      </c>
      <c r="F89" s="20">
        <f t="shared" si="5"/>
        <v>206000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0">
        <f t="shared" si="8"/>
        <v>206000</v>
      </c>
      <c r="M89" s="28">
        <v>206000</v>
      </c>
      <c r="N89" s="21">
        <f t="shared" si="6"/>
        <v>1</v>
      </c>
      <c r="O89" s="28">
        <v>0</v>
      </c>
      <c r="P89" s="15">
        <v>0</v>
      </c>
      <c r="Q89" s="3"/>
      <c r="R89" s="3"/>
      <c r="S89" s="3"/>
      <c r="T89" s="3"/>
      <c r="U89" s="3"/>
    </row>
    <row r="90" spans="1:21" x14ac:dyDescent="0.25">
      <c r="A90" s="22">
        <v>88</v>
      </c>
      <c r="B90" s="18" t="s">
        <v>77</v>
      </c>
      <c r="C90" s="19">
        <v>29</v>
      </c>
      <c r="D90" s="20">
        <v>754000</v>
      </c>
      <c r="E90" s="20">
        <v>50000</v>
      </c>
      <c r="F90" s="20">
        <f t="shared" si="5"/>
        <v>804000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0">
        <f t="shared" si="8"/>
        <v>804000</v>
      </c>
      <c r="M90" s="28">
        <f>804000-804000</f>
        <v>0</v>
      </c>
      <c r="N90" s="21">
        <f t="shared" si="6"/>
        <v>0</v>
      </c>
      <c r="O90" s="28">
        <v>0</v>
      </c>
      <c r="P90" s="15">
        <v>0</v>
      </c>
      <c r="Q90" s="3"/>
      <c r="R90" s="3"/>
      <c r="S90" s="3"/>
      <c r="T90" s="3"/>
      <c r="U90" s="3"/>
    </row>
    <row r="91" spans="1:21" x14ac:dyDescent="0.25">
      <c r="A91" s="22">
        <v>89</v>
      </c>
      <c r="B91" s="18" t="s">
        <v>78</v>
      </c>
      <c r="C91" s="19">
        <v>30</v>
      </c>
      <c r="D91" s="20">
        <v>780000</v>
      </c>
      <c r="E91" s="20">
        <v>50000</v>
      </c>
      <c r="F91" s="20">
        <f t="shared" si="5"/>
        <v>830000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0">
        <f t="shared" si="8"/>
        <v>830000</v>
      </c>
      <c r="M91" s="28">
        <f>830000-830000</f>
        <v>0</v>
      </c>
      <c r="N91" s="21">
        <f t="shared" si="6"/>
        <v>0</v>
      </c>
      <c r="O91" s="28">
        <v>0</v>
      </c>
      <c r="P91" s="15">
        <v>0</v>
      </c>
      <c r="Q91" s="3"/>
      <c r="R91" s="3"/>
      <c r="S91" s="3"/>
      <c r="T91" s="3"/>
      <c r="U91" s="3"/>
    </row>
    <row r="92" spans="1:21" x14ac:dyDescent="0.25">
      <c r="A92" s="22">
        <v>90</v>
      </c>
      <c r="B92" s="18" t="s">
        <v>79</v>
      </c>
      <c r="C92" s="19">
        <v>3</v>
      </c>
      <c r="D92" s="20">
        <v>78000</v>
      </c>
      <c r="E92" s="20">
        <v>50000</v>
      </c>
      <c r="F92" s="20">
        <f t="shared" si="5"/>
        <v>128000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0">
        <f t="shared" si="8"/>
        <v>128000</v>
      </c>
      <c r="M92" s="28">
        <v>0</v>
      </c>
      <c r="N92" s="21">
        <f t="shared" si="6"/>
        <v>0</v>
      </c>
      <c r="O92" s="28">
        <v>0</v>
      </c>
      <c r="P92" s="15">
        <v>0</v>
      </c>
      <c r="Q92" s="3"/>
      <c r="R92" s="3"/>
      <c r="S92" s="3"/>
      <c r="T92" s="3"/>
      <c r="U92" s="3"/>
    </row>
    <row r="93" spans="1:21" x14ac:dyDescent="0.25">
      <c r="A93" s="22">
        <v>91</v>
      </c>
      <c r="B93" s="18" t="s">
        <v>131</v>
      </c>
      <c r="C93" s="19">
        <v>3</v>
      </c>
      <c r="D93" s="20">
        <v>78000</v>
      </c>
      <c r="E93" s="20">
        <v>50000</v>
      </c>
      <c r="F93" s="20">
        <f t="shared" si="5"/>
        <v>128000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0">
        <f t="shared" si="8"/>
        <v>128000</v>
      </c>
      <c r="M93" s="28">
        <v>128000</v>
      </c>
      <c r="N93" s="21">
        <f t="shared" si="6"/>
        <v>1</v>
      </c>
      <c r="O93" s="28">
        <v>0</v>
      </c>
      <c r="P93" s="15">
        <v>0</v>
      </c>
      <c r="Q93" s="3"/>
      <c r="R93" s="3"/>
      <c r="S93" s="3"/>
      <c r="T93" s="3"/>
      <c r="U93" s="3"/>
    </row>
    <row r="94" spans="1:21" x14ac:dyDescent="0.25">
      <c r="A94" s="22">
        <v>92</v>
      </c>
      <c r="B94" s="18" t="s">
        <v>80</v>
      </c>
      <c r="C94" s="19">
        <v>15</v>
      </c>
      <c r="D94" s="20">
        <v>390000</v>
      </c>
      <c r="E94" s="20">
        <v>50000</v>
      </c>
      <c r="F94" s="20">
        <f t="shared" si="5"/>
        <v>440000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0">
        <f t="shared" si="8"/>
        <v>440000</v>
      </c>
      <c r="M94" s="28">
        <v>0</v>
      </c>
      <c r="N94" s="21">
        <f t="shared" si="6"/>
        <v>0</v>
      </c>
      <c r="O94" s="28">
        <v>0</v>
      </c>
      <c r="P94" s="15">
        <v>0</v>
      </c>
      <c r="Q94" s="3"/>
      <c r="R94" s="3"/>
      <c r="S94" s="3"/>
      <c r="T94" s="3"/>
      <c r="U94" s="3"/>
    </row>
    <row r="95" spans="1:21" x14ac:dyDescent="0.25">
      <c r="A95" s="22">
        <v>93</v>
      </c>
      <c r="B95" s="18" t="s">
        <v>81</v>
      </c>
      <c r="C95" s="19">
        <v>9</v>
      </c>
      <c r="D95" s="20">
        <v>234000</v>
      </c>
      <c r="E95" s="20">
        <v>50000</v>
      </c>
      <c r="F95" s="20">
        <f t="shared" si="5"/>
        <v>284000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0">
        <f t="shared" si="8"/>
        <v>284000</v>
      </c>
      <c r="M95" s="28">
        <v>0</v>
      </c>
      <c r="N95" s="21">
        <f t="shared" si="6"/>
        <v>0</v>
      </c>
      <c r="O95" s="28">
        <v>0</v>
      </c>
      <c r="P95" s="15">
        <v>0</v>
      </c>
      <c r="Q95" s="3"/>
      <c r="R95" s="3"/>
      <c r="S95" s="3"/>
      <c r="T95" s="3"/>
      <c r="U95" s="3"/>
    </row>
    <row r="96" spans="1:21" x14ac:dyDescent="0.25">
      <c r="A96" s="22">
        <v>94</v>
      </c>
      <c r="B96" s="18" t="s">
        <v>82</v>
      </c>
      <c r="C96" s="19">
        <v>15</v>
      </c>
      <c r="D96" s="20">
        <v>390000</v>
      </c>
      <c r="E96" s="20">
        <v>50000</v>
      </c>
      <c r="F96" s="20">
        <f t="shared" si="5"/>
        <v>440000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0">
        <f t="shared" si="8"/>
        <v>440000</v>
      </c>
      <c r="M96" s="28">
        <v>440000</v>
      </c>
      <c r="N96" s="21">
        <f t="shared" si="6"/>
        <v>1</v>
      </c>
      <c r="O96" s="28">
        <v>0</v>
      </c>
      <c r="P96" s="15">
        <v>0</v>
      </c>
      <c r="Q96" s="3"/>
      <c r="R96" s="3"/>
      <c r="S96" s="3"/>
      <c r="T96" s="3"/>
      <c r="U96" s="3"/>
    </row>
    <row r="97" spans="1:21" x14ac:dyDescent="0.25">
      <c r="A97" s="22">
        <v>95</v>
      </c>
      <c r="B97" s="18" t="s">
        <v>132</v>
      </c>
      <c r="C97" s="19">
        <v>4</v>
      </c>
      <c r="D97" s="20">
        <v>104000</v>
      </c>
      <c r="E97" s="20">
        <v>50000</v>
      </c>
      <c r="F97" s="20">
        <f t="shared" si="5"/>
        <v>154000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0">
        <f t="shared" si="8"/>
        <v>154000</v>
      </c>
      <c r="M97" s="28">
        <v>0</v>
      </c>
      <c r="N97" s="21">
        <f t="shared" si="6"/>
        <v>0</v>
      </c>
      <c r="O97" s="28">
        <v>0</v>
      </c>
      <c r="P97" s="15">
        <v>0</v>
      </c>
      <c r="Q97" s="3"/>
      <c r="R97" s="3"/>
      <c r="S97" s="3"/>
      <c r="T97" s="3"/>
      <c r="U97" s="3"/>
    </row>
    <row r="98" spans="1:21" x14ac:dyDescent="0.25">
      <c r="A98" s="22">
        <v>96</v>
      </c>
      <c r="B98" s="18" t="s">
        <v>83</v>
      </c>
      <c r="C98" s="19">
        <v>11</v>
      </c>
      <c r="D98" s="20">
        <v>286000</v>
      </c>
      <c r="E98" s="20">
        <v>50000</v>
      </c>
      <c r="F98" s="20">
        <f t="shared" si="5"/>
        <v>336000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0">
        <f t="shared" si="8"/>
        <v>336000</v>
      </c>
      <c r="M98" s="28">
        <v>0</v>
      </c>
      <c r="N98" s="21">
        <f t="shared" si="6"/>
        <v>0</v>
      </c>
      <c r="O98" s="28">
        <v>0</v>
      </c>
      <c r="P98" s="15">
        <v>0</v>
      </c>
      <c r="Q98" s="3"/>
      <c r="R98" s="3"/>
      <c r="S98" s="3"/>
      <c r="T98" s="3"/>
      <c r="U98" s="3"/>
    </row>
    <row r="99" spans="1:21" x14ac:dyDescent="0.25">
      <c r="A99" s="22">
        <v>97</v>
      </c>
      <c r="B99" s="18" t="s">
        <v>133</v>
      </c>
      <c r="C99" s="19">
        <v>12</v>
      </c>
      <c r="D99" s="20">
        <v>312000</v>
      </c>
      <c r="E99" s="20">
        <v>50000</v>
      </c>
      <c r="F99" s="20">
        <f t="shared" si="5"/>
        <v>362000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0">
        <f t="shared" si="8"/>
        <v>362000</v>
      </c>
      <c r="M99" s="28">
        <v>0</v>
      </c>
      <c r="N99" s="21">
        <f t="shared" si="6"/>
        <v>0</v>
      </c>
      <c r="O99" s="28">
        <v>0</v>
      </c>
      <c r="P99" s="15">
        <v>0</v>
      </c>
      <c r="Q99" s="3"/>
      <c r="R99" s="3"/>
      <c r="S99" s="3"/>
      <c r="T99" s="3"/>
      <c r="U99" s="3"/>
    </row>
    <row r="100" spans="1:21" x14ac:dyDescent="0.25">
      <c r="A100" s="22">
        <v>98</v>
      </c>
      <c r="B100" s="18" t="s">
        <v>134</v>
      </c>
      <c r="C100" s="19">
        <v>19</v>
      </c>
      <c r="D100" s="20">
        <v>494000</v>
      </c>
      <c r="E100" s="20">
        <v>50000</v>
      </c>
      <c r="F100" s="20">
        <f t="shared" si="5"/>
        <v>544000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0">
        <f t="shared" si="8"/>
        <v>544000</v>
      </c>
      <c r="M100" s="28">
        <v>544000</v>
      </c>
      <c r="N100" s="21">
        <f t="shared" si="6"/>
        <v>1</v>
      </c>
      <c r="O100" s="28">
        <v>0</v>
      </c>
      <c r="P100" s="15">
        <v>0</v>
      </c>
      <c r="Q100" s="3"/>
      <c r="R100" s="3"/>
      <c r="S100" s="3"/>
      <c r="T100" s="3"/>
      <c r="U100" s="3"/>
    </row>
    <row r="101" spans="1:21" x14ac:dyDescent="0.25">
      <c r="A101" s="22">
        <v>101</v>
      </c>
      <c r="B101" s="18" t="s">
        <v>84</v>
      </c>
      <c r="C101" s="19">
        <v>16</v>
      </c>
      <c r="D101" s="20">
        <v>416000</v>
      </c>
      <c r="E101" s="20">
        <v>50000</v>
      </c>
      <c r="F101" s="20">
        <f t="shared" si="5"/>
        <v>466000</v>
      </c>
      <c r="G101" s="28">
        <v>1</v>
      </c>
      <c r="H101" s="28">
        <v>2400</v>
      </c>
      <c r="I101" s="28">
        <v>1214</v>
      </c>
      <c r="J101" s="28">
        <v>485600</v>
      </c>
      <c r="K101" s="28">
        <v>488000</v>
      </c>
      <c r="L101" s="20">
        <f t="shared" si="8"/>
        <v>954000</v>
      </c>
      <c r="M101" s="28">
        <v>0</v>
      </c>
      <c r="N101" s="21">
        <f t="shared" si="6"/>
        <v>0</v>
      </c>
      <c r="O101" s="28">
        <v>0</v>
      </c>
      <c r="P101" s="15">
        <f t="shared" si="7"/>
        <v>0</v>
      </c>
      <c r="Q101" s="3"/>
      <c r="R101" s="3"/>
      <c r="S101" s="3"/>
      <c r="T101" s="3"/>
      <c r="U101" s="3"/>
    </row>
    <row r="102" spans="1:21" x14ac:dyDescent="0.25">
      <c r="A102" s="22">
        <v>102</v>
      </c>
      <c r="B102" s="18" t="s">
        <v>85</v>
      </c>
      <c r="C102" s="19">
        <v>6</v>
      </c>
      <c r="D102" s="20">
        <v>156000</v>
      </c>
      <c r="E102" s="20">
        <v>50000</v>
      </c>
      <c r="F102" s="20">
        <f t="shared" si="5"/>
        <v>206000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0">
        <f t="shared" si="8"/>
        <v>206000</v>
      </c>
      <c r="M102" s="28">
        <v>0</v>
      </c>
      <c r="N102" s="21">
        <f t="shared" si="6"/>
        <v>0</v>
      </c>
      <c r="O102" s="28">
        <v>0</v>
      </c>
      <c r="P102" s="15">
        <v>0</v>
      </c>
      <c r="Q102" s="3"/>
      <c r="R102" s="3"/>
      <c r="S102" s="3"/>
      <c r="T102" s="3"/>
      <c r="U102" s="3"/>
    </row>
    <row r="103" spans="1:21" x14ac:dyDescent="0.25">
      <c r="A103" s="22">
        <v>103</v>
      </c>
      <c r="B103" s="18" t="s">
        <v>135</v>
      </c>
      <c r="C103" s="19">
        <v>4</v>
      </c>
      <c r="D103" s="20">
        <v>104000</v>
      </c>
      <c r="E103" s="20">
        <v>50000</v>
      </c>
      <c r="F103" s="20">
        <f t="shared" si="5"/>
        <v>154000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0">
        <f t="shared" si="8"/>
        <v>154000</v>
      </c>
      <c r="M103" s="28">
        <v>0</v>
      </c>
      <c r="N103" s="21">
        <f t="shared" si="6"/>
        <v>0</v>
      </c>
      <c r="O103" s="28">
        <v>0</v>
      </c>
      <c r="P103" s="15">
        <v>0</v>
      </c>
      <c r="Q103" s="3"/>
      <c r="R103" s="3"/>
      <c r="S103" s="3"/>
      <c r="T103" s="3"/>
      <c r="U103" s="3"/>
    </row>
    <row r="104" spans="1:21" x14ac:dyDescent="0.25">
      <c r="A104" s="22">
        <v>104</v>
      </c>
      <c r="B104" s="18" t="s">
        <v>86</v>
      </c>
      <c r="C104" s="19">
        <v>9</v>
      </c>
      <c r="D104" s="20">
        <v>234000</v>
      </c>
      <c r="E104" s="20">
        <v>50000</v>
      </c>
      <c r="F104" s="20">
        <f t="shared" si="5"/>
        <v>284000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0">
        <f t="shared" si="8"/>
        <v>284000</v>
      </c>
      <c r="M104" s="28">
        <v>0</v>
      </c>
      <c r="N104" s="21">
        <f t="shared" si="6"/>
        <v>0</v>
      </c>
      <c r="O104" s="28">
        <v>0</v>
      </c>
      <c r="P104" s="15">
        <v>0</v>
      </c>
      <c r="Q104" s="3"/>
      <c r="R104" s="3"/>
      <c r="S104" s="3"/>
      <c r="T104" s="3"/>
      <c r="U104" s="3"/>
    </row>
    <row r="105" spans="1:21" x14ac:dyDescent="0.25">
      <c r="A105" s="22">
        <v>106</v>
      </c>
      <c r="B105" s="18" t="s">
        <v>87</v>
      </c>
      <c r="C105" s="19">
        <v>5</v>
      </c>
      <c r="D105" s="20">
        <v>130000</v>
      </c>
      <c r="E105" s="20">
        <v>50000</v>
      </c>
      <c r="F105" s="20">
        <f t="shared" si="5"/>
        <v>180000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0">
        <f t="shared" si="8"/>
        <v>180000</v>
      </c>
      <c r="M105" s="28">
        <v>0</v>
      </c>
      <c r="N105" s="21">
        <f t="shared" si="6"/>
        <v>0</v>
      </c>
      <c r="O105" s="28">
        <v>0</v>
      </c>
      <c r="P105" s="15">
        <v>0</v>
      </c>
      <c r="Q105" s="3"/>
      <c r="R105" s="3"/>
      <c r="S105" s="3"/>
      <c r="T105" s="3"/>
      <c r="U105" s="3"/>
    </row>
    <row r="106" spans="1:21" x14ac:dyDescent="0.25">
      <c r="A106" s="22">
        <v>107</v>
      </c>
      <c r="B106" s="18" t="s">
        <v>136</v>
      </c>
      <c r="C106" s="19">
        <v>3</v>
      </c>
      <c r="D106" s="20">
        <v>78000</v>
      </c>
      <c r="E106" s="20">
        <v>50000</v>
      </c>
      <c r="F106" s="20">
        <f t="shared" si="5"/>
        <v>128000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0">
        <f t="shared" si="8"/>
        <v>128000</v>
      </c>
      <c r="M106" s="28">
        <v>61452.32</v>
      </c>
      <c r="N106" s="21">
        <f t="shared" si="6"/>
        <v>0.48009625</v>
      </c>
      <c r="O106" s="28">
        <v>0</v>
      </c>
      <c r="P106" s="15">
        <v>0</v>
      </c>
      <c r="Q106" s="3"/>
      <c r="R106" s="3"/>
      <c r="S106" s="3"/>
      <c r="T106" s="3"/>
      <c r="U106" s="3"/>
    </row>
    <row r="107" spans="1:21" x14ac:dyDescent="0.25">
      <c r="A107" s="22">
        <v>108</v>
      </c>
      <c r="B107" s="18" t="s">
        <v>88</v>
      </c>
      <c r="C107" s="19">
        <v>10</v>
      </c>
      <c r="D107" s="20">
        <v>260000</v>
      </c>
      <c r="E107" s="20">
        <v>50000</v>
      </c>
      <c r="F107" s="20">
        <f t="shared" si="5"/>
        <v>310000</v>
      </c>
      <c r="G107" s="28">
        <v>1</v>
      </c>
      <c r="H107" s="28">
        <v>2400</v>
      </c>
      <c r="I107" s="28">
        <v>373</v>
      </c>
      <c r="J107" s="28">
        <v>149200</v>
      </c>
      <c r="K107" s="28">
        <v>151600</v>
      </c>
      <c r="L107" s="20">
        <f t="shared" si="8"/>
        <v>461600</v>
      </c>
      <c r="M107" s="28">
        <f>310000-310000</f>
        <v>0</v>
      </c>
      <c r="N107" s="21">
        <f t="shared" si="6"/>
        <v>0</v>
      </c>
      <c r="O107" s="28">
        <v>0</v>
      </c>
      <c r="P107" s="15">
        <v>0</v>
      </c>
      <c r="Q107" s="3"/>
      <c r="R107" s="3"/>
      <c r="S107" s="3"/>
      <c r="T107" s="3"/>
      <c r="U107" s="3"/>
    </row>
    <row r="108" spans="1:21" x14ac:dyDescent="0.25">
      <c r="A108" s="22">
        <v>109</v>
      </c>
      <c r="B108" s="18" t="s">
        <v>89</v>
      </c>
      <c r="C108" s="19">
        <v>4</v>
      </c>
      <c r="D108" s="20">
        <v>104000</v>
      </c>
      <c r="E108" s="20">
        <v>50000</v>
      </c>
      <c r="F108" s="20">
        <f t="shared" si="5"/>
        <v>154000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0">
        <f t="shared" si="8"/>
        <v>154000</v>
      </c>
      <c r="M108" s="28">
        <v>0</v>
      </c>
      <c r="N108" s="21">
        <f t="shared" si="6"/>
        <v>0</v>
      </c>
      <c r="O108" s="28">
        <v>0</v>
      </c>
      <c r="P108" s="15">
        <v>0</v>
      </c>
      <c r="Q108" s="3"/>
      <c r="R108" s="3"/>
      <c r="S108" s="3"/>
      <c r="T108" s="3"/>
      <c r="U108" s="3"/>
    </row>
    <row r="109" spans="1:21" x14ac:dyDescent="0.25">
      <c r="A109" s="22">
        <v>110</v>
      </c>
      <c r="B109" s="18" t="s">
        <v>90</v>
      </c>
      <c r="C109" s="19">
        <v>4</v>
      </c>
      <c r="D109" s="20">
        <v>104000</v>
      </c>
      <c r="E109" s="20">
        <v>50000</v>
      </c>
      <c r="F109" s="20">
        <f t="shared" si="5"/>
        <v>154000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0">
        <f t="shared" si="8"/>
        <v>154000</v>
      </c>
      <c r="M109" s="28">
        <v>154000</v>
      </c>
      <c r="N109" s="21">
        <f t="shared" si="6"/>
        <v>1</v>
      </c>
      <c r="O109" s="28">
        <v>0</v>
      </c>
      <c r="P109" s="15">
        <v>0</v>
      </c>
      <c r="Q109" s="3"/>
      <c r="R109" s="3"/>
      <c r="S109" s="3"/>
      <c r="T109" s="3"/>
      <c r="U109" s="3"/>
    </row>
    <row r="110" spans="1:21" x14ac:dyDescent="0.25">
      <c r="A110" s="22">
        <v>111</v>
      </c>
      <c r="B110" s="18" t="s">
        <v>137</v>
      </c>
      <c r="C110" s="19">
        <v>3</v>
      </c>
      <c r="D110" s="20">
        <v>78000</v>
      </c>
      <c r="E110" s="20">
        <v>50000</v>
      </c>
      <c r="F110" s="20">
        <f t="shared" si="5"/>
        <v>128000</v>
      </c>
      <c r="G110" s="28">
        <v>1</v>
      </c>
      <c r="H110" s="28">
        <v>2400</v>
      </c>
      <c r="I110" s="28">
        <v>76</v>
      </c>
      <c r="J110" s="28">
        <v>30400</v>
      </c>
      <c r="K110" s="28">
        <v>32800</v>
      </c>
      <c r="L110" s="20">
        <f t="shared" si="8"/>
        <v>160800</v>
      </c>
      <c r="M110" s="28">
        <v>0</v>
      </c>
      <c r="N110" s="21">
        <f t="shared" si="6"/>
        <v>0</v>
      </c>
      <c r="O110" s="28">
        <v>32800</v>
      </c>
      <c r="P110" s="15">
        <f t="shared" si="7"/>
        <v>1</v>
      </c>
      <c r="Q110" s="3"/>
      <c r="R110" s="3"/>
      <c r="S110" s="3"/>
      <c r="T110" s="3"/>
      <c r="U110" s="3"/>
    </row>
    <row r="111" spans="1:21" x14ac:dyDescent="0.25">
      <c r="A111" s="22">
        <v>112</v>
      </c>
      <c r="B111" s="18" t="s">
        <v>91</v>
      </c>
      <c r="C111" s="19">
        <v>29</v>
      </c>
      <c r="D111" s="20">
        <v>754000</v>
      </c>
      <c r="E111" s="20">
        <v>50000</v>
      </c>
      <c r="F111" s="20">
        <f t="shared" si="5"/>
        <v>804000</v>
      </c>
      <c r="G111" s="28">
        <v>1</v>
      </c>
      <c r="H111" s="28">
        <v>2400</v>
      </c>
      <c r="I111" s="28">
        <v>548</v>
      </c>
      <c r="J111" s="28">
        <v>219200</v>
      </c>
      <c r="K111" s="28">
        <v>221600</v>
      </c>
      <c r="L111" s="20">
        <f t="shared" si="8"/>
        <v>1025600</v>
      </c>
      <c r="M111" s="28">
        <v>0</v>
      </c>
      <c r="N111" s="21">
        <f t="shared" si="6"/>
        <v>0</v>
      </c>
      <c r="O111" s="28">
        <v>0</v>
      </c>
      <c r="P111" s="15">
        <f t="shared" si="7"/>
        <v>0</v>
      </c>
      <c r="Q111" s="3"/>
      <c r="R111" s="3"/>
      <c r="S111" s="3"/>
      <c r="T111" s="3"/>
      <c r="U111" s="3"/>
    </row>
    <row r="112" spans="1:21" x14ac:dyDescent="0.25">
      <c r="A112" s="22">
        <v>113</v>
      </c>
      <c r="B112" s="18" t="s">
        <v>138</v>
      </c>
      <c r="C112" s="19">
        <v>9</v>
      </c>
      <c r="D112" s="20">
        <v>234000</v>
      </c>
      <c r="E112" s="20">
        <v>50000</v>
      </c>
      <c r="F112" s="20">
        <f t="shared" si="5"/>
        <v>284000</v>
      </c>
      <c r="G112" s="28">
        <v>1</v>
      </c>
      <c r="H112" s="28">
        <v>2400</v>
      </c>
      <c r="I112" s="28">
        <v>464</v>
      </c>
      <c r="J112" s="28">
        <v>185600</v>
      </c>
      <c r="K112" s="28">
        <v>188000</v>
      </c>
      <c r="L112" s="20">
        <f t="shared" si="8"/>
        <v>472000</v>
      </c>
      <c r="M112" s="28">
        <v>0</v>
      </c>
      <c r="N112" s="21">
        <f t="shared" si="6"/>
        <v>0</v>
      </c>
      <c r="O112" s="28">
        <v>188000</v>
      </c>
      <c r="P112" s="15">
        <f t="shared" si="7"/>
        <v>1</v>
      </c>
      <c r="Q112" s="3"/>
      <c r="R112" s="3"/>
      <c r="S112" s="3"/>
      <c r="T112" s="3"/>
      <c r="U112" s="3"/>
    </row>
    <row r="113" spans="1:21" x14ac:dyDescent="0.25">
      <c r="A113" s="22">
        <v>114</v>
      </c>
      <c r="B113" s="18" t="s">
        <v>139</v>
      </c>
      <c r="C113" s="19">
        <v>5</v>
      </c>
      <c r="D113" s="20">
        <v>130000</v>
      </c>
      <c r="E113" s="20">
        <v>50000</v>
      </c>
      <c r="F113" s="20">
        <f t="shared" si="5"/>
        <v>180000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0">
        <f t="shared" si="8"/>
        <v>180000</v>
      </c>
      <c r="M113" s="28">
        <v>180000</v>
      </c>
      <c r="N113" s="21">
        <f t="shared" si="6"/>
        <v>1</v>
      </c>
      <c r="O113" s="28">
        <v>0</v>
      </c>
      <c r="P113" s="15">
        <v>0</v>
      </c>
      <c r="Q113" s="3"/>
      <c r="R113" s="3"/>
      <c r="S113" s="3"/>
      <c r="T113" s="3"/>
      <c r="U113" s="3"/>
    </row>
    <row r="114" spans="1:21" x14ac:dyDescent="0.25">
      <c r="A114" s="22">
        <v>115</v>
      </c>
      <c r="B114" s="18" t="s">
        <v>140</v>
      </c>
      <c r="C114" s="19">
        <v>16</v>
      </c>
      <c r="D114" s="20">
        <v>416000</v>
      </c>
      <c r="E114" s="20">
        <v>50000</v>
      </c>
      <c r="F114" s="20">
        <f t="shared" si="5"/>
        <v>466000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0">
        <f t="shared" si="8"/>
        <v>466000</v>
      </c>
      <c r="M114" s="28">
        <v>466000</v>
      </c>
      <c r="N114" s="21">
        <f t="shared" si="6"/>
        <v>1</v>
      </c>
      <c r="O114" s="28">
        <v>0</v>
      </c>
      <c r="P114" s="15">
        <v>0</v>
      </c>
      <c r="Q114" s="3"/>
      <c r="R114" s="3"/>
      <c r="S114" s="3"/>
      <c r="T114" s="3"/>
      <c r="U114" s="3"/>
    </row>
    <row r="115" spans="1:21" x14ac:dyDescent="0.25">
      <c r="A115" s="22">
        <v>116</v>
      </c>
      <c r="B115" s="18" t="s">
        <v>141</v>
      </c>
      <c r="C115" s="19">
        <v>4</v>
      </c>
      <c r="D115" s="20">
        <v>104000</v>
      </c>
      <c r="E115" s="20">
        <v>50000</v>
      </c>
      <c r="F115" s="20">
        <f t="shared" si="5"/>
        <v>154000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0">
        <f t="shared" si="8"/>
        <v>154000</v>
      </c>
      <c r="M115" s="28">
        <v>0</v>
      </c>
      <c r="N115" s="21">
        <f t="shared" si="6"/>
        <v>0</v>
      </c>
      <c r="O115" s="28">
        <v>0</v>
      </c>
      <c r="P115" s="15">
        <v>0</v>
      </c>
      <c r="Q115" s="3"/>
      <c r="R115" s="3"/>
      <c r="S115" s="3"/>
      <c r="T115" s="3"/>
      <c r="U115" s="3"/>
    </row>
    <row r="116" spans="1:21" x14ac:dyDescent="0.25">
      <c r="A116" s="22">
        <v>117</v>
      </c>
      <c r="B116" s="18" t="s">
        <v>142</v>
      </c>
      <c r="C116" s="19">
        <v>38</v>
      </c>
      <c r="D116" s="20">
        <v>988000</v>
      </c>
      <c r="E116" s="20">
        <v>50000</v>
      </c>
      <c r="F116" s="20">
        <f t="shared" si="5"/>
        <v>1038000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0">
        <f t="shared" si="8"/>
        <v>1038000</v>
      </c>
      <c r="M116" s="28">
        <v>0</v>
      </c>
      <c r="N116" s="21">
        <f t="shared" si="6"/>
        <v>0</v>
      </c>
      <c r="O116" s="28">
        <v>0</v>
      </c>
      <c r="P116" s="15">
        <v>0</v>
      </c>
      <c r="Q116" s="3"/>
      <c r="R116" s="3"/>
      <c r="S116" s="3"/>
      <c r="T116" s="3"/>
      <c r="U116" s="3"/>
    </row>
    <row r="117" spans="1:21" x14ac:dyDescent="0.25">
      <c r="A117" s="22">
        <v>118</v>
      </c>
      <c r="B117" s="18" t="s">
        <v>143</v>
      </c>
      <c r="C117" s="19">
        <v>45</v>
      </c>
      <c r="D117" s="20">
        <v>1170000</v>
      </c>
      <c r="E117" s="20">
        <v>50000</v>
      </c>
      <c r="F117" s="20">
        <f t="shared" si="5"/>
        <v>1220000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0">
        <f t="shared" si="8"/>
        <v>1220000</v>
      </c>
      <c r="M117" s="28">
        <v>1220000</v>
      </c>
      <c r="N117" s="21">
        <f t="shared" si="6"/>
        <v>1</v>
      </c>
      <c r="O117" s="28">
        <v>0</v>
      </c>
      <c r="P117" s="15">
        <v>0</v>
      </c>
      <c r="Q117" s="3"/>
      <c r="R117" s="3"/>
      <c r="S117" s="3"/>
      <c r="T117" s="3"/>
      <c r="U117" s="3"/>
    </row>
    <row r="118" spans="1:21" x14ac:dyDescent="0.25">
      <c r="A118" s="22">
        <v>119</v>
      </c>
      <c r="B118" s="18" t="s">
        <v>92</v>
      </c>
      <c r="C118" s="19">
        <v>2</v>
      </c>
      <c r="D118" s="20">
        <v>52000</v>
      </c>
      <c r="E118" s="20">
        <v>50000</v>
      </c>
      <c r="F118" s="20">
        <f t="shared" si="5"/>
        <v>102000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0">
        <f t="shared" si="8"/>
        <v>102000</v>
      </c>
      <c r="M118" s="28">
        <v>102000</v>
      </c>
      <c r="N118" s="21">
        <f t="shared" si="6"/>
        <v>1</v>
      </c>
      <c r="O118" s="28">
        <v>0</v>
      </c>
      <c r="P118" s="15">
        <v>0</v>
      </c>
      <c r="Q118" s="3"/>
      <c r="R118" s="3"/>
      <c r="S118" s="3"/>
      <c r="T118" s="3"/>
      <c r="U118" s="3"/>
    </row>
    <row r="119" spans="1:21" x14ac:dyDescent="0.25">
      <c r="A119" s="22">
        <v>120</v>
      </c>
      <c r="B119" s="18" t="s">
        <v>93</v>
      </c>
      <c r="C119" s="19">
        <v>6</v>
      </c>
      <c r="D119" s="20">
        <v>156000</v>
      </c>
      <c r="E119" s="20">
        <v>50000</v>
      </c>
      <c r="F119" s="20">
        <f t="shared" si="5"/>
        <v>206000</v>
      </c>
      <c r="G119" s="28">
        <v>1</v>
      </c>
      <c r="H119" s="28">
        <v>2400</v>
      </c>
      <c r="I119" s="28">
        <v>248</v>
      </c>
      <c r="J119" s="28">
        <v>99200</v>
      </c>
      <c r="K119" s="28">
        <v>101600</v>
      </c>
      <c r="L119" s="20">
        <f t="shared" si="8"/>
        <v>307600</v>
      </c>
      <c r="M119" s="28">
        <v>0</v>
      </c>
      <c r="N119" s="21">
        <f t="shared" si="6"/>
        <v>0</v>
      </c>
      <c r="O119" s="28">
        <v>3398.37</v>
      </c>
      <c r="P119" s="15">
        <f t="shared" si="7"/>
        <v>3.3448523622047241E-2</v>
      </c>
      <c r="Q119" s="3"/>
      <c r="R119" s="3"/>
      <c r="S119" s="3"/>
      <c r="T119" s="3"/>
      <c r="U119" s="3"/>
    </row>
    <row r="120" spans="1:21" x14ac:dyDescent="0.25">
      <c r="A120" s="22">
        <v>121</v>
      </c>
      <c r="B120" s="18" t="s">
        <v>144</v>
      </c>
      <c r="C120" s="19">
        <v>19</v>
      </c>
      <c r="D120" s="20">
        <v>494000</v>
      </c>
      <c r="E120" s="20">
        <v>50000</v>
      </c>
      <c r="F120" s="20">
        <f t="shared" si="5"/>
        <v>544000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0">
        <f t="shared" si="8"/>
        <v>544000</v>
      </c>
      <c r="M120" s="28">
        <v>0</v>
      </c>
      <c r="N120" s="21">
        <f t="shared" si="6"/>
        <v>0</v>
      </c>
      <c r="O120" s="28">
        <v>0</v>
      </c>
      <c r="P120" s="15">
        <v>0</v>
      </c>
      <c r="Q120" s="3"/>
      <c r="R120" s="3"/>
      <c r="S120" s="3"/>
      <c r="T120" s="3"/>
      <c r="U120" s="3"/>
    </row>
    <row r="121" spans="1:21" x14ac:dyDescent="0.25">
      <c r="A121" s="22">
        <v>122</v>
      </c>
      <c r="B121" s="18" t="s">
        <v>94</v>
      </c>
      <c r="C121" s="19">
        <v>4</v>
      </c>
      <c r="D121" s="20">
        <v>104000</v>
      </c>
      <c r="E121" s="20">
        <v>50000</v>
      </c>
      <c r="F121" s="20">
        <f t="shared" si="5"/>
        <v>154000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0">
        <f t="shared" si="8"/>
        <v>154000</v>
      </c>
      <c r="M121" s="28">
        <v>0</v>
      </c>
      <c r="N121" s="21">
        <f t="shared" si="6"/>
        <v>0</v>
      </c>
      <c r="O121" s="28">
        <v>0</v>
      </c>
      <c r="P121" s="15">
        <v>0</v>
      </c>
      <c r="Q121" s="3"/>
      <c r="R121" s="3"/>
      <c r="S121" s="3"/>
      <c r="T121" s="3"/>
      <c r="U121" s="3"/>
    </row>
    <row r="122" spans="1:21" x14ac:dyDescent="0.25">
      <c r="A122" s="22">
        <v>123</v>
      </c>
      <c r="B122" s="18" t="s">
        <v>145</v>
      </c>
      <c r="C122" s="19">
        <v>44</v>
      </c>
      <c r="D122" s="20">
        <v>1144000</v>
      </c>
      <c r="E122" s="20">
        <v>50000</v>
      </c>
      <c r="F122" s="20">
        <f t="shared" si="5"/>
        <v>1194000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0">
        <f t="shared" si="8"/>
        <v>1194000</v>
      </c>
      <c r="M122" s="28">
        <v>863297.12</v>
      </c>
      <c r="N122" s="21">
        <f t="shared" si="6"/>
        <v>0.72302941373534335</v>
      </c>
      <c r="O122" s="28">
        <v>0</v>
      </c>
      <c r="P122" s="15">
        <v>0</v>
      </c>
      <c r="Q122" s="3"/>
      <c r="R122" s="3"/>
      <c r="S122" s="3"/>
      <c r="T122" s="3"/>
      <c r="U122" s="3"/>
    </row>
    <row r="123" spans="1:21" x14ac:dyDescent="0.25">
      <c r="A123" s="22">
        <v>124</v>
      </c>
      <c r="B123" s="18" t="s">
        <v>95</v>
      </c>
      <c r="C123" s="19">
        <v>24</v>
      </c>
      <c r="D123" s="20">
        <v>624000</v>
      </c>
      <c r="E123" s="20">
        <v>50000</v>
      </c>
      <c r="F123" s="20">
        <f t="shared" si="5"/>
        <v>674000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0">
        <f t="shared" si="8"/>
        <v>674000</v>
      </c>
      <c r="M123" s="28">
        <v>0</v>
      </c>
      <c r="N123" s="21">
        <f t="shared" si="6"/>
        <v>0</v>
      </c>
      <c r="O123" s="28">
        <v>0</v>
      </c>
      <c r="P123" s="15">
        <v>0</v>
      </c>
      <c r="Q123" s="3"/>
      <c r="R123" s="3"/>
      <c r="S123" s="3"/>
      <c r="T123" s="3"/>
      <c r="U123" s="3"/>
    </row>
    <row r="124" spans="1:21" x14ac:dyDescent="0.25">
      <c r="A124" s="22">
        <v>126</v>
      </c>
      <c r="B124" s="18" t="s">
        <v>96</v>
      </c>
      <c r="C124" s="19">
        <v>5</v>
      </c>
      <c r="D124" s="20">
        <v>130000</v>
      </c>
      <c r="E124" s="20">
        <v>50000</v>
      </c>
      <c r="F124" s="20">
        <f t="shared" si="5"/>
        <v>180000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0">
        <f t="shared" si="8"/>
        <v>180000</v>
      </c>
      <c r="M124" s="28">
        <v>0</v>
      </c>
      <c r="N124" s="21">
        <f t="shared" si="6"/>
        <v>0</v>
      </c>
      <c r="O124" s="28">
        <v>0</v>
      </c>
      <c r="P124" s="15">
        <v>0</v>
      </c>
      <c r="Q124" s="3"/>
      <c r="R124" s="3"/>
      <c r="S124" s="3"/>
      <c r="T124" s="3"/>
      <c r="U124" s="3"/>
    </row>
    <row r="125" spans="1:21" x14ac:dyDescent="0.25">
      <c r="A125" s="22">
        <v>127</v>
      </c>
      <c r="B125" s="18" t="s">
        <v>97</v>
      </c>
      <c r="C125" s="19">
        <v>18</v>
      </c>
      <c r="D125" s="20">
        <v>468000</v>
      </c>
      <c r="E125" s="20">
        <v>50000</v>
      </c>
      <c r="F125" s="20">
        <f t="shared" si="5"/>
        <v>518000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0">
        <f t="shared" si="8"/>
        <v>518000</v>
      </c>
      <c r="M125" s="28">
        <v>518000</v>
      </c>
      <c r="N125" s="21">
        <f t="shared" si="6"/>
        <v>1</v>
      </c>
      <c r="O125" s="28">
        <v>0</v>
      </c>
      <c r="P125" s="15">
        <v>0</v>
      </c>
      <c r="Q125" s="3"/>
      <c r="R125" s="3"/>
      <c r="S125" s="3"/>
      <c r="T125" s="3"/>
      <c r="U125" s="3"/>
    </row>
    <row r="126" spans="1:21" x14ac:dyDescent="0.25">
      <c r="A126" s="22">
        <v>128</v>
      </c>
      <c r="B126" s="18" t="s">
        <v>146</v>
      </c>
      <c r="C126" s="19">
        <v>82</v>
      </c>
      <c r="D126" s="20">
        <v>2132000</v>
      </c>
      <c r="E126" s="20">
        <v>50000</v>
      </c>
      <c r="F126" s="20">
        <f t="shared" si="5"/>
        <v>2182000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0">
        <f t="shared" si="8"/>
        <v>2182000</v>
      </c>
      <c r="M126" s="28">
        <v>0</v>
      </c>
      <c r="N126" s="21">
        <f t="shared" si="6"/>
        <v>0</v>
      </c>
      <c r="O126" s="28">
        <v>0</v>
      </c>
      <c r="P126" s="15">
        <v>0</v>
      </c>
      <c r="Q126" s="3"/>
      <c r="R126" s="3"/>
      <c r="S126" s="3"/>
      <c r="T126" s="3"/>
      <c r="U126" s="3"/>
    </row>
    <row r="127" spans="1:21" x14ac:dyDescent="0.25">
      <c r="A127" s="22">
        <v>130</v>
      </c>
      <c r="B127" s="18" t="s">
        <v>98</v>
      </c>
      <c r="C127" s="19">
        <v>6</v>
      </c>
      <c r="D127" s="20">
        <v>156000</v>
      </c>
      <c r="E127" s="20">
        <v>50000</v>
      </c>
      <c r="F127" s="20">
        <f t="shared" si="5"/>
        <v>206000</v>
      </c>
      <c r="G127" s="28">
        <v>1</v>
      </c>
      <c r="H127" s="28">
        <v>2400</v>
      </c>
      <c r="I127" s="28">
        <v>240</v>
      </c>
      <c r="J127" s="28">
        <v>96000</v>
      </c>
      <c r="K127" s="28">
        <v>98400</v>
      </c>
      <c r="L127" s="20">
        <f t="shared" si="8"/>
        <v>304400</v>
      </c>
      <c r="M127" s="28">
        <v>0</v>
      </c>
      <c r="N127" s="21">
        <f t="shared" si="6"/>
        <v>0</v>
      </c>
      <c r="O127" s="28">
        <v>2520</v>
      </c>
      <c r="P127" s="15">
        <f t="shared" si="7"/>
        <v>2.5609756097560974E-2</v>
      </c>
      <c r="Q127" s="3"/>
      <c r="R127" s="3"/>
      <c r="S127" s="3"/>
      <c r="T127" s="3"/>
      <c r="U127" s="3"/>
    </row>
    <row r="128" spans="1:21" x14ac:dyDescent="0.25">
      <c r="A128" s="22">
        <v>131</v>
      </c>
      <c r="B128" s="18" t="s">
        <v>99</v>
      </c>
      <c r="C128" s="19">
        <v>15</v>
      </c>
      <c r="D128" s="20">
        <v>390000</v>
      </c>
      <c r="E128" s="20">
        <v>50000</v>
      </c>
      <c r="F128" s="20">
        <f t="shared" si="5"/>
        <v>440000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0">
        <f t="shared" si="8"/>
        <v>440000</v>
      </c>
      <c r="M128" s="28">
        <v>0</v>
      </c>
      <c r="N128" s="21">
        <f t="shared" si="6"/>
        <v>0</v>
      </c>
      <c r="O128" s="28">
        <v>0</v>
      </c>
      <c r="P128" s="15">
        <v>0</v>
      </c>
      <c r="Q128" s="3"/>
      <c r="R128" s="3"/>
      <c r="S128" s="3"/>
      <c r="T128" s="3"/>
      <c r="U128" s="3"/>
    </row>
    <row r="129" spans="1:21" x14ac:dyDescent="0.25">
      <c r="A129" s="22">
        <v>132</v>
      </c>
      <c r="B129" s="18" t="s">
        <v>100</v>
      </c>
      <c r="C129" s="19">
        <v>7</v>
      </c>
      <c r="D129" s="20">
        <v>182000</v>
      </c>
      <c r="E129" s="20">
        <v>50000</v>
      </c>
      <c r="F129" s="20">
        <f t="shared" si="5"/>
        <v>232000</v>
      </c>
      <c r="G129" s="28">
        <v>1</v>
      </c>
      <c r="H129" s="28">
        <v>2400</v>
      </c>
      <c r="I129" s="28">
        <v>360</v>
      </c>
      <c r="J129" s="28">
        <v>144000</v>
      </c>
      <c r="K129" s="28">
        <v>146400</v>
      </c>
      <c r="L129" s="20">
        <f t="shared" si="8"/>
        <v>378400</v>
      </c>
      <c r="M129" s="28">
        <v>0</v>
      </c>
      <c r="N129" s="21">
        <f t="shared" si="6"/>
        <v>0</v>
      </c>
      <c r="O129" s="28">
        <v>146400</v>
      </c>
      <c r="P129" s="15">
        <f t="shared" si="7"/>
        <v>1</v>
      </c>
      <c r="Q129" s="3"/>
      <c r="R129" s="3"/>
      <c r="S129" s="3"/>
      <c r="T129" s="3"/>
      <c r="U129" s="3"/>
    </row>
    <row r="130" spans="1:21" x14ac:dyDescent="0.25">
      <c r="A130" s="22">
        <v>135</v>
      </c>
      <c r="B130" s="18" t="s">
        <v>101</v>
      </c>
      <c r="C130" s="19">
        <v>3</v>
      </c>
      <c r="D130" s="20">
        <v>78000</v>
      </c>
      <c r="E130" s="20">
        <v>50000</v>
      </c>
      <c r="F130" s="20">
        <f t="shared" si="5"/>
        <v>128000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0">
        <f t="shared" si="8"/>
        <v>128000</v>
      </c>
      <c r="M130" s="28">
        <v>0</v>
      </c>
      <c r="N130" s="21">
        <f t="shared" si="6"/>
        <v>0</v>
      </c>
      <c r="O130" s="28">
        <v>0</v>
      </c>
      <c r="P130" s="15">
        <v>0</v>
      </c>
      <c r="Q130" s="3"/>
      <c r="R130" s="3"/>
      <c r="S130" s="3"/>
      <c r="T130" s="3"/>
      <c r="U130" s="3"/>
    </row>
    <row r="131" spans="1:21" x14ac:dyDescent="0.25">
      <c r="A131" s="22">
        <v>136</v>
      </c>
      <c r="B131" s="18" t="s">
        <v>102</v>
      </c>
      <c r="C131" s="19">
        <v>45</v>
      </c>
      <c r="D131" s="20">
        <v>1170000</v>
      </c>
      <c r="E131" s="20">
        <v>50000</v>
      </c>
      <c r="F131" s="20">
        <f t="shared" si="5"/>
        <v>1220000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0">
        <f t="shared" si="8"/>
        <v>1220000</v>
      </c>
      <c r="M131" s="28">
        <v>133812.67000000001</v>
      </c>
      <c r="N131" s="21">
        <f t="shared" si="6"/>
        <v>0.10968251639344263</v>
      </c>
      <c r="O131" s="28">
        <v>0</v>
      </c>
      <c r="P131" s="15">
        <v>0</v>
      </c>
      <c r="Q131" s="3"/>
      <c r="R131" s="3"/>
      <c r="S131" s="3"/>
      <c r="T131" s="3"/>
      <c r="U131" s="3"/>
    </row>
    <row r="132" spans="1:21" x14ac:dyDescent="0.25">
      <c r="A132" s="22">
        <v>137</v>
      </c>
      <c r="B132" s="18" t="s">
        <v>103</v>
      </c>
      <c r="C132" s="19">
        <v>2</v>
      </c>
      <c r="D132" s="20">
        <v>52000</v>
      </c>
      <c r="E132" s="20">
        <v>50000</v>
      </c>
      <c r="F132" s="20">
        <f t="shared" si="5"/>
        <v>102000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0">
        <f t="shared" si="8"/>
        <v>102000</v>
      </c>
      <c r="M132" s="28">
        <v>0</v>
      </c>
      <c r="N132" s="21">
        <f t="shared" si="6"/>
        <v>0</v>
      </c>
      <c r="O132" s="28">
        <v>0</v>
      </c>
      <c r="P132" s="15">
        <v>0</v>
      </c>
      <c r="Q132" s="3"/>
      <c r="R132" s="3"/>
      <c r="S132" s="3"/>
      <c r="T132" s="3"/>
      <c r="U132" s="3"/>
    </row>
    <row r="133" spans="1:21" x14ac:dyDescent="0.25">
      <c r="A133" s="22">
        <v>139</v>
      </c>
      <c r="B133" s="18" t="s">
        <v>104</v>
      </c>
      <c r="C133" s="19">
        <v>6</v>
      </c>
      <c r="D133" s="20">
        <v>156000</v>
      </c>
      <c r="E133" s="20">
        <v>50000</v>
      </c>
      <c r="F133" s="20">
        <f t="shared" si="5"/>
        <v>206000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0">
        <f t="shared" si="8"/>
        <v>206000</v>
      </c>
      <c r="M133" s="28">
        <v>0</v>
      </c>
      <c r="N133" s="21">
        <f t="shared" si="6"/>
        <v>0</v>
      </c>
      <c r="O133" s="28">
        <v>0</v>
      </c>
      <c r="P133" s="15">
        <v>0</v>
      </c>
      <c r="Q133" s="3"/>
      <c r="R133" s="3"/>
      <c r="S133" s="3"/>
      <c r="T133" s="3"/>
      <c r="U133" s="3"/>
    </row>
    <row r="134" spans="1:21" x14ac:dyDescent="0.25">
      <c r="A134" s="22">
        <v>142</v>
      </c>
      <c r="B134" s="18" t="s">
        <v>105</v>
      </c>
      <c r="C134" s="19">
        <v>4</v>
      </c>
      <c r="D134" s="20">
        <v>104000</v>
      </c>
      <c r="E134" s="20">
        <v>50000</v>
      </c>
      <c r="F134" s="20">
        <f t="shared" si="5"/>
        <v>154000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0">
        <f t="shared" si="8"/>
        <v>154000</v>
      </c>
      <c r="M134" s="28">
        <v>0</v>
      </c>
      <c r="N134" s="21">
        <f t="shared" si="6"/>
        <v>0</v>
      </c>
      <c r="O134" s="28">
        <v>0</v>
      </c>
      <c r="P134" s="15">
        <v>0</v>
      </c>
      <c r="Q134" s="3"/>
      <c r="R134" s="3"/>
      <c r="S134" s="3"/>
      <c r="T134" s="3"/>
      <c r="U134" s="3"/>
    </row>
    <row r="135" spans="1:21" x14ac:dyDescent="0.25">
      <c r="A135" s="22">
        <v>143</v>
      </c>
      <c r="B135" s="18" t="s">
        <v>147</v>
      </c>
      <c r="C135" s="19">
        <v>9</v>
      </c>
      <c r="D135" s="20">
        <v>234000</v>
      </c>
      <c r="E135" s="20">
        <v>50000</v>
      </c>
      <c r="F135" s="20">
        <f t="shared" si="5"/>
        <v>284000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0">
        <f t="shared" si="8"/>
        <v>284000</v>
      </c>
      <c r="M135" s="28">
        <v>0</v>
      </c>
      <c r="N135" s="21">
        <f t="shared" si="6"/>
        <v>0</v>
      </c>
      <c r="O135" s="28">
        <v>0</v>
      </c>
      <c r="P135" s="15">
        <v>0</v>
      </c>
      <c r="Q135" s="3"/>
      <c r="R135" s="3"/>
      <c r="S135" s="3"/>
      <c r="T135" s="3"/>
      <c r="U135" s="3"/>
    </row>
    <row r="136" spans="1:21" x14ac:dyDescent="0.25">
      <c r="A136" s="22">
        <v>144</v>
      </c>
      <c r="B136" s="18" t="s">
        <v>106</v>
      </c>
      <c r="C136" s="19">
        <v>4</v>
      </c>
      <c r="D136" s="20">
        <v>104000</v>
      </c>
      <c r="E136" s="20">
        <v>50000</v>
      </c>
      <c r="F136" s="20">
        <f t="shared" ref="F136:F138" si="9">D136+E136</f>
        <v>154000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0">
        <f t="shared" si="8"/>
        <v>154000</v>
      </c>
      <c r="M136" s="28">
        <v>0</v>
      </c>
      <c r="N136" s="21">
        <f t="shared" ref="N136:N199" si="10">M136/F136</f>
        <v>0</v>
      </c>
      <c r="O136" s="28">
        <v>0</v>
      </c>
      <c r="P136" s="15">
        <v>0</v>
      </c>
      <c r="Q136" s="4"/>
      <c r="R136" s="4"/>
      <c r="S136" s="4"/>
      <c r="T136" s="4"/>
      <c r="U136" s="4"/>
    </row>
    <row r="137" spans="1:21" x14ac:dyDescent="0.25">
      <c r="A137" s="22">
        <v>202</v>
      </c>
      <c r="B137" s="18" t="s">
        <v>148</v>
      </c>
      <c r="C137" s="19">
        <v>2</v>
      </c>
      <c r="D137" s="20">
        <v>52000</v>
      </c>
      <c r="E137" s="20">
        <v>50000</v>
      </c>
      <c r="F137" s="20">
        <f t="shared" si="9"/>
        <v>102000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0">
        <f t="shared" si="8"/>
        <v>102000</v>
      </c>
      <c r="M137" s="28">
        <v>0</v>
      </c>
      <c r="N137" s="21">
        <f t="shared" si="10"/>
        <v>0</v>
      </c>
      <c r="O137" s="28">
        <v>0</v>
      </c>
      <c r="P137" s="15">
        <v>0</v>
      </c>
      <c r="Q137" s="4"/>
      <c r="R137" s="4"/>
      <c r="S137" s="4"/>
      <c r="T137" s="4"/>
      <c r="U137" s="4"/>
    </row>
    <row r="138" spans="1:21" x14ac:dyDescent="0.25">
      <c r="A138" s="22">
        <v>207</v>
      </c>
      <c r="B138" s="23" t="s">
        <v>107</v>
      </c>
      <c r="C138" s="19">
        <v>3</v>
      </c>
      <c r="D138" s="20">
        <v>78000</v>
      </c>
      <c r="E138" s="20">
        <v>50000</v>
      </c>
      <c r="F138" s="20">
        <f t="shared" si="9"/>
        <v>128000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0">
        <f t="shared" si="8"/>
        <v>128000</v>
      </c>
      <c r="M138" s="28">
        <v>0</v>
      </c>
      <c r="N138" s="21">
        <f t="shared" si="10"/>
        <v>0</v>
      </c>
      <c r="O138" s="28">
        <v>0</v>
      </c>
      <c r="P138" s="15">
        <v>0</v>
      </c>
      <c r="Q138" s="4"/>
      <c r="R138" s="4"/>
      <c r="S138" s="4"/>
      <c r="T138" s="4"/>
      <c r="U138" s="4"/>
    </row>
    <row r="139" spans="1:21" x14ac:dyDescent="0.25">
      <c r="A139" s="24">
        <v>218</v>
      </c>
      <c r="B139" s="25" t="s">
        <v>149</v>
      </c>
      <c r="C139" s="19">
        <v>1</v>
      </c>
      <c r="D139" s="20">
        <v>26000</v>
      </c>
      <c r="E139" s="26" t="s">
        <v>108</v>
      </c>
      <c r="F139" s="20">
        <f>D139</f>
        <v>26000</v>
      </c>
      <c r="G139" s="29" t="s">
        <v>108</v>
      </c>
      <c r="H139" s="29" t="s">
        <v>108</v>
      </c>
      <c r="I139" s="29" t="s">
        <v>108</v>
      </c>
      <c r="J139" s="29" t="s">
        <v>108</v>
      </c>
      <c r="K139" s="29" t="s">
        <v>108</v>
      </c>
      <c r="L139" s="20">
        <f>F139</f>
        <v>26000</v>
      </c>
      <c r="M139" s="28">
        <v>26000</v>
      </c>
      <c r="N139" s="21">
        <f t="shared" si="10"/>
        <v>1</v>
      </c>
      <c r="O139" s="28">
        <v>0</v>
      </c>
      <c r="P139" s="15">
        <v>0</v>
      </c>
      <c r="Q139" s="4"/>
      <c r="R139" s="4"/>
      <c r="S139" s="4"/>
      <c r="T139" s="4"/>
      <c r="U139" s="4"/>
    </row>
    <row r="140" spans="1:21" x14ac:dyDescent="0.25">
      <c r="A140" s="24">
        <v>260</v>
      </c>
      <c r="B140" s="25" t="s">
        <v>150</v>
      </c>
      <c r="C140" s="19">
        <v>1</v>
      </c>
      <c r="D140" s="20">
        <v>26000</v>
      </c>
      <c r="E140" s="26" t="s">
        <v>108</v>
      </c>
      <c r="F140" s="20">
        <f t="shared" ref="F140:F203" si="11">D140</f>
        <v>26000</v>
      </c>
      <c r="G140" s="29" t="s">
        <v>108</v>
      </c>
      <c r="H140" s="29" t="s">
        <v>108</v>
      </c>
      <c r="I140" s="29" t="s">
        <v>108</v>
      </c>
      <c r="J140" s="29" t="s">
        <v>108</v>
      </c>
      <c r="K140" s="29" t="s">
        <v>108</v>
      </c>
      <c r="L140" s="20">
        <f t="shared" ref="L140:L203" si="12">F140</f>
        <v>26000</v>
      </c>
      <c r="M140" s="28">
        <v>26000</v>
      </c>
      <c r="N140" s="21">
        <f t="shared" si="10"/>
        <v>1</v>
      </c>
      <c r="O140" s="28">
        <v>0</v>
      </c>
      <c r="P140" s="15">
        <v>0</v>
      </c>
      <c r="Q140" s="4"/>
      <c r="R140" s="4"/>
      <c r="S140" s="4"/>
      <c r="T140" s="4"/>
      <c r="U140" s="4"/>
    </row>
    <row r="141" spans="1:21" x14ac:dyDescent="0.25">
      <c r="A141" s="24">
        <v>261</v>
      </c>
      <c r="B141" s="25" t="s">
        <v>151</v>
      </c>
      <c r="C141" s="19">
        <v>1</v>
      </c>
      <c r="D141" s="20">
        <v>26000</v>
      </c>
      <c r="E141" s="26" t="s">
        <v>108</v>
      </c>
      <c r="F141" s="20">
        <f t="shared" si="11"/>
        <v>26000</v>
      </c>
      <c r="G141" s="29" t="s">
        <v>108</v>
      </c>
      <c r="H141" s="29" t="s">
        <v>108</v>
      </c>
      <c r="I141" s="29" t="s">
        <v>108</v>
      </c>
      <c r="J141" s="29" t="s">
        <v>108</v>
      </c>
      <c r="K141" s="29" t="s">
        <v>108</v>
      </c>
      <c r="L141" s="20">
        <f t="shared" si="12"/>
        <v>26000</v>
      </c>
      <c r="M141" s="28">
        <v>26000</v>
      </c>
      <c r="N141" s="21">
        <f t="shared" si="10"/>
        <v>1</v>
      </c>
      <c r="O141" s="28">
        <v>0</v>
      </c>
      <c r="P141" s="15">
        <v>0</v>
      </c>
      <c r="Q141" s="4"/>
      <c r="R141" s="4"/>
      <c r="S141" s="4"/>
      <c r="T141" s="4"/>
      <c r="U141" s="4"/>
    </row>
    <row r="142" spans="1:21" x14ac:dyDescent="0.25">
      <c r="A142" s="24">
        <v>262</v>
      </c>
      <c r="B142" s="25" t="s">
        <v>152</v>
      </c>
      <c r="C142" s="19">
        <v>1</v>
      </c>
      <c r="D142" s="20">
        <v>26000</v>
      </c>
      <c r="E142" s="26" t="s">
        <v>108</v>
      </c>
      <c r="F142" s="20">
        <f t="shared" si="11"/>
        <v>26000</v>
      </c>
      <c r="G142" s="29" t="s">
        <v>108</v>
      </c>
      <c r="H142" s="29" t="s">
        <v>108</v>
      </c>
      <c r="I142" s="29" t="s">
        <v>108</v>
      </c>
      <c r="J142" s="29" t="s">
        <v>108</v>
      </c>
      <c r="K142" s="29" t="s">
        <v>108</v>
      </c>
      <c r="L142" s="20">
        <f t="shared" si="12"/>
        <v>26000</v>
      </c>
      <c r="M142" s="28">
        <v>0</v>
      </c>
      <c r="N142" s="21">
        <f t="shared" si="10"/>
        <v>0</v>
      </c>
      <c r="O142" s="28">
        <v>0</v>
      </c>
      <c r="P142" s="15">
        <v>0</v>
      </c>
      <c r="Q142" s="4"/>
      <c r="R142" s="4"/>
      <c r="S142" s="4"/>
      <c r="T142" s="4"/>
      <c r="U142" s="4"/>
    </row>
    <row r="143" spans="1:21" x14ac:dyDescent="0.25">
      <c r="A143" s="24">
        <v>263</v>
      </c>
      <c r="B143" s="25" t="s">
        <v>153</v>
      </c>
      <c r="C143" s="19">
        <v>1</v>
      </c>
      <c r="D143" s="20">
        <v>26000</v>
      </c>
      <c r="E143" s="26" t="s">
        <v>108</v>
      </c>
      <c r="F143" s="20">
        <f t="shared" si="11"/>
        <v>26000</v>
      </c>
      <c r="G143" s="29" t="s">
        <v>108</v>
      </c>
      <c r="H143" s="29" t="s">
        <v>108</v>
      </c>
      <c r="I143" s="29" t="s">
        <v>108</v>
      </c>
      <c r="J143" s="29" t="s">
        <v>108</v>
      </c>
      <c r="K143" s="29" t="s">
        <v>108</v>
      </c>
      <c r="L143" s="20">
        <f t="shared" si="12"/>
        <v>26000</v>
      </c>
      <c r="M143" s="28">
        <v>0</v>
      </c>
      <c r="N143" s="21">
        <f t="shared" si="10"/>
        <v>0</v>
      </c>
      <c r="O143" s="28">
        <v>0</v>
      </c>
      <c r="P143" s="15">
        <v>0</v>
      </c>
      <c r="Q143" s="4"/>
      <c r="R143" s="4"/>
      <c r="S143" s="4"/>
      <c r="T143" s="4"/>
      <c r="U143" s="4"/>
    </row>
    <row r="144" spans="1:21" x14ac:dyDescent="0.25">
      <c r="A144" s="24">
        <v>264</v>
      </c>
      <c r="B144" s="25" t="s">
        <v>154</v>
      </c>
      <c r="C144" s="19">
        <v>1</v>
      </c>
      <c r="D144" s="20">
        <v>26000</v>
      </c>
      <c r="E144" s="26" t="s">
        <v>108</v>
      </c>
      <c r="F144" s="20">
        <f t="shared" si="11"/>
        <v>26000</v>
      </c>
      <c r="G144" s="29" t="s">
        <v>108</v>
      </c>
      <c r="H144" s="29" t="s">
        <v>108</v>
      </c>
      <c r="I144" s="29" t="s">
        <v>108</v>
      </c>
      <c r="J144" s="29" t="s">
        <v>108</v>
      </c>
      <c r="K144" s="29" t="s">
        <v>108</v>
      </c>
      <c r="L144" s="20">
        <f t="shared" si="12"/>
        <v>26000</v>
      </c>
      <c r="M144" s="28">
        <v>0</v>
      </c>
      <c r="N144" s="21">
        <f t="shared" si="10"/>
        <v>0</v>
      </c>
      <c r="O144" s="28">
        <v>0</v>
      </c>
      <c r="P144" s="15">
        <v>0</v>
      </c>
      <c r="Q144" s="4"/>
      <c r="R144" s="4"/>
      <c r="S144" s="4"/>
      <c r="T144" s="4"/>
      <c r="U144" s="4"/>
    </row>
    <row r="145" spans="1:21" x14ac:dyDescent="0.25">
      <c r="A145" s="24">
        <v>265</v>
      </c>
      <c r="B145" s="25" t="s">
        <v>155</v>
      </c>
      <c r="C145" s="19">
        <v>1</v>
      </c>
      <c r="D145" s="20">
        <v>26000</v>
      </c>
      <c r="E145" s="26" t="s">
        <v>108</v>
      </c>
      <c r="F145" s="20">
        <f t="shared" si="11"/>
        <v>26000</v>
      </c>
      <c r="G145" s="29" t="s">
        <v>108</v>
      </c>
      <c r="H145" s="29" t="s">
        <v>108</v>
      </c>
      <c r="I145" s="29" t="s">
        <v>108</v>
      </c>
      <c r="J145" s="29" t="s">
        <v>108</v>
      </c>
      <c r="K145" s="29" t="s">
        <v>108</v>
      </c>
      <c r="L145" s="20">
        <f t="shared" si="12"/>
        <v>26000</v>
      </c>
      <c r="M145" s="28">
        <v>0</v>
      </c>
      <c r="N145" s="21">
        <f t="shared" si="10"/>
        <v>0</v>
      </c>
      <c r="O145" s="28">
        <v>0</v>
      </c>
      <c r="P145" s="15">
        <v>0</v>
      </c>
      <c r="Q145" s="4"/>
      <c r="R145" s="4"/>
      <c r="S145" s="4"/>
      <c r="T145" s="4"/>
      <c r="U145" s="4"/>
    </row>
    <row r="146" spans="1:21" x14ac:dyDescent="0.25">
      <c r="A146" s="24">
        <v>266</v>
      </c>
      <c r="B146" s="25" t="s">
        <v>156</v>
      </c>
      <c r="C146" s="19">
        <v>1</v>
      </c>
      <c r="D146" s="20">
        <v>26000</v>
      </c>
      <c r="E146" s="26" t="s">
        <v>108</v>
      </c>
      <c r="F146" s="20">
        <f t="shared" si="11"/>
        <v>26000</v>
      </c>
      <c r="G146" s="29" t="s">
        <v>108</v>
      </c>
      <c r="H146" s="29" t="s">
        <v>108</v>
      </c>
      <c r="I146" s="29" t="s">
        <v>108</v>
      </c>
      <c r="J146" s="29" t="s">
        <v>108</v>
      </c>
      <c r="K146" s="29" t="s">
        <v>108</v>
      </c>
      <c r="L146" s="20">
        <f t="shared" si="12"/>
        <v>26000</v>
      </c>
      <c r="M146" s="28">
        <v>26000</v>
      </c>
      <c r="N146" s="21">
        <f t="shared" si="10"/>
        <v>1</v>
      </c>
      <c r="O146" s="28">
        <v>0</v>
      </c>
      <c r="P146" s="15">
        <v>0</v>
      </c>
      <c r="Q146" s="4"/>
      <c r="R146" s="4"/>
      <c r="S146" s="4"/>
      <c r="T146" s="4"/>
      <c r="U146" s="4"/>
    </row>
    <row r="147" spans="1:21" x14ac:dyDescent="0.25">
      <c r="A147" s="24">
        <v>267</v>
      </c>
      <c r="B147" s="25" t="s">
        <v>157</v>
      </c>
      <c r="C147" s="19">
        <v>1</v>
      </c>
      <c r="D147" s="20">
        <v>26000</v>
      </c>
      <c r="E147" s="26" t="s">
        <v>108</v>
      </c>
      <c r="F147" s="20">
        <f t="shared" si="11"/>
        <v>26000</v>
      </c>
      <c r="G147" s="29" t="s">
        <v>108</v>
      </c>
      <c r="H147" s="29" t="s">
        <v>108</v>
      </c>
      <c r="I147" s="29" t="s">
        <v>108</v>
      </c>
      <c r="J147" s="29" t="s">
        <v>108</v>
      </c>
      <c r="K147" s="29" t="s">
        <v>108</v>
      </c>
      <c r="L147" s="20">
        <f t="shared" si="12"/>
        <v>26000</v>
      </c>
      <c r="M147" s="28">
        <v>0</v>
      </c>
      <c r="N147" s="21">
        <f t="shared" si="10"/>
        <v>0</v>
      </c>
      <c r="O147" s="28">
        <v>0</v>
      </c>
      <c r="P147" s="15">
        <v>0</v>
      </c>
      <c r="Q147" s="4"/>
      <c r="R147" s="4"/>
      <c r="S147" s="4"/>
      <c r="T147" s="4"/>
      <c r="U147" s="4"/>
    </row>
    <row r="148" spans="1:21" x14ac:dyDescent="0.25">
      <c r="A148" s="24">
        <v>268</v>
      </c>
      <c r="B148" s="25" t="s">
        <v>158</v>
      </c>
      <c r="C148" s="19">
        <v>1</v>
      </c>
      <c r="D148" s="20">
        <v>26000</v>
      </c>
      <c r="E148" s="26" t="s">
        <v>108</v>
      </c>
      <c r="F148" s="20">
        <f t="shared" si="11"/>
        <v>26000</v>
      </c>
      <c r="G148" s="29" t="s">
        <v>108</v>
      </c>
      <c r="H148" s="29" t="s">
        <v>108</v>
      </c>
      <c r="I148" s="29" t="s">
        <v>108</v>
      </c>
      <c r="J148" s="29" t="s">
        <v>108</v>
      </c>
      <c r="K148" s="29" t="s">
        <v>108</v>
      </c>
      <c r="L148" s="20">
        <f t="shared" si="12"/>
        <v>26000</v>
      </c>
      <c r="M148" s="28">
        <v>24316.84</v>
      </c>
      <c r="N148" s="21">
        <f t="shared" si="10"/>
        <v>0.93526307692307697</v>
      </c>
      <c r="O148" s="28">
        <v>0</v>
      </c>
      <c r="P148" s="15">
        <v>0</v>
      </c>
      <c r="Q148" s="4"/>
      <c r="R148" s="4"/>
      <c r="S148" s="4"/>
      <c r="T148" s="4"/>
      <c r="U148" s="4"/>
    </row>
    <row r="149" spans="1:21" x14ac:dyDescent="0.25">
      <c r="A149" s="24">
        <v>269</v>
      </c>
      <c r="B149" s="25" t="s">
        <v>159</v>
      </c>
      <c r="C149" s="19">
        <v>1</v>
      </c>
      <c r="D149" s="20">
        <v>26000</v>
      </c>
      <c r="E149" s="26" t="s">
        <v>108</v>
      </c>
      <c r="F149" s="20">
        <f t="shared" si="11"/>
        <v>26000</v>
      </c>
      <c r="G149" s="29" t="s">
        <v>108</v>
      </c>
      <c r="H149" s="29" t="s">
        <v>108</v>
      </c>
      <c r="I149" s="29" t="s">
        <v>108</v>
      </c>
      <c r="J149" s="29" t="s">
        <v>108</v>
      </c>
      <c r="K149" s="29" t="s">
        <v>108</v>
      </c>
      <c r="L149" s="20">
        <f t="shared" si="12"/>
        <v>26000</v>
      </c>
      <c r="M149" s="28">
        <v>0</v>
      </c>
      <c r="N149" s="21">
        <f t="shared" si="10"/>
        <v>0</v>
      </c>
      <c r="O149" s="28">
        <v>0</v>
      </c>
      <c r="P149" s="15">
        <v>0</v>
      </c>
      <c r="Q149" s="4"/>
      <c r="R149" s="4"/>
      <c r="S149" s="4"/>
      <c r="T149" s="4"/>
      <c r="U149" s="4"/>
    </row>
    <row r="150" spans="1:21" x14ac:dyDescent="0.25">
      <c r="A150" s="24">
        <v>270</v>
      </c>
      <c r="B150" s="25" t="s">
        <v>160</v>
      </c>
      <c r="C150" s="19">
        <v>1</v>
      </c>
      <c r="D150" s="20">
        <v>26000</v>
      </c>
      <c r="E150" s="26" t="s">
        <v>108</v>
      </c>
      <c r="F150" s="20">
        <f t="shared" si="11"/>
        <v>26000</v>
      </c>
      <c r="G150" s="29" t="s">
        <v>108</v>
      </c>
      <c r="H150" s="29" t="s">
        <v>108</v>
      </c>
      <c r="I150" s="29" t="s">
        <v>108</v>
      </c>
      <c r="J150" s="29" t="s">
        <v>108</v>
      </c>
      <c r="K150" s="29" t="s">
        <v>108</v>
      </c>
      <c r="L150" s="20">
        <f t="shared" si="12"/>
        <v>26000</v>
      </c>
      <c r="M150" s="28">
        <v>0</v>
      </c>
      <c r="N150" s="21">
        <f t="shared" si="10"/>
        <v>0</v>
      </c>
      <c r="O150" s="28">
        <v>0</v>
      </c>
      <c r="P150" s="15">
        <v>0</v>
      </c>
      <c r="Q150" s="4"/>
      <c r="R150" s="4"/>
      <c r="S150" s="4"/>
      <c r="T150" s="4"/>
      <c r="U150" s="4"/>
    </row>
    <row r="151" spans="1:21" x14ac:dyDescent="0.25">
      <c r="A151" s="24">
        <v>271</v>
      </c>
      <c r="B151" s="25" t="s">
        <v>161</v>
      </c>
      <c r="C151" s="19">
        <v>1</v>
      </c>
      <c r="D151" s="20">
        <v>26000</v>
      </c>
      <c r="E151" s="26" t="s">
        <v>108</v>
      </c>
      <c r="F151" s="20">
        <f t="shared" si="11"/>
        <v>26000</v>
      </c>
      <c r="G151" s="29" t="s">
        <v>108</v>
      </c>
      <c r="H151" s="29" t="s">
        <v>108</v>
      </c>
      <c r="I151" s="29" t="s">
        <v>108</v>
      </c>
      <c r="J151" s="29" t="s">
        <v>108</v>
      </c>
      <c r="K151" s="29" t="s">
        <v>108</v>
      </c>
      <c r="L151" s="20">
        <f t="shared" si="12"/>
        <v>26000</v>
      </c>
      <c r="M151" s="28">
        <v>0</v>
      </c>
      <c r="N151" s="21">
        <f t="shared" si="10"/>
        <v>0</v>
      </c>
      <c r="O151" s="28">
        <v>0</v>
      </c>
      <c r="P151" s="15">
        <v>0</v>
      </c>
      <c r="Q151" s="4"/>
      <c r="R151" s="4"/>
      <c r="S151" s="4"/>
      <c r="T151" s="4"/>
      <c r="U151" s="4"/>
    </row>
    <row r="152" spans="1:21" x14ac:dyDescent="0.25">
      <c r="A152" s="24">
        <v>273</v>
      </c>
      <c r="B152" s="25" t="s">
        <v>162</v>
      </c>
      <c r="C152" s="19">
        <v>1</v>
      </c>
      <c r="D152" s="20">
        <v>26000</v>
      </c>
      <c r="E152" s="26" t="s">
        <v>108</v>
      </c>
      <c r="F152" s="20">
        <f t="shared" si="11"/>
        <v>26000</v>
      </c>
      <c r="G152" s="29" t="s">
        <v>108</v>
      </c>
      <c r="H152" s="29" t="s">
        <v>108</v>
      </c>
      <c r="I152" s="29" t="s">
        <v>108</v>
      </c>
      <c r="J152" s="29" t="s">
        <v>108</v>
      </c>
      <c r="K152" s="29" t="s">
        <v>108</v>
      </c>
      <c r="L152" s="20">
        <f t="shared" si="12"/>
        <v>26000</v>
      </c>
      <c r="M152" s="28">
        <v>0</v>
      </c>
      <c r="N152" s="21">
        <f t="shared" si="10"/>
        <v>0</v>
      </c>
      <c r="O152" s="28">
        <v>0</v>
      </c>
      <c r="P152" s="15">
        <v>0</v>
      </c>
      <c r="Q152" s="4"/>
      <c r="R152" s="4"/>
      <c r="S152" s="4"/>
      <c r="T152" s="4"/>
      <c r="U152" s="4"/>
    </row>
    <row r="153" spans="1:21" x14ac:dyDescent="0.25">
      <c r="A153" s="24">
        <v>274</v>
      </c>
      <c r="B153" s="25" t="s">
        <v>163</v>
      </c>
      <c r="C153" s="19">
        <v>1</v>
      </c>
      <c r="D153" s="20">
        <v>26000</v>
      </c>
      <c r="E153" s="26" t="s">
        <v>108</v>
      </c>
      <c r="F153" s="20">
        <f t="shared" si="11"/>
        <v>26000</v>
      </c>
      <c r="G153" s="29" t="s">
        <v>108</v>
      </c>
      <c r="H153" s="29" t="s">
        <v>108</v>
      </c>
      <c r="I153" s="29" t="s">
        <v>108</v>
      </c>
      <c r="J153" s="29" t="s">
        <v>108</v>
      </c>
      <c r="K153" s="29" t="s">
        <v>108</v>
      </c>
      <c r="L153" s="20">
        <f t="shared" si="12"/>
        <v>26000</v>
      </c>
      <c r="M153" s="28">
        <v>26000</v>
      </c>
      <c r="N153" s="21">
        <f t="shared" si="10"/>
        <v>1</v>
      </c>
      <c r="O153" s="28">
        <v>0</v>
      </c>
      <c r="P153" s="15">
        <v>0</v>
      </c>
      <c r="Q153" s="4"/>
      <c r="R153" s="4"/>
      <c r="S153" s="4"/>
      <c r="T153" s="4"/>
      <c r="U153" s="4"/>
    </row>
    <row r="154" spans="1:21" x14ac:dyDescent="0.25">
      <c r="A154" s="24">
        <v>275</v>
      </c>
      <c r="B154" s="25" t="s">
        <v>164</v>
      </c>
      <c r="C154" s="19">
        <v>1</v>
      </c>
      <c r="D154" s="20">
        <v>26000</v>
      </c>
      <c r="E154" s="26" t="s">
        <v>108</v>
      </c>
      <c r="F154" s="20">
        <f t="shared" si="11"/>
        <v>26000</v>
      </c>
      <c r="G154" s="29" t="s">
        <v>108</v>
      </c>
      <c r="H154" s="29" t="s">
        <v>108</v>
      </c>
      <c r="I154" s="29" t="s">
        <v>108</v>
      </c>
      <c r="J154" s="29" t="s">
        <v>108</v>
      </c>
      <c r="K154" s="29" t="s">
        <v>108</v>
      </c>
      <c r="L154" s="20">
        <f t="shared" si="12"/>
        <v>26000</v>
      </c>
      <c r="M154" s="28">
        <v>0</v>
      </c>
      <c r="N154" s="21">
        <f t="shared" si="10"/>
        <v>0</v>
      </c>
      <c r="O154" s="28">
        <v>0</v>
      </c>
      <c r="P154" s="15">
        <v>0</v>
      </c>
      <c r="Q154" s="4"/>
      <c r="R154" s="4"/>
      <c r="S154" s="4"/>
      <c r="T154" s="4"/>
      <c r="U154" s="4"/>
    </row>
    <row r="155" spans="1:21" x14ac:dyDescent="0.25">
      <c r="A155" s="24">
        <v>276</v>
      </c>
      <c r="B155" s="25" t="s">
        <v>165</v>
      </c>
      <c r="C155" s="19">
        <v>1</v>
      </c>
      <c r="D155" s="20">
        <v>26000</v>
      </c>
      <c r="E155" s="26" t="s">
        <v>108</v>
      </c>
      <c r="F155" s="20">
        <f t="shared" si="11"/>
        <v>26000</v>
      </c>
      <c r="G155" s="29" t="s">
        <v>108</v>
      </c>
      <c r="H155" s="29" t="s">
        <v>108</v>
      </c>
      <c r="I155" s="29" t="s">
        <v>108</v>
      </c>
      <c r="J155" s="29" t="s">
        <v>108</v>
      </c>
      <c r="K155" s="29" t="s">
        <v>108</v>
      </c>
      <c r="L155" s="20">
        <f t="shared" si="12"/>
        <v>26000</v>
      </c>
      <c r="M155" s="28">
        <v>0</v>
      </c>
      <c r="N155" s="21">
        <f t="shared" si="10"/>
        <v>0</v>
      </c>
      <c r="O155" s="28">
        <v>0</v>
      </c>
      <c r="P155" s="15">
        <v>0</v>
      </c>
      <c r="Q155" s="4"/>
      <c r="R155" s="4"/>
      <c r="S155" s="4"/>
      <c r="T155" s="4"/>
      <c r="U155" s="4"/>
    </row>
    <row r="156" spans="1:21" x14ac:dyDescent="0.25">
      <c r="A156" s="24">
        <v>277</v>
      </c>
      <c r="B156" s="25" t="s">
        <v>166</v>
      </c>
      <c r="C156" s="19">
        <v>1</v>
      </c>
      <c r="D156" s="20">
        <v>26000</v>
      </c>
      <c r="E156" s="26" t="s">
        <v>108</v>
      </c>
      <c r="F156" s="20">
        <f t="shared" si="11"/>
        <v>26000</v>
      </c>
      <c r="G156" s="29" t="s">
        <v>108</v>
      </c>
      <c r="H156" s="29" t="s">
        <v>108</v>
      </c>
      <c r="I156" s="29" t="s">
        <v>108</v>
      </c>
      <c r="J156" s="29" t="s">
        <v>108</v>
      </c>
      <c r="K156" s="29" t="s">
        <v>108</v>
      </c>
      <c r="L156" s="20">
        <f t="shared" si="12"/>
        <v>26000</v>
      </c>
      <c r="M156" s="28">
        <v>0</v>
      </c>
      <c r="N156" s="21">
        <f t="shared" si="10"/>
        <v>0</v>
      </c>
      <c r="O156" s="28">
        <v>0</v>
      </c>
      <c r="P156" s="15">
        <v>0</v>
      </c>
      <c r="Q156" s="4"/>
      <c r="R156" s="4"/>
      <c r="S156" s="4"/>
      <c r="T156" s="4"/>
      <c r="U156" s="4"/>
    </row>
    <row r="157" spans="1:21" x14ac:dyDescent="0.25">
      <c r="A157" s="24">
        <v>278</v>
      </c>
      <c r="B157" s="25" t="s">
        <v>167</v>
      </c>
      <c r="C157" s="19">
        <v>1</v>
      </c>
      <c r="D157" s="20">
        <v>26000</v>
      </c>
      <c r="E157" s="26" t="s">
        <v>108</v>
      </c>
      <c r="F157" s="20">
        <f t="shared" si="11"/>
        <v>26000</v>
      </c>
      <c r="G157" s="29" t="s">
        <v>108</v>
      </c>
      <c r="H157" s="29" t="s">
        <v>108</v>
      </c>
      <c r="I157" s="29" t="s">
        <v>108</v>
      </c>
      <c r="J157" s="29" t="s">
        <v>108</v>
      </c>
      <c r="K157" s="29" t="s">
        <v>108</v>
      </c>
      <c r="L157" s="20">
        <f t="shared" si="12"/>
        <v>26000</v>
      </c>
      <c r="M157" s="28">
        <v>26000</v>
      </c>
      <c r="N157" s="21">
        <f t="shared" si="10"/>
        <v>1</v>
      </c>
      <c r="O157" s="28">
        <v>0</v>
      </c>
      <c r="P157" s="15">
        <v>0</v>
      </c>
      <c r="Q157" s="4"/>
      <c r="R157" s="4"/>
      <c r="S157" s="4"/>
      <c r="T157" s="4"/>
      <c r="U157" s="4"/>
    </row>
    <row r="158" spans="1:21" x14ac:dyDescent="0.25">
      <c r="A158" s="24">
        <v>280</v>
      </c>
      <c r="B158" s="25" t="s">
        <v>168</v>
      </c>
      <c r="C158" s="19">
        <v>1</v>
      </c>
      <c r="D158" s="20">
        <v>26000</v>
      </c>
      <c r="E158" s="26" t="s">
        <v>108</v>
      </c>
      <c r="F158" s="20">
        <f t="shared" si="11"/>
        <v>26000</v>
      </c>
      <c r="G158" s="29" t="s">
        <v>108</v>
      </c>
      <c r="H158" s="29" t="s">
        <v>108</v>
      </c>
      <c r="I158" s="29" t="s">
        <v>108</v>
      </c>
      <c r="J158" s="29" t="s">
        <v>108</v>
      </c>
      <c r="K158" s="29" t="s">
        <v>108</v>
      </c>
      <c r="L158" s="20">
        <f t="shared" si="12"/>
        <v>26000</v>
      </c>
      <c r="M158" s="28">
        <f>804-804</f>
        <v>0</v>
      </c>
      <c r="N158" s="21">
        <f t="shared" si="10"/>
        <v>0</v>
      </c>
      <c r="O158" s="28">
        <v>0</v>
      </c>
      <c r="P158" s="15">
        <v>0</v>
      </c>
      <c r="Q158" s="4"/>
      <c r="R158" s="4"/>
      <c r="S158" s="4"/>
      <c r="T158" s="4"/>
      <c r="U158" s="4"/>
    </row>
    <row r="159" spans="1:21" x14ac:dyDescent="0.25">
      <c r="A159" s="24">
        <v>281</v>
      </c>
      <c r="B159" s="25" t="s">
        <v>169</v>
      </c>
      <c r="C159" s="19">
        <v>1</v>
      </c>
      <c r="D159" s="20">
        <v>26000</v>
      </c>
      <c r="E159" s="26" t="s">
        <v>108</v>
      </c>
      <c r="F159" s="20">
        <f t="shared" si="11"/>
        <v>26000</v>
      </c>
      <c r="G159" s="29" t="s">
        <v>108</v>
      </c>
      <c r="H159" s="29" t="s">
        <v>108</v>
      </c>
      <c r="I159" s="29" t="s">
        <v>108</v>
      </c>
      <c r="J159" s="29" t="s">
        <v>108</v>
      </c>
      <c r="K159" s="29" t="s">
        <v>108</v>
      </c>
      <c r="L159" s="20">
        <f t="shared" si="12"/>
        <v>26000</v>
      </c>
      <c r="M159" s="28">
        <v>15419.81</v>
      </c>
      <c r="N159" s="21">
        <f t="shared" si="10"/>
        <v>0.59306961538461533</v>
      </c>
      <c r="O159" s="28">
        <v>0</v>
      </c>
      <c r="P159" s="15">
        <v>0</v>
      </c>
      <c r="Q159" s="4"/>
      <c r="R159" s="4"/>
      <c r="S159" s="4"/>
      <c r="T159" s="4"/>
      <c r="U159" s="4"/>
    </row>
    <row r="160" spans="1:21" x14ac:dyDescent="0.25">
      <c r="A160" s="24">
        <v>282</v>
      </c>
      <c r="B160" s="25" t="s">
        <v>170</v>
      </c>
      <c r="C160" s="19">
        <v>1</v>
      </c>
      <c r="D160" s="20">
        <v>26000</v>
      </c>
      <c r="E160" s="26" t="s">
        <v>108</v>
      </c>
      <c r="F160" s="20">
        <f t="shared" si="11"/>
        <v>26000</v>
      </c>
      <c r="G160" s="29" t="s">
        <v>108</v>
      </c>
      <c r="H160" s="29" t="s">
        <v>108</v>
      </c>
      <c r="I160" s="29" t="s">
        <v>108</v>
      </c>
      <c r="J160" s="29" t="s">
        <v>108</v>
      </c>
      <c r="K160" s="29" t="s">
        <v>108</v>
      </c>
      <c r="L160" s="20">
        <f t="shared" si="12"/>
        <v>26000</v>
      </c>
      <c r="M160" s="28">
        <v>26000</v>
      </c>
      <c r="N160" s="21">
        <f t="shared" si="10"/>
        <v>1</v>
      </c>
      <c r="O160" s="28">
        <v>0</v>
      </c>
      <c r="P160" s="15">
        <v>0</v>
      </c>
      <c r="Q160" s="4"/>
      <c r="R160" s="4"/>
      <c r="S160" s="4"/>
      <c r="T160" s="4"/>
      <c r="U160" s="4"/>
    </row>
    <row r="161" spans="1:21" x14ac:dyDescent="0.25">
      <c r="A161" s="24">
        <v>283</v>
      </c>
      <c r="B161" s="25" t="s">
        <v>171</v>
      </c>
      <c r="C161" s="19">
        <v>1</v>
      </c>
      <c r="D161" s="20">
        <v>26000</v>
      </c>
      <c r="E161" s="26" t="s">
        <v>108</v>
      </c>
      <c r="F161" s="20">
        <f t="shared" si="11"/>
        <v>26000</v>
      </c>
      <c r="G161" s="29" t="s">
        <v>108</v>
      </c>
      <c r="H161" s="29" t="s">
        <v>108</v>
      </c>
      <c r="I161" s="29" t="s">
        <v>108</v>
      </c>
      <c r="J161" s="29" t="s">
        <v>108</v>
      </c>
      <c r="K161" s="29" t="s">
        <v>108</v>
      </c>
      <c r="L161" s="20">
        <f t="shared" si="12"/>
        <v>26000</v>
      </c>
      <c r="M161" s="28">
        <v>26000</v>
      </c>
      <c r="N161" s="21">
        <f t="shared" si="10"/>
        <v>1</v>
      </c>
      <c r="O161" s="28">
        <v>0</v>
      </c>
      <c r="P161" s="15">
        <v>0</v>
      </c>
      <c r="Q161" s="4"/>
      <c r="R161" s="4"/>
      <c r="S161" s="4"/>
      <c r="T161" s="4"/>
      <c r="U161" s="4"/>
    </row>
    <row r="162" spans="1:21" x14ac:dyDescent="0.25">
      <c r="A162" s="24">
        <v>284</v>
      </c>
      <c r="B162" s="25" t="s">
        <v>172</v>
      </c>
      <c r="C162" s="19">
        <v>1</v>
      </c>
      <c r="D162" s="20">
        <v>26000</v>
      </c>
      <c r="E162" s="26" t="s">
        <v>108</v>
      </c>
      <c r="F162" s="20">
        <f t="shared" si="11"/>
        <v>26000</v>
      </c>
      <c r="G162" s="29" t="s">
        <v>108</v>
      </c>
      <c r="H162" s="29" t="s">
        <v>108</v>
      </c>
      <c r="I162" s="29" t="s">
        <v>108</v>
      </c>
      <c r="J162" s="29" t="s">
        <v>108</v>
      </c>
      <c r="K162" s="29" t="s">
        <v>108</v>
      </c>
      <c r="L162" s="20">
        <f t="shared" si="12"/>
        <v>26000</v>
      </c>
      <c r="M162" s="28">
        <v>0</v>
      </c>
      <c r="N162" s="21">
        <f t="shared" si="10"/>
        <v>0</v>
      </c>
      <c r="O162" s="28">
        <v>0</v>
      </c>
      <c r="P162" s="15">
        <v>0</v>
      </c>
      <c r="Q162" s="4"/>
      <c r="R162" s="4"/>
      <c r="S162" s="4"/>
      <c r="T162" s="4"/>
      <c r="U162" s="4"/>
    </row>
    <row r="163" spans="1:21" x14ac:dyDescent="0.25">
      <c r="A163" s="24">
        <v>285</v>
      </c>
      <c r="B163" s="25" t="s">
        <v>173</v>
      </c>
      <c r="C163" s="19">
        <v>1</v>
      </c>
      <c r="D163" s="20">
        <v>26000</v>
      </c>
      <c r="E163" s="26" t="s">
        <v>108</v>
      </c>
      <c r="F163" s="20">
        <f t="shared" si="11"/>
        <v>26000</v>
      </c>
      <c r="G163" s="29" t="s">
        <v>108</v>
      </c>
      <c r="H163" s="29" t="s">
        <v>108</v>
      </c>
      <c r="I163" s="29" t="s">
        <v>108</v>
      </c>
      <c r="J163" s="29" t="s">
        <v>108</v>
      </c>
      <c r="K163" s="29" t="s">
        <v>108</v>
      </c>
      <c r="L163" s="20">
        <f t="shared" si="12"/>
        <v>26000</v>
      </c>
      <c r="M163" s="28">
        <v>0</v>
      </c>
      <c r="N163" s="21">
        <f t="shared" si="10"/>
        <v>0</v>
      </c>
      <c r="O163" s="28">
        <v>0</v>
      </c>
      <c r="P163" s="15">
        <v>0</v>
      </c>
      <c r="Q163" s="4"/>
      <c r="R163" s="4"/>
      <c r="S163" s="4"/>
      <c r="T163" s="4"/>
      <c r="U163" s="4"/>
    </row>
    <row r="164" spans="1:21" x14ac:dyDescent="0.25">
      <c r="A164" s="24">
        <v>286</v>
      </c>
      <c r="B164" s="25" t="s">
        <v>174</v>
      </c>
      <c r="C164" s="19">
        <v>1</v>
      </c>
      <c r="D164" s="20">
        <v>26000</v>
      </c>
      <c r="E164" s="26" t="s">
        <v>108</v>
      </c>
      <c r="F164" s="20">
        <f t="shared" si="11"/>
        <v>26000</v>
      </c>
      <c r="G164" s="29" t="s">
        <v>108</v>
      </c>
      <c r="H164" s="29" t="s">
        <v>108</v>
      </c>
      <c r="I164" s="29" t="s">
        <v>108</v>
      </c>
      <c r="J164" s="29" t="s">
        <v>108</v>
      </c>
      <c r="K164" s="29" t="s">
        <v>108</v>
      </c>
      <c r="L164" s="20">
        <f t="shared" si="12"/>
        <v>26000</v>
      </c>
      <c r="M164" s="28">
        <v>26000</v>
      </c>
      <c r="N164" s="21">
        <f t="shared" si="10"/>
        <v>1</v>
      </c>
      <c r="O164" s="28">
        <v>0</v>
      </c>
      <c r="P164" s="15">
        <v>0</v>
      </c>
      <c r="Q164" s="4"/>
      <c r="R164" s="4"/>
      <c r="S164" s="4"/>
      <c r="T164" s="4"/>
      <c r="U164" s="4"/>
    </row>
    <row r="165" spans="1:21" x14ac:dyDescent="0.25">
      <c r="A165" s="24">
        <v>287</v>
      </c>
      <c r="B165" s="25" t="s">
        <v>175</v>
      </c>
      <c r="C165" s="19">
        <v>1</v>
      </c>
      <c r="D165" s="20">
        <v>26000</v>
      </c>
      <c r="E165" s="26" t="s">
        <v>108</v>
      </c>
      <c r="F165" s="20">
        <f t="shared" si="11"/>
        <v>26000</v>
      </c>
      <c r="G165" s="29" t="s">
        <v>108</v>
      </c>
      <c r="H165" s="29" t="s">
        <v>108</v>
      </c>
      <c r="I165" s="29" t="s">
        <v>108</v>
      </c>
      <c r="J165" s="29" t="s">
        <v>108</v>
      </c>
      <c r="K165" s="29" t="s">
        <v>108</v>
      </c>
      <c r="L165" s="20">
        <f t="shared" si="12"/>
        <v>26000</v>
      </c>
      <c r="M165" s="28">
        <v>0</v>
      </c>
      <c r="N165" s="21">
        <f t="shared" si="10"/>
        <v>0</v>
      </c>
      <c r="O165" s="28">
        <v>0</v>
      </c>
      <c r="P165" s="15">
        <v>0</v>
      </c>
      <c r="Q165" s="4"/>
      <c r="R165" s="4"/>
      <c r="S165" s="4"/>
      <c r="T165" s="4"/>
      <c r="U165" s="4"/>
    </row>
    <row r="166" spans="1:21" x14ac:dyDescent="0.25">
      <c r="A166" s="24">
        <v>288</v>
      </c>
      <c r="B166" s="25" t="s">
        <v>176</v>
      </c>
      <c r="C166" s="19">
        <v>1</v>
      </c>
      <c r="D166" s="20">
        <v>26000</v>
      </c>
      <c r="E166" s="26" t="s">
        <v>108</v>
      </c>
      <c r="F166" s="20">
        <f t="shared" si="11"/>
        <v>26000</v>
      </c>
      <c r="G166" s="29" t="s">
        <v>108</v>
      </c>
      <c r="H166" s="29" t="s">
        <v>108</v>
      </c>
      <c r="I166" s="29" t="s">
        <v>108</v>
      </c>
      <c r="J166" s="29" t="s">
        <v>108</v>
      </c>
      <c r="K166" s="29" t="s">
        <v>108</v>
      </c>
      <c r="L166" s="20">
        <f t="shared" si="12"/>
        <v>26000</v>
      </c>
      <c r="M166" s="28">
        <v>0</v>
      </c>
      <c r="N166" s="21">
        <f t="shared" si="10"/>
        <v>0</v>
      </c>
      <c r="O166" s="28">
        <v>0</v>
      </c>
      <c r="P166" s="15">
        <v>0</v>
      </c>
      <c r="Q166" s="4"/>
      <c r="R166" s="4"/>
      <c r="S166" s="4"/>
      <c r="T166" s="4"/>
      <c r="U166" s="4"/>
    </row>
    <row r="167" spans="1:21" x14ac:dyDescent="0.25">
      <c r="A167" s="24">
        <v>290</v>
      </c>
      <c r="B167" s="25" t="s">
        <v>177</v>
      </c>
      <c r="C167" s="19">
        <v>1</v>
      </c>
      <c r="D167" s="20">
        <v>26000</v>
      </c>
      <c r="E167" s="26" t="s">
        <v>108</v>
      </c>
      <c r="F167" s="20">
        <f t="shared" si="11"/>
        <v>26000</v>
      </c>
      <c r="G167" s="29" t="s">
        <v>108</v>
      </c>
      <c r="H167" s="29" t="s">
        <v>108</v>
      </c>
      <c r="I167" s="29" t="s">
        <v>108</v>
      </c>
      <c r="J167" s="29" t="s">
        <v>108</v>
      </c>
      <c r="K167" s="29" t="s">
        <v>108</v>
      </c>
      <c r="L167" s="20">
        <f t="shared" si="12"/>
        <v>26000</v>
      </c>
      <c r="M167" s="28">
        <v>0</v>
      </c>
      <c r="N167" s="21">
        <f t="shared" si="10"/>
        <v>0</v>
      </c>
      <c r="O167" s="28">
        <v>0</v>
      </c>
      <c r="P167" s="15">
        <v>0</v>
      </c>
      <c r="Q167" s="4"/>
      <c r="R167" s="4"/>
      <c r="S167" s="4"/>
      <c r="T167" s="4"/>
      <c r="U167" s="4"/>
    </row>
    <row r="168" spans="1:21" x14ac:dyDescent="0.25">
      <c r="A168" s="24">
        <v>292</v>
      </c>
      <c r="B168" s="25" t="s">
        <v>178</v>
      </c>
      <c r="C168" s="19">
        <v>1</v>
      </c>
      <c r="D168" s="20">
        <v>26000</v>
      </c>
      <c r="E168" s="26" t="s">
        <v>108</v>
      </c>
      <c r="F168" s="20">
        <f t="shared" si="11"/>
        <v>26000</v>
      </c>
      <c r="G168" s="29" t="s">
        <v>108</v>
      </c>
      <c r="H168" s="29" t="s">
        <v>108</v>
      </c>
      <c r="I168" s="29" t="s">
        <v>108</v>
      </c>
      <c r="J168" s="29" t="s">
        <v>108</v>
      </c>
      <c r="K168" s="29" t="s">
        <v>108</v>
      </c>
      <c r="L168" s="20">
        <f t="shared" si="12"/>
        <v>26000</v>
      </c>
      <c r="M168" s="28">
        <v>0</v>
      </c>
      <c r="N168" s="21">
        <f t="shared" si="10"/>
        <v>0</v>
      </c>
      <c r="O168" s="28">
        <v>0</v>
      </c>
      <c r="P168" s="15">
        <v>0</v>
      </c>
      <c r="Q168" s="4"/>
      <c r="R168" s="4"/>
      <c r="S168" s="4"/>
      <c r="T168" s="4"/>
      <c r="U168" s="4"/>
    </row>
    <row r="169" spans="1:21" x14ac:dyDescent="0.25">
      <c r="A169" s="24">
        <v>299</v>
      </c>
      <c r="B169" s="25" t="s">
        <v>109</v>
      </c>
      <c r="C169" s="19">
        <v>1</v>
      </c>
      <c r="D169" s="20">
        <v>26000</v>
      </c>
      <c r="E169" s="26" t="s">
        <v>108</v>
      </c>
      <c r="F169" s="20">
        <f t="shared" si="11"/>
        <v>26000</v>
      </c>
      <c r="G169" s="29" t="s">
        <v>108</v>
      </c>
      <c r="H169" s="29" t="s">
        <v>108</v>
      </c>
      <c r="I169" s="29" t="s">
        <v>108</v>
      </c>
      <c r="J169" s="29" t="s">
        <v>108</v>
      </c>
      <c r="K169" s="29" t="s">
        <v>108</v>
      </c>
      <c r="L169" s="20">
        <f t="shared" si="12"/>
        <v>26000</v>
      </c>
      <c r="M169" s="28">
        <f>26000-26000</f>
        <v>0</v>
      </c>
      <c r="N169" s="21">
        <f t="shared" si="10"/>
        <v>0</v>
      </c>
      <c r="O169" s="28">
        <v>0</v>
      </c>
      <c r="P169" s="15">
        <v>0</v>
      </c>
      <c r="Q169" s="4"/>
      <c r="R169" s="4"/>
      <c r="S169" s="4"/>
      <c r="T169" s="4"/>
      <c r="U169" s="4"/>
    </row>
    <row r="170" spans="1:21" x14ac:dyDescent="0.25">
      <c r="A170" s="24">
        <v>301</v>
      </c>
      <c r="B170" s="25" t="s">
        <v>179</v>
      </c>
      <c r="C170" s="19">
        <v>1</v>
      </c>
      <c r="D170" s="20">
        <v>26000</v>
      </c>
      <c r="E170" s="26" t="s">
        <v>108</v>
      </c>
      <c r="F170" s="20">
        <f t="shared" si="11"/>
        <v>26000</v>
      </c>
      <c r="G170" s="29" t="s">
        <v>108</v>
      </c>
      <c r="H170" s="29" t="s">
        <v>108</v>
      </c>
      <c r="I170" s="29" t="s">
        <v>108</v>
      </c>
      <c r="J170" s="29" t="s">
        <v>108</v>
      </c>
      <c r="K170" s="29" t="s">
        <v>108</v>
      </c>
      <c r="L170" s="20">
        <f t="shared" si="12"/>
        <v>26000</v>
      </c>
      <c r="M170" s="28">
        <v>26000</v>
      </c>
      <c r="N170" s="21">
        <f t="shared" si="10"/>
        <v>1</v>
      </c>
      <c r="O170" s="28">
        <v>0</v>
      </c>
      <c r="P170" s="15">
        <v>0</v>
      </c>
      <c r="Q170" s="4"/>
      <c r="R170" s="4"/>
      <c r="S170" s="4"/>
      <c r="T170" s="4"/>
      <c r="U170" s="4"/>
    </row>
    <row r="171" spans="1:21" x14ac:dyDescent="0.25">
      <c r="A171" s="24">
        <v>302</v>
      </c>
      <c r="B171" s="25" t="s">
        <v>180</v>
      </c>
      <c r="C171" s="19">
        <v>1</v>
      </c>
      <c r="D171" s="20">
        <v>26000</v>
      </c>
      <c r="E171" s="26" t="s">
        <v>108</v>
      </c>
      <c r="F171" s="20">
        <f t="shared" si="11"/>
        <v>26000</v>
      </c>
      <c r="G171" s="29" t="s">
        <v>108</v>
      </c>
      <c r="H171" s="29" t="s">
        <v>108</v>
      </c>
      <c r="I171" s="29" t="s">
        <v>108</v>
      </c>
      <c r="J171" s="29" t="s">
        <v>108</v>
      </c>
      <c r="K171" s="29" t="s">
        <v>108</v>
      </c>
      <c r="L171" s="20">
        <f t="shared" si="12"/>
        <v>26000</v>
      </c>
      <c r="M171" s="28">
        <v>26000</v>
      </c>
      <c r="N171" s="21">
        <f t="shared" si="10"/>
        <v>1</v>
      </c>
      <c r="O171" s="28">
        <v>0</v>
      </c>
      <c r="P171" s="15">
        <v>0</v>
      </c>
      <c r="Q171" s="4"/>
      <c r="R171" s="4"/>
      <c r="S171" s="4"/>
      <c r="T171" s="4"/>
      <c r="U171" s="4"/>
    </row>
    <row r="172" spans="1:21" x14ac:dyDescent="0.25">
      <c r="A172" s="24">
        <v>304</v>
      </c>
      <c r="B172" s="25" t="s">
        <v>181</v>
      </c>
      <c r="C172" s="19">
        <v>1</v>
      </c>
      <c r="D172" s="20">
        <v>26000</v>
      </c>
      <c r="E172" s="26" t="s">
        <v>108</v>
      </c>
      <c r="F172" s="20">
        <f t="shared" si="11"/>
        <v>26000</v>
      </c>
      <c r="G172" s="29" t="s">
        <v>108</v>
      </c>
      <c r="H172" s="29" t="s">
        <v>108</v>
      </c>
      <c r="I172" s="29" t="s">
        <v>108</v>
      </c>
      <c r="J172" s="29" t="s">
        <v>108</v>
      </c>
      <c r="K172" s="29" t="s">
        <v>108</v>
      </c>
      <c r="L172" s="20">
        <f t="shared" si="12"/>
        <v>26000</v>
      </c>
      <c r="M172" s="28">
        <v>26000</v>
      </c>
      <c r="N172" s="21">
        <f t="shared" si="10"/>
        <v>1</v>
      </c>
      <c r="O172" s="28">
        <v>0</v>
      </c>
      <c r="P172" s="15">
        <v>0</v>
      </c>
      <c r="Q172" s="4"/>
      <c r="R172" s="4"/>
      <c r="S172" s="4"/>
      <c r="T172" s="4"/>
      <c r="U172" s="4"/>
    </row>
    <row r="173" spans="1:21" x14ac:dyDescent="0.25">
      <c r="A173" s="24">
        <v>306</v>
      </c>
      <c r="B173" s="25" t="s">
        <v>182</v>
      </c>
      <c r="C173" s="19">
        <v>1</v>
      </c>
      <c r="D173" s="20">
        <v>26000</v>
      </c>
      <c r="E173" s="26" t="s">
        <v>108</v>
      </c>
      <c r="F173" s="20">
        <f t="shared" si="11"/>
        <v>26000</v>
      </c>
      <c r="G173" s="29" t="s">
        <v>108</v>
      </c>
      <c r="H173" s="29" t="s">
        <v>108</v>
      </c>
      <c r="I173" s="29" t="s">
        <v>108</v>
      </c>
      <c r="J173" s="29" t="s">
        <v>108</v>
      </c>
      <c r="K173" s="29" t="s">
        <v>108</v>
      </c>
      <c r="L173" s="20">
        <f t="shared" si="12"/>
        <v>26000</v>
      </c>
      <c r="M173" s="28">
        <v>0</v>
      </c>
      <c r="N173" s="21">
        <f t="shared" si="10"/>
        <v>0</v>
      </c>
      <c r="O173" s="28">
        <v>0</v>
      </c>
      <c r="P173" s="15">
        <v>0</v>
      </c>
      <c r="Q173" s="4"/>
      <c r="R173" s="4"/>
      <c r="S173" s="4"/>
      <c r="T173" s="4"/>
      <c r="U173" s="4"/>
    </row>
    <row r="174" spans="1:21" x14ac:dyDescent="0.25">
      <c r="A174" s="24">
        <v>307</v>
      </c>
      <c r="B174" s="25" t="s">
        <v>183</v>
      </c>
      <c r="C174" s="19">
        <v>1</v>
      </c>
      <c r="D174" s="20">
        <v>26000</v>
      </c>
      <c r="E174" s="26" t="s">
        <v>108</v>
      </c>
      <c r="F174" s="20">
        <f t="shared" si="11"/>
        <v>26000</v>
      </c>
      <c r="G174" s="29" t="s">
        <v>108</v>
      </c>
      <c r="H174" s="29" t="s">
        <v>108</v>
      </c>
      <c r="I174" s="29" t="s">
        <v>108</v>
      </c>
      <c r="J174" s="29" t="s">
        <v>108</v>
      </c>
      <c r="K174" s="29" t="s">
        <v>108</v>
      </c>
      <c r="L174" s="20">
        <f t="shared" si="12"/>
        <v>26000</v>
      </c>
      <c r="M174" s="28">
        <v>0</v>
      </c>
      <c r="N174" s="21">
        <f t="shared" si="10"/>
        <v>0</v>
      </c>
      <c r="O174" s="28">
        <v>0</v>
      </c>
      <c r="P174" s="15">
        <v>0</v>
      </c>
      <c r="Q174" s="4"/>
      <c r="R174" s="4"/>
      <c r="S174" s="4"/>
      <c r="T174" s="4"/>
      <c r="U174" s="4"/>
    </row>
    <row r="175" spans="1:21" x14ac:dyDescent="0.25">
      <c r="A175" s="24">
        <v>308</v>
      </c>
      <c r="B175" s="25" t="s">
        <v>184</v>
      </c>
      <c r="C175" s="19">
        <v>1</v>
      </c>
      <c r="D175" s="20">
        <v>0</v>
      </c>
      <c r="E175" s="26" t="s">
        <v>108</v>
      </c>
      <c r="F175" s="20">
        <f t="shared" si="11"/>
        <v>0</v>
      </c>
      <c r="G175" s="29" t="s">
        <v>108</v>
      </c>
      <c r="H175" s="29" t="s">
        <v>108</v>
      </c>
      <c r="I175" s="29" t="s">
        <v>108</v>
      </c>
      <c r="J175" s="29" t="s">
        <v>108</v>
      </c>
      <c r="K175" s="29" t="s">
        <v>108</v>
      </c>
      <c r="L175" s="20">
        <f t="shared" si="12"/>
        <v>0</v>
      </c>
      <c r="M175" s="28">
        <v>0</v>
      </c>
      <c r="N175" s="21">
        <v>0</v>
      </c>
      <c r="O175" s="28">
        <v>0</v>
      </c>
      <c r="P175" s="15">
        <v>0</v>
      </c>
      <c r="Q175" s="4"/>
      <c r="R175" s="4"/>
      <c r="S175" s="4"/>
      <c r="T175" s="4"/>
      <c r="U175" s="4"/>
    </row>
    <row r="176" spans="1:21" x14ac:dyDescent="0.25">
      <c r="A176" s="24">
        <v>309</v>
      </c>
      <c r="B176" s="25" t="s">
        <v>185</v>
      </c>
      <c r="C176" s="19">
        <v>1</v>
      </c>
      <c r="D176" s="20">
        <v>26000</v>
      </c>
      <c r="E176" s="26" t="s">
        <v>108</v>
      </c>
      <c r="F176" s="20">
        <f t="shared" si="11"/>
        <v>26000</v>
      </c>
      <c r="G176" s="29" t="s">
        <v>108</v>
      </c>
      <c r="H176" s="29" t="s">
        <v>108</v>
      </c>
      <c r="I176" s="29" t="s">
        <v>108</v>
      </c>
      <c r="J176" s="29" t="s">
        <v>108</v>
      </c>
      <c r="K176" s="29" t="s">
        <v>108</v>
      </c>
      <c r="L176" s="20">
        <f t="shared" si="12"/>
        <v>26000</v>
      </c>
      <c r="M176" s="28">
        <v>26000</v>
      </c>
      <c r="N176" s="21">
        <f t="shared" si="10"/>
        <v>1</v>
      </c>
      <c r="O176" s="28">
        <v>0</v>
      </c>
      <c r="P176" s="15">
        <v>0</v>
      </c>
      <c r="Q176" s="4"/>
      <c r="R176" s="4"/>
      <c r="S176" s="4"/>
      <c r="T176" s="4"/>
      <c r="U176" s="4"/>
    </row>
    <row r="177" spans="1:21" x14ac:dyDescent="0.25">
      <c r="A177" s="24">
        <v>310</v>
      </c>
      <c r="B177" s="25" t="s">
        <v>186</v>
      </c>
      <c r="C177" s="19">
        <v>1</v>
      </c>
      <c r="D177" s="20">
        <v>26000</v>
      </c>
      <c r="E177" s="26" t="s">
        <v>108</v>
      </c>
      <c r="F177" s="20">
        <f t="shared" si="11"/>
        <v>26000</v>
      </c>
      <c r="G177" s="29" t="s">
        <v>108</v>
      </c>
      <c r="H177" s="29" t="s">
        <v>108</v>
      </c>
      <c r="I177" s="29" t="s">
        <v>108</v>
      </c>
      <c r="J177" s="29" t="s">
        <v>108</v>
      </c>
      <c r="K177" s="29" t="s">
        <v>108</v>
      </c>
      <c r="L177" s="20">
        <f t="shared" si="12"/>
        <v>26000</v>
      </c>
      <c r="M177" s="28">
        <v>0</v>
      </c>
      <c r="N177" s="21">
        <f t="shared" si="10"/>
        <v>0</v>
      </c>
      <c r="O177" s="28">
        <v>0</v>
      </c>
      <c r="P177" s="15">
        <v>0</v>
      </c>
      <c r="Q177" s="4"/>
      <c r="R177" s="4"/>
      <c r="S177" s="4"/>
      <c r="T177" s="4"/>
      <c r="U177" s="4"/>
    </row>
    <row r="178" spans="1:21" x14ac:dyDescent="0.25">
      <c r="A178" s="24">
        <v>311</v>
      </c>
      <c r="B178" s="25" t="s">
        <v>187</v>
      </c>
      <c r="C178" s="19">
        <v>1</v>
      </c>
      <c r="D178" s="20">
        <v>26000</v>
      </c>
      <c r="E178" s="26" t="s">
        <v>108</v>
      </c>
      <c r="F178" s="20">
        <f t="shared" si="11"/>
        <v>26000</v>
      </c>
      <c r="G178" s="29" t="s">
        <v>108</v>
      </c>
      <c r="H178" s="29" t="s">
        <v>108</v>
      </c>
      <c r="I178" s="29" t="s">
        <v>108</v>
      </c>
      <c r="J178" s="29" t="s">
        <v>108</v>
      </c>
      <c r="K178" s="29" t="s">
        <v>108</v>
      </c>
      <c r="L178" s="20">
        <f t="shared" si="12"/>
        <v>26000</v>
      </c>
      <c r="M178" s="28">
        <v>26000</v>
      </c>
      <c r="N178" s="21">
        <f t="shared" si="10"/>
        <v>1</v>
      </c>
      <c r="O178" s="28">
        <v>0</v>
      </c>
      <c r="P178" s="15">
        <v>0</v>
      </c>
      <c r="Q178" s="4"/>
      <c r="R178" s="4"/>
      <c r="S178" s="4"/>
      <c r="T178" s="4"/>
      <c r="U178" s="4"/>
    </row>
    <row r="179" spans="1:21" x14ac:dyDescent="0.25">
      <c r="A179" s="24">
        <v>313</v>
      </c>
      <c r="B179" s="25" t="s">
        <v>188</v>
      </c>
      <c r="C179" s="19">
        <v>1</v>
      </c>
      <c r="D179" s="20">
        <v>26000</v>
      </c>
      <c r="E179" s="26" t="s">
        <v>108</v>
      </c>
      <c r="F179" s="20">
        <f t="shared" si="11"/>
        <v>26000</v>
      </c>
      <c r="G179" s="29" t="s">
        <v>108</v>
      </c>
      <c r="H179" s="29" t="s">
        <v>108</v>
      </c>
      <c r="I179" s="29" t="s">
        <v>108</v>
      </c>
      <c r="J179" s="29" t="s">
        <v>108</v>
      </c>
      <c r="K179" s="29" t="s">
        <v>108</v>
      </c>
      <c r="L179" s="20">
        <f t="shared" si="12"/>
        <v>26000</v>
      </c>
      <c r="M179" s="28">
        <v>26000</v>
      </c>
      <c r="N179" s="21">
        <f t="shared" si="10"/>
        <v>1</v>
      </c>
      <c r="O179" s="28">
        <v>0</v>
      </c>
      <c r="P179" s="15">
        <v>0</v>
      </c>
      <c r="Q179" s="4"/>
      <c r="R179" s="4"/>
      <c r="S179" s="4"/>
      <c r="T179" s="4"/>
      <c r="U179" s="4"/>
    </row>
    <row r="180" spans="1:21" x14ac:dyDescent="0.25">
      <c r="A180" s="24">
        <v>401</v>
      </c>
      <c r="B180" s="25" t="s">
        <v>189</v>
      </c>
      <c r="C180" s="19">
        <v>1</v>
      </c>
      <c r="D180" s="20">
        <v>26000</v>
      </c>
      <c r="E180" s="26" t="s">
        <v>108</v>
      </c>
      <c r="F180" s="20">
        <f t="shared" si="11"/>
        <v>26000</v>
      </c>
      <c r="G180" s="29" t="s">
        <v>108</v>
      </c>
      <c r="H180" s="29" t="s">
        <v>108</v>
      </c>
      <c r="I180" s="29" t="s">
        <v>108</v>
      </c>
      <c r="J180" s="29" t="s">
        <v>108</v>
      </c>
      <c r="K180" s="29" t="s">
        <v>108</v>
      </c>
      <c r="L180" s="20">
        <f t="shared" si="12"/>
        <v>26000</v>
      </c>
      <c r="M180" s="28">
        <v>26000</v>
      </c>
      <c r="N180" s="21">
        <f t="shared" si="10"/>
        <v>1</v>
      </c>
      <c r="O180" s="28">
        <v>0</v>
      </c>
      <c r="P180" s="15">
        <v>0</v>
      </c>
      <c r="Q180" s="4"/>
      <c r="R180" s="4"/>
      <c r="S180" s="4"/>
      <c r="T180" s="4"/>
      <c r="U180" s="4"/>
    </row>
    <row r="181" spans="1:21" x14ac:dyDescent="0.25">
      <c r="A181" s="24">
        <v>402</v>
      </c>
      <c r="B181" s="25" t="s">
        <v>190</v>
      </c>
      <c r="C181" s="19">
        <v>1</v>
      </c>
      <c r="D181" s="20">
        <v>26000</v>
      </c>
      <c r="E181" s="26" t="s">
        <v>108</v>
      </c>
      <c r="F181" s="20">
        <f t="shared" si="11"/>
        <v>26000</v>
      </c>
      <c r="G181" s="29" t="s">
        <v>108</v>
      </c>
      <c r="H181" s="29" t="s">
        <v>108</v>
      </c>
      <c r="I181" s="29" t="s">
        <v>108</v>
      </c>
      <c r="J181" s="29" t="s">
        <v>108</v>
      </c>
      <c r="K181" s="29" t="s">
        <v>108</v>
      </c>
      <c r="L181" s="20">
        <f t="shared" si="12"/>
        <v>26000</v>
      </c>
      <c r="M181" s="28">
        <v>24817.52</v>
      </c>
      <c r="N181" s="21">
        <f t="shared" si="10"/>
        <v>0.95452000000000004</v>
      </c>
      <c r="O181" s="28">
        <v>0</v>
      </c>
      <c r="P181" s="15">
        <v>0</v>
      </c>
      <c r="Q181" s="4"/>
      <c r="R181" s="4"/>
      <c r="S181" s="4"/>
      <c r="T181" s="4"/>
      <c r="U181" s="4"/>
    </row>
    <row r="182" spans="1:21" x14ac:dyDescent="0.25">
      <c r="A182" s="24">
        <v>403</v>
      </c>
      <c r="B182" s="25" t="s">
        <v>191</v>
      </c>
      <c r="C182" s="19">
        <v>1</v>
      </c>
      <c r="D182" s="20">
        <v>26000</v>
      </c>
      <c r="E182" s="26" t="s">
        <v>108</v>
      </c>
      <c r="F182" s="20">
        <f t="shared" si="11"/>
        <v>26000</v>
      </c>
      <c r="G182" s="29" t="s">
        <v>108</v>
      </c>
      <c r="H182" s="29" t="s">
        <v>108</v>
      </c>
      <c r="I182" s="29" t="s">
        <v>108</v>
      </c>
      <c r="J182" s="29" t="s">
        <v>108</v>
      </c>
      <c r="K182" s="29" t="s">
        <v>108</v>
      </c>
      <c r="L182" s="20">
        <f t="shared" si="12"/>
        <v>26000</v>
      </c>
      <c r="M182" s="28">
        <v>0</v>
      </c>
      <c r="N182" s="21">
        <f t="shared" si="10"/>
        <v>0</v>
      </c>
      <c r="O182" s="28">
        <v>0</v>
      </c>
      <c r="P182" s="15">
        <v>0</v>
      </c>
      <c r="Q182" s="4"/>
      <c r="R182" s="4"/>
      <c r="S182" s="4"/>
      <c r="T182" s="4"/>
      <c r="U182" s="4"/>
    </row>
    <row r="183" spans="1:21" x14ac:dyDescent="0.25">
      <c r="A183" s="24">
        <v>404</v>
      </c>
      <c r="B183" s="25" t="s">
        <v>192</v>
      </c>
      <c r="C183" s="19">
        <v>1</v>
      </c>
      <c r="D183" s="20">
        <v>26000</v>
      </c>
      <c r="E183" s="26" t="s">
        <v>108</v>
      </c>
      <c r="F183" s="20">
        <f t="shared" si="11"/>
        <v>26000</v>
      </c>
      <c r="G183" s="29" t="s">
        <v>108</v>
      </c>
      <c r="H183" s="29" t="s">
        <v>108</v>
      </c>
      <c r="I183" s="29" t="s">
        <v>108</v>
      </c>
      <c r="J183" s="29" t="s">
        <v>108</v>
      </c>
      <c r="K183" s="29" t="s">
        <v>108</v>
      </c>
      <c r="L183" s="20">
        <f t="shared" si="12"/>
        <v>26000</v>
      </c>
      <c r="M183" s="28">
        <v>0</v>
      </c>
      <c r="N183" s="21">
        <f t="shared" si="10"/>
        <v>0</v>
      </c>
      <c r="O183" s="28">
        <v>0</v>
      </c>
      <c r="P183" s="15">
        <v>0</v>
      </c>
      <c r="Q183" s="4"/>
      <c r="R183" s="4"/>
      <c r="S183" s="4"/>
      <c r="T183" s="4"/>
      <c r="U183" s="4"/>
    </row>
    <row r="184" spans="1:21" x14ac:dyDescent="0.25">
      <c r="A184" s="24">
        <v>405</v>
      </c>
      <c r="B184" s="25" t="s">
        <v>193</v>
      </c>
      <c r="C184" s="19">
        <v>1</v>
      </c>
      <c r="D184" s="20">
        <v>26000</v>
      </c>
      <c r="E184" s="26" t="s">
        <v>108</v>
      </c>
      <c r="F184" s="20">
        <f t="shared" si="11"/>
        <v>26000</v>
      </c>
      <c r="G184" s="29" t="s">
        <v>108</v>
      </c>
      <c r="H184" s="29" t="s">
        <v>108</v>
      </c>
      <c r="I184" s="29" t="s">
        <v>108</v>
      </c>
      <c r="J184" s="29" t="s">
        <v>108</v>
      </c>
      <c r="K184" s="29" t="s">
        <v>108</v>
      </c>
      <c r="L184" s="20">
        <f t="shared" si="12"/>
        <v>26000</v>
      </c>
      <c r="M184" s="28">
        <v>0</v>
      </c>
      <c r="N184" s="21">
        <f t="shared" si="10"/>
        <v>0</v>
      </c>
      <c r="O184" s="28">
        <v>0</v>
      </c>
      <c r="P184" s="15">
        <v>0</v>
      </c>
      <c r="Q184" s="4"/>
      <c r="R184" s="4"/>
      <c r="S184" s="4"/>
      <c r="T184" s="4"/>
      <c r="U184" s="4"/>
    </row>
    <row r="185" spans="1:21" x14ac:dyDescent="0.25">
      <c r="A185" s="24">
        <v>406</v>
      </c>
      <c r="B185" s="25" t="s">
        <v>194</v>
      </c>
      <c r="C185" s="19">
        <v>1</v>
      </c>
      <c r="D185" s="20">
        <v>26000</v>
      </c>
      <c r="E185" s="26" t="s">
        <v>108</v>
      </c>
      <c r="F185" s="20">
        <f t="shared" si="11"/>
        <v>26000</v>
      </c>
      <c r="G185" s="29" t="s">
        <v>108</v>
      </c>
      <c r="H185" s="29" t="s">
        <v>108</v>
      </c>
      <c r="I185" s="29" t="s">
        <v>108</v>
      </c>
      <c r="J185" s="29" t="s">
        <v>108</v>
      </c>
      <c r="K185" s="29" t="s">
        <v>108</v>
      </c>
      <c r="L185" s="20">
        <f t="shared" si="12"/>
        <v>26000</v>
      </c>
      <c r="M185" s="28">
        <v>0</v>
      </c>
      <c r="N185" s="21">
        <f t="shared" si="10"/>
        <v>0</v>
      </c>
      <c r="O185" s="28">
        <v>0</v>
      </c>
      <c r="P185" s="15">
        <v>0</v>
      </c>
      <c r="Q185" s="4"/>
      <c r="R185" s="4"/>
      <c r="S185" s="4"/>
      <c r="T185" s="4"/>
      <c r="U185" s="4"/>
    </row>
    <row r="186" spans="1:21" x14ac:dyDescent="0.25">
      <c r="A186" s="24">
        <v>407</v>
      </c>
      <c r="B186" s="25" t="s">
        <v>195</v>
      </c>
      <c r="C186" s="19">
        <v>1</v>
      </c>
      <c r="D186" s="20">
        <v>26000</v>
      </c>
      <c r="E186" s="26" t="s">
        <v>108</v>
      </c>
      <c r="F186" s="20">
        <f t="shared" si="11"/>
        <v>26000</v>
      </c>
      <c r="G186" s="29" t="s">
        <v>108</v>
      </c>
      <c r="H186" s="29" t="s">
        <v>108</v>
      </c>
      <c r="I186" s="29" t="s">
        <v>108</v>
      </c>
      <c r="J186" s="29" t="s">
        <v>108</v>
      </c>
      <c r="K186" s="29" t="s">
        <v>108</v>
      </c>
      <c r="L186" s="20">
        <f t="shared" si="12"/>
        <v>26000</v>
      </c>
      <c r="M186" s="28">
        <v>0</v>
      </c>
      <c r="N186" s="21">
        <f t="shared" si="10"/>
        <v>0</v>
      </c>
      <c r="O186" s="28">
        <v>0</v>
      </c>
      <c r="P186" s="15">
        <v>0</v>
      </c>
      <c r="Q186" s="4"/>
      <c r="R186" s="4"/>
      <c r="S186" s="4"/>
      <c r="T186" s="4"/>
      <c r="U186" s="4"/>
    </row>
    <row r="187" spans="1:21" x14ac:dyDescent="0.25">
      <c r="A187" s="24">
        <v>408</v>
      </c>
      <c r="B187" s="25" t="s">
        <v>196</v>
      </c>
      <c r="C187" s="19">
        <v>1</v>
      </c>
      <c r="D187" s="20">
        <v>26000</v>
      </c>
      <c r="E187" s="26" t="s">
        <v>108</v>
      </c>
      <c r="F187" s="20">
        <f t="shared" si="11"/>
        <v>26000</v>
      </c>
      <c r="G187" s="29" t="s">
        <v>108</v>
      </c>
      <c r="H187" s="29" t="s">
        <v>108</v>
      </c>
      <c r="I187" s="29" t="s">
        <v>108</v>
      </c>
      <c r="J187" s="29" t="s">
        <v>108</v>
      </c>
      <c r="K187" s="29" t="s">
        <v>108</v>
      </c>
      <c r="L187" s="20">
        <f t="shared" si="12"/>
        <v>26000</v>
      </c>
      <c r="M187" s="28">
        <v>26000</v>
      </c>
      <c r="N187" s="21">
        <f t="shared" si="10"/>
        <v>1</v>
      </c>
      <c r="O187" s="28">
        <v>0</v>
      </c>
      <c r="P187" s="15">
        <v>0</v>
      </c>
      <c r="Q187" s="4"/>
      <c r="R187" s="4"/>
      <c r="S187" s="4"/>
      <c r="T187" s="4"/>
      <c r="U187" s="4"/>
    </row>
    <row r="188" spans="1:21" x14ac:dyDescent="0.25">
      <c r="A188" s="24">
        <v>409</v>
      </c>
      <c r="B188" s="25" t="s">
        <v>197</v>
      </c>
      <c r="C188" s="19">
        <v>1</v>
      </c>
      <c r="D188" s="20">
        <v>26000</v>
      </c>
      <c r="E188" s="26" t="s">
        <v>108</v>
      </c>
      <c r="F188" s="20">
        <f t="shared" si="11"/>
        <v>26000</v>
      </c>
      <c r="G188" s="29" t="s">
        <v>108</v>
      </c>
      <c r="H188" s="29" t="s">
        <v>108</v>
      </c>
      <c r="I188" s="29" t="s">
        <v>108</v>
      </c>
      <c r="J188" s="29" t="s">
        <v>108</v>
      </c>
      <c r="K188" s="29" t="s">
        <v>108</v>
      </c>
      <c r="L188" s="20">
        <f t="shared" si="12"/>
        <v>26000</v>
      </c>
      <c r="M188" s="28">
        <v>10228.200000000001</v>
      </c>
      <c r="N188" s="21">
        <f t="shared" si="10"/>
        <v>0.39339230769230771</v>
      </c>
      <c r="O188" s="28">
        <v>0</v>
      </c>
      <c r="P188" s="15">
        <v>0</v>
      </c>
      <c r="Q188" s="4"/>
      <c r="R188" s="4"/>
      <c r="S188" s="4"/>
      <c r="T188" s="4"/>
      <c r="U188" s="4"/>
    </row>
    <row r="189" spans="1:21" x14ac:dyDescent="0.25">
      <c r="A189" s="24">
        <v>410</v>
      </c>
      <c r="B189" s="25" t="s">
        <v>198</v>
      </c>
      <c r="C189" s="19">
        <v>1</v>
      </c>
      <c r="D189" s="20">
        <v>26000</v>
      </c>
      <c r="E189" s="26" t="s">
        <v>108</v>
      </c>
      <c r="F189" s="20">
        <f t="shared" si="11"/>
        <v>26000</v>
      </c>
      <c r="G189" s="29" t="s">
        <v>108</v>
      </c>
      <c r="H189" s="29" t="s">
        <v>108</v>
      </c>
      <c r="I189" s="29" t="s">
        <v>108</v>
      </c>
      <c r="J189" s="29" t="s">
        <v>108</v>
      </c>
      <c r="K189" s="29" t="s">
        <v>108</v>
      </c>
      <c r="L189" s="20">
        <f t="shared" si="12"/>
        <v>26000</v>
      </c>
      <c r="M189" s="28">
        <v>26000</v>
      </c>
      <c r="N189" s="21">
        <f t="shared" si="10"/>
        <v>1</v>
      </c>
      <c r="O189" s="28">
        <v>0</v>
      </c>
      <c r="P189" s="15">
        <v>0</v>
      </c>
      <c r="Q189" s="4"/>
      <c r="R189" s="4"/>
      <c r="S189" s="4"/>
      <c r="T189" s="4"/>
      <c r="U189" s="4"/>
    </row>
    <row r="190" spans="1:21" x14ac:dyDescent="0.25">
      <c r="A190" s="24">
        <v>411</v>
      </c>
      <c r="B190" s="25" t="s">
        <v>199</v>
      </c>
      <c r="C190" s="19">
        <v>1</v>
      </c>
      <c r="D190" s="20">
        <v>26000</v>
      </c>
      <c r="E190" s="26" t="s">
        <v>108</v>
      </c>
      <c r="F190" s="20">
        <f t="shared" si="11"/>
        <v>26000</v>
      </c>
      <c r="G190" s="29" t="s">
        <v>108</v>
      </c>
      <c r="H190" s="29" t="s">
        <v>108</v>
      </c>
      <c r="I190" s="29" t="s">
        <v>108</v>
      </c>
      <c r="J190" s="29" t="s">
        <v>108</v>
      </c>
      <c r="K190" s="29" t="s">
        <v>108</v>
      </c>
      <c r="L190" s="20">
        <f t="shared" si="12"/>
        <v>26000</v>
      </c>
      <c r="M190" s="28">
        <v>0</v>
      </c>
      <c r="N190" s="21">
        <f t="shared" si="10"/>
        <v>0</v>
      </c>
      <c r="O190" s="28">
        <v>0</v>
      </c>
      <c r="P190" s="15">
        <v>0</v>
      </c>
      <c r="Q190" s="4"/>
      <c r="R190" s="4"/>
      <c r="S190" s="4"/>
      <c r="T190" s="4"/>
      <c r="U190" s="4"/>
    </row>
    <row r="191" spans="1:21" x14ac:dyDescent="0.25">
      <c r="A191" s="24">
        <v>412</v>
      </c>
      <c r="B191" s="25" t="s">
        <v>200</v>
      </c>
      <c r="C191" s="19">
        <v>1</v>
      </c>
      <c r="D191" s="20">
        <v>26000</v>
      </c>
      <c r="E191" s="26" t="s">
        <v>108</v>
      </c>
      <c r="F191" s="20">
        <f t="shared" si="11"/>
        <v>26000</v>
      </c>
      <c r="G191" s="29" t="s">
        <v>108</v>
      </c>
      <c r="H191" s="29" t="s">
        <v>108</v>
      </c>
      <c r="I191" s="29" t="s">
        <v>108</v>
      </c>
      <c r="J191" s="29" t="s">
        <v>108</v>
      </c>
      <c r="K191" s="29" t="s">
        <v>108</v>
      </c>
      <c r="L191" s="20">
        <f t="shared" si="12"/>
        <v>26000</v>
      </c>
      <c r="M191" s="28">
        <v>26000</v>
      </c>
      <c r="N191" s="21">
        <f t="shared" si="10"/>
        <v>1</v>
      </c>
      <c r="O191" s="28">
        <v>0</v>
      </c>
      <c r="P191" s="15">
        <v>0</v>
      </c>
      <c r="Q191" s="4"/>
      <c r="R191" s="4"/>
      <c r="S191" s="4"/>
      <c r="T191" s="4"/>
      <c r="U191" s="4"/>
    </row>
    <row r="192" spans="1:21" x14ac:dyDescent="0.25">
      <c r="A192" s="24">
        <v>413</v>
      </c>
      <c r="B192" s="25" t="s">
        <v>201</v>
      </c>
      <c r="C192" s="19">
        <v>1</v>
      </c>
      <c r="D192" s="20">
        <v>26000</v>
      </c>
      <c r="E192" s="26" t="s">
        <v>108</v>
      </c>
      <c r="F192" s="20">
        <f t="shared" si="11"/>
        <v>26000</v>
      </c>
      <c r="G192" s="29" t="s">
        <v>108</v>
      </c>
      <c r="H192" s="29" t="s">
        <v>108</v>
      </c>
      <c r="I192" s="29" t="s">
        <v>108</v>
      </c>
      <c r="J192" s="29" t="s">
        <v>108</v>
      </c>
      <c r="K192" s="29" t="s">
        <v>108</v>
      </c>
      <c r="L192" s="20">
        <f t="shared" si="12"/>
        <v>26000</v>
      </c>
      <c r="M192" s="28">
        <f>26000-26000</f>
        <v>0</v>
      </c>
      <c r="N192" s="21">
        <f t="shared" si="10"/>
        <v>0</v>
      </c>
      <c r="O192" s="28">
        <v>0</v>
      </c>
      <c r="P192" s="15">
        <v>0</v>
      </c>
      <c r="Q192" s="4"/>
      <c r="R192" s="4"/>
      <c r="S192" s="4"/>
      <c r="T192" s="4"/>
      <c r="U192" s="4"/>
    </row>
    <row r="193" spans="1:21" x14ac:dyDescent="0.25">
      <c r="A193" s="24">
        <v>414</v>
      </c>
      <c r="B193" s="25" t="s">
        <v>202</v>
      </c>
      <c r="C193" s="19">
        <v>1</v>
      </c>
      <c r="D193" s="20">
        <v>26000</v>
      </c>
      <c r="E193" s="26" t="s">
        <v>108</v>
      </c>
      <c r="F193" s="20">
        <f t="shared" si="11"/>
        <v>26000</v>
      </c>
      <c r="G193" s="29" t="s">
        <v>108</v>
      </c>
      <c r="H193" s="29" t="s">
        <v>108</v>
      </c>
      <c r="I193" s="29" t="s">
        <v>108</v>
      </c>
      <c r="J193" s="29" t="s">
        <v>108</v>
      </c>
      <c r="K193" s="29" t="s">
        <v>108</v>
      </c>
      <c r="L193" s="20">
        <f t="shared" si="12"/>
        <v>26000</v>
      </c>
      <c r="M193" s="28">
        <v>26000</v>
      </c>
      <c r="N193" s="21">
        <f t="shared" si="10"/>
        <v>1</v>
      </c>
      <c r="O193" s="28">
        <v>0</v>
      </c>
      <c r="P193" s="15">
        <v>0</v>
      </c>
      <c r="Q193" s="4"/>
      <c r="R193" s="4"/>
      <c r="S193" s="4"/>
      <c r="T193" s="4"/>
      <c r="U193" s="4"/>
    </row>
    <row r="194" spans="1:21" x14ac:dyDescent="0.25">
      <c r="A194" s="24">
        <v>415</v>
      </c>
      <c r="B194" s="25" t="s">
        <v>203</v>
      </c>
      <c r="C194" s="19">
        <v>1</v>
      </c>
      <c r="D194" s="20">
        <v>26000</v>
      </c>
      <c r="E194" s="26" t="s">
        <v>108</v>
      </c>
      <c r="F194" s="20">
        <f t="shared" si="11"/>
        <v>26000</v>
      </c>
      <c r="G194" s="29" t="s">
        <v>108</v>
      </c>
      <c r="H194" s="29" t="s">
        <v>108</v>
      </c>
      <c r="I194" s="29" t="s">
        <v>108</v>
      </c>
      <c r="J194" s="29" t="s">
        <v>108</v>
      </c>
      <c r="K194" s="29" t="s">
        <v>108</v>
      </c>
      <c r="L194" s="20">
        <f t="shared" si="12"/>
        <v>26000</v>
      </c>
      <c r="M194" s="28">
        <v>26000</v>
      </c>
      <c r="N194" s="21">
        <f t="shared" si="10"/>
        <v>1</v>
      </c>
      <c r="O194" s="28">
        <v>0</v>
      </c>
      <c r="P194" s="15">
        <v>0</v>
      </c>
      <c r="Q194" s="4"/>
      <c r="R194" s="4"/>
      <c r="S194" s="4"/>
      <c r="T194" s="4"/>
      <c r="U194" s="4"/>
    </row>
    <row r="195" spans="1:21" x14ac:dyDescent="0.25">
      <c r="A195" s="24">
        <v>416</v>
      </c>
      <c r="B195" s="25" t="s">
        <v>204</v>
      </c>
      <c r="C195" s="19">
        <v>1</v>
      </c>
      <c r="D195" s="20">
        <v>26000</v>
      </c>
      <c r="E195" s="26" t="s">
        <v>108</v>
      </c>
      <c r="F195" s="20">
        <f t="shared" si="11"/>
        <v>26000</v>
      </c>
      <c r="G195" s="29" t="s">
        <v>108</v>
      </c>
      <c r="H195" s="29" t="s">
        <v>108</v>
      </c>
      <c r="I195" s="29" t="s">
        <v>108</v>
      </c>
      <c r="J195" s="29" t="s">
        <v>108</v>
      </c>
      <c r="K195" s="29" t="s">
        <v>108</v>
      </c>
      <c r="L195" s="20">
        <f t="shared" si="12"/>
        <v>26000</v>
      </c>
      <c r="M195" s="28">
        <v>26000</v>
      </c>
      <c r="N195" s="21">
        <f t="shared" si="10"/>
        <v>1</v>
      </c>
      <c r="O195" s="28">
        <v>0</v>
      </c>
      <c r="P195" s="15">
        <v>0</v>
      </c>
      <c r="Q195" s="4"/>
      <c r="R195" s="4"/>
      <c r="S195" s="4"/>
      <c r="T195" s="4"/>
      <c r="U195" s="4"/>
    </row>
    <row r="196" spans="1:21" x14ac:dyDescent="0.25">
      <c r="A196" s="24">
        <v>417</v>
      </c>
      <c r="B196" s="25" t="s">
        <v>205</v>
      </c>
      <c r="C196" s="19">
        <v>1</v>
      </c>
      <c r="D196" s="20">
        <v>26000</v>
      </c>
      <c r="E196" s="26" t="s">
        <v>108</v>
      </c>
      <c r="F196" s="20">
        <f t="shared" si="11"/>
        <v>26000</v>
      </c>
      <c r="G196" s="29" t="s">
        <v>108</v>
      </c>
      <c r="H196" s="29" t="s">
        <v>108</v>
      </c>
      <c r="I196" s="29" t="s">
        <v>108</v>
      </c>
      <c r="J196" s="29" t="s">
        <v>108</v>
      </c>
      <c r="K196" s="29" t="s">
        <v>108</v>
      </c>
      <c r="L196" s="20">
        <f t="shared" si="12"/>
        <v>26000</v>
      </c>
      <c r="M196" s="28">
        <v>26000</v>
      </c>
      <c r="N196" s="21">
        <f t="shared" si="10"/>
        <v>1</v>
      </c>
      <c r="O196" s="28">
        <v>0</v>
      </c>
      <c r="P196" s="15">
        <v>0</v>
      </c>
      <c r="Q196" s="4"/>
      <c r="R196" s="4"/>
      <c r="S196" s="4"/>
      <c r="T196" s="4"/>
      <c r="U196" s="4"/>
    </row>
    <row r="197" spans="1:21" x14ac:dyDescent="0.25">
      <c r="A197" s="24">
        <v>418</v>
      </c>
      <c r="B197" s="25" t="s">
        <v>206</v>
      </c>
      <c r="C197" s="19">
        <v>1</v>
      </c>
      <c r="D197" s="20">
        <v>26000</v>
      </c>
      <c r="E197" s="26" t="s">
        <v>108</v>
      </c>
      <c r="F197" s="20">
        <f t="shared" si="11"/>
        <v>26000</v>
      </c>
      <c r="G197" s="29" t="s">
        <v>108</v>
      </c>
      <c r="H197" s="29" t="s">
        <v>108</v>
      </c>
      <c r="I197" s="29" t="s">
        <v>108</v>
      </c>
      <c r="J197" s="29" t="s">
        <v>108</v>
      </c>
      <c r="K197" s="29" t="s">
        <v>108</v>
      </c>
      <c r="L197" s="20">
        <f t="shared" si="12"/>
        <v>26000</v>
      </c>
      <c r="M197" s="28">
        <v>0</v>
      </c>
      <c r="N197" s="21">
        <f t="shared" si="10"/>
        <v>0</v>
      </c>
      <c r="O197" s="28">
        <v>0</v>
      </c>
      <c r="P197" s="15">
        <v>0</v>
      </c>
      <c r="Q197" s="4"/>
      <c r="R197" s="4"/>
      <c r="S197" s="4"/>
      <c r="T197" s="4"/>
      <c r="U197" s="4"/>
    </row>
    <row r="198" spans="1:21" x14ac:dyDescent="0.25">
      <c r="A198" s="24">
        <v>420</v>
      </c>
      <c r="B198" s="25" t="s">
        <v>207</v>
      </c>
      <c r="C198" s="19">
        <v>1</v>
      </c>
      <c r="D198" s="20">
        <v>26000</v>
      </c>
      <c r="E198" s="26" t="s">
        <v>108</v>
      </c>
      <c r="F198" s="20">
        <f t="shared" si="11"/>
        <v>26000</v>
      </c>
      <c r="G198" s="29" t="s">
        <v>108</v>
      </c>
      <c r="H198" s="29" t="s">
        <v>108</v>
      </c>
      <c r="I198" s="29" t="s">
        <v>108</v>
      </c>
      <c r="J198" s="29" t="s">
        <v>108</v>
      </c>
      <c r="K198" s="29" t="s">
        <v>108</v>
      </c>
      <c r="L198" s="20">
        <f t="shared" si="12"/>
        <v>26000</v>
      </c>
      <c r="M198" s="28">
        <v>26000</v>
      </c>
      <c r="N198" s="21">
        <f t="shared" si="10"/>
        <v>1</v>
      </c>
      <c r="O198" s="28">
        <v>0</v>
      </c>
      <c r="P198" s="15">
        <v>0</v>
      </c>
      <c r="Q198" s="4"/>
      <c r="R198" s="4"/>
      <c r="S198" s="4"/>
      <c r="T198" s="4"/>
      <c r="U198" s="4"/>
    </row>
    <row r="199" spans="1:21" x14ac:dyDescent="0.25">
      <c r="A199" s="24">
        <v>421</v>
      </c>
      <c r="B199" s="25" t="s">
        <v>208</v>
      </c>
      <c r="C199" s="19">
        <v>1</v>
      </c>
      <c r="D199" s="20">
        <v>26000</v>
      </c>
      <c r="E199" s="26" t="s">
        <v>108</v>
      </c>
      <c r="F199" s="20">
        <f t="shared" si="11"/>
        <v>26000</v>
      </c>
      <c r="G199" s="29" t="s">
        <v>108</v>
      </c>
      <c r="H199" s="29" t="s">
        <v>108</v>
      </c>
      <c r="I199" s="29" t="s">
        <v>108</v>
      </c>
      <c r="J199" s="29" t="s">
        <v>108</v>
      </c>
      <c r="K199" s="29" t="s">
        <v>108</v>
      </c>
      <c r="L199" s="20">
        <f t="shared" si="12"/>
        <v>26000</v>
      </c>
      <c r="M199" s="28">
        <v>26000</v>
      </c>
      <c r="N199" s="21">
        <f t="shared" si="10"/>
        <v>1</v>
      </c>
      <c r="O199" s="28">
        <v>0</v>
      </c>
      <c r="P199" s="15">
        <v>0</v>
      </c>
      <c r="Q199" s="4"/>
      <c r="R199" s="4"/>
      <c r="S199" s="4"/>
      <c r="T199" s="4"/>
      <c r="U199" s="4"/>
    </row>
    <row r="200" spans="1:21" x14ac:dyDescent="0.25">
      <c r="A200" s="24">
        <v>422</v>
      </c>
      <c r="B200" s="25" t="s">
        <v>209</v>
      </c>
      <c r="C200" s="19">
        <v>1</v>
      </c>
      <c r="D200" s="20">
        <v>26000</v>
      </c>
      <c r="E200" s="26" t="s">
        <v>108</v>
      </c>
      <c r="F200" s="20">
        <f t="shared" si="11"/>
        <v>26000</v>
      </c>
      <c r="G200" s="29" t="s">
        <v>108</v>
      </c>
      <c r="H200" s="29" t="s">
        <v>108</v>
      </c>
      <c r="I200" s="29" t="s">
        <v>108</v>
      </c>
      <c r="J200" s="29" t="s">
        <v>108</v>
      </c>
      <c r="K200" s="29" t="s">
        <v>108</v>
      </c>
      <c r="L200" s="20">
        <f t="shared" si="12"/>
        <v>26000</v>
      </c>
      <c r="M200" s="28">
        <v>0</v>
      </c>
      <c r="N200" s="21">
        <f t="shared" ref="N200:N207" si="13">M200/F200</f>
        <v>0</v>
      </c>
      <c r="O200" s="28">
        <v>0</v>
      </c>
      <c r="P200" s="15">
        <v>0</v>
      </c>
      <c r="Q200" s="4"/>
      <c r="R200" s="4"/>
      <c r="S200" s="4"/>
      <c r="T200" s="4"/>
      <c r="U200" s="4"/>
    </row>
    <row r="201" spans="1:21" x14ac:dyDescent="0.25">
      <c r="A201" s="24">
        <v>423</v>
      </c>
      <c r="B201" s="25" t="s">
        <v>210</v>
      </c>
      <c r="C201" s="19">
        <v>1</v>
      </c>
      <c r="D201" s="20">
        <v>26000</v>
      </c>
      <c r="E201" s="26" t="s">
        <v>108</v>
      </c>
      <c r="F201" s="20">
        <f t="shared" si="11"/>
        <v>26000</v>
      </c>
      <c r="G201" s="29" t="s">
        <v>108</v>
      </c>
      <c r="H201" s="29" t="s">
        <v>108</v>
      </c>
      <c r="I201" s="29" t="s">
        <v>108</v>
      </c>
      <c r="J201" s="29" t="s">
        <v>108</v>
      </c>
      <c r="K201" s="29" t="s">
        <v>108</v>
      </c>
      <c r="L201" s="20">
        <f t="shared" si="12"/>
        <v>26000</v>
      </c>
      <c r="M201" s="28">
        <v>0</v>
      </c>
      <c r="N201" s="21">
        <f t="shared" si="13"/>
        <v>0</v>
      </c>
      <c r="O201" s="28">
        <v>0</v>
      </c>
      <c r="P201" s="15">
        <v>0</v>
      </c>
      <c r="Q201" s="4"/>
      <c r="R201" s="4"/>
      <c r="S201" s="4"/>
      <c r="T201" s="4"/>
      <c r="U201" s="4"/>
    </row>
    <row r="202" spans="1:21" x14ac:dyDescent="0.25">
      <c r="A202" s="24">
        <v>424</v>
      </c>
      <c r="B202" s="25" t="s">
        <v>211</v>
      </c>
      <c r="C202" s="19">
        <v>1</v>
      </c>
      <c r="D202" s="20">
        <v>26000</v>
      </c>
      <c r="E202" s="26" t="s">
        <v>108</v>
      </c>
      <c r="F202" s="20">
        <f t="shared" si="11"/>
        <v>26000</v>
      </c>
      <c r="G202" s="29" t="s">
        <v>108</v>
      </c>
      <c r="H202" s="29" t="s">
        <v>108</v>
      </c>
      <c r="I202" s="29" t="s">
        <v>108</v>
      </c>
      <c r="J202" s="29" t="s">
        <v>108</v>
      </c>
      <c r="K202" s="29" t="s">
        <v>108</v>
      </c>
      <c r="L202" s="20">
        <f t="shared" si="12"/>
        <v>26000</v>
      </c>
      <c r="M202" s="28">
        <v>0</v>
      </c>
      <c r="N202" s="21">
        <f t="shared" si="13"/>
        <v>0</v>
      </c>
      <c r="O202" s="28">
        <v>0</v>
      </c>
      <c r="P202" s="15">
        <v>0</v>
      </c>
      <c r="Q202" s="4"/>
      <c r="R202" s="4"/>
      <c r="S202" s="4"/>
      <c r="T202" s="4"/>
      <c r="U202" s="4"/>
    </row>
    <row r="203" spans="1:21" x14ac:dyDescent="0.25">
      <c r="A203" s="24">
        <v>426</v>
      </c>
      <c r="B203" s="25" t="s">
        <v>212</v>
      </c>
      <c r="C203" s="19">
        <v>1</v>
      </c>
      <c r="D203" s="20">
        <v>26000</v>
      </c>
      <c r="E203" s="26" t="s">
        <v>108</v>
      </c>
      <c r="F203" s="20">
        <f t="shared" si="11"/>
        <v>26000</v>
      </c>
      <c r="G203" s="29" t="s">
        <v>108</v>
      </c>
      <c r="H203" s="29" t="s">
        <v>108</v>
      </c>
      <c r="I203" s="29" t="s">
        <v>108</v>
      </c>
      <c r="J203" s="29" t="s">
        <v>108</v>
      </c>
      <c r="K203" s="29" t="s">
        <v>108</v>
      </c>
      <c r="L203" s="20">
        <f t="shared" si="12"/>
        <v>26000</v>
      </c>
      <c r="M203" s="28">
        <v>0</v>
      </c>
      <c r="N203" s="21">
        <f t="shared" si="13"/>
        <v>0</v>
      </c>
      <c r="O203" s="28">
        <v>0</v>
      </c>
      <c r="P203" s="15">
        <v>0</v>
      </c>
      <c r="Q203" s="4"/>
      <c r="R203" s="4"/>
      <c r="S203" s="4"/>
      <c r="T203" s="4"/>
      <c r="U203" s="4"/>
    </row>
    <row r="204" spans="1:21" x14ac:dyDescent="0.25">
      <c r="A204" s="24">
        <v>427</v>
      </c>
      <c r="B204" s="25" t="s">
        <v>213</v>
      </c>
      <c r="C204" s="19">
        <v>1</v>
      </c>
      <c r="D204" s="20">
        <v>26000</v>
      </c>
      <c r="E204" s="26" t="s">
        <v>108</v>
      </c>
      <c r="F204" s="20">
        <f t="shared" ref="F204:F207" si="14">D204</f>
        <v>26000</v>
      </c>
      <c r="G204" s="29" t="s">
        <v>108</v>
      </c>
      <c r="H204" s="29" t="s">
        <v>108</v>
      </c>
      <c r="I204" s="29" t="s">
        <v>108</v>
      </c>
      <c r="J204" s="29" t="s">
        <v>108</v>
      </c>
      <c r="K204" s="29" t="s">
        <v>108</v>
      </c>
      <c r="L204" s="20">
        <f t="shared" ref="L204:L207" si="15">F204</f>
        <v>26000</v>
      </c>
      <c r="M204" s="28">
        <v>0</v>
      </c>
      <c r="N204" s="21">
        <f t="shared" si="13"/>
        <v>0</v>
      </c>
      <c r="O204" s="28">
        <v>0</v>
      </c>
      <c r="P204" s="15">
        <v>0</v>
      </c>
      <c r="Q204" s="1"/>
      <c r="R204" s="1"/>
      <c r="S204" s="1"/>
      <c r="T204" s="1"/>
      <c r="U204" s="1"/>
    </row>
    <row r="205" spans="1:21" x14ac:dyDescent="0.25">
      <c r="A205" s="24">
        <v>428</v>
      </c>
      <c r="B205" s="25" t="s">
        <v>214</v>
      </c>
      <c r="C205" s="19">
        <v>1</v>
      </c>
      <c r="D205" s="20">
        <v>26000</v>
      </c>
      <c r="E205" s="26" t="s">
        <v>108</v>
      </c>
      <c r="F205" s="20">
        <f t="shared" si="14"/>
        <v>26000</v>
      </c>
      <c r="G205" s="29" t="s">
        <v>108</v>
      </c>
      <c r="H205" s="29" t="s">
        <v>108</v>
      </c>
      <c r="I205" s="29" t="s">
        <v>108</v>
      </c>
      <c r="J205" s="29" t="s">
        <v>108</v>
      </c>
      <c r="K205" s="29" t="s">
        <v>108</v>
      </c>
      <c r="L205" s="20">
        <f t="shared" si="15"/>
        <v>26000</v>
      </c>
      <c r="M205" s="28">
        <v>0</v>
      </c>
      <c r="N205" s="21">
        <f t="shared" si="13"/>
        <v>0</v>
      </c>
      <c r="O205" s="28">
        <v>0</v>
      </c>
      <c r="P205" s="15">
        <v>0</v>
      </c>
      <c r="Q205" s="1"/>
      <c r="R205" s="1"/>
      <c r="S205" s="1"/>
      <c r="T205" s="1"/>
      <c r="U205" s="1"/>
    </row>
    <row r="206" spans="1:21" x14ac:dyDescent="0.25">
      <c r="A206" s="24">
        <v>429</v>
      </c>
      <c r="B206" s="25" t="s">
        <v>215</v>
      </c>
      <c r="C206" s="19">
        <v>1</v>
      </c>
      <c r="D206" s="20">
        <v>26000</v>
      </c>
      <c r="E206" s="26" t="s">
        <v>108</v>
      </c>
      <c r="F206" s="20">
        <f t="shared" si="14"/>
        <v>26000</v>
      </c>
      <c r="G206" s="29" t="s">
        <v>108</v>
      </c>
      <c r="H206" s="29" t="s">
        <v>108</v>
      </c>
      <c r="I206" s="29" t="s">
        <v>108</v>
      </c>
      <c r="J206" s="29" t="s">
        <v>108</v>
      </c>
      <c r="K206" s="29" t="s">
        <v>108</v>
      </c>
      <c r="L206" s="20">
        <f t="shared" si="15"/>
        <v>26000</v>
      </c>
      <c r="M206" s="28">
        <v>0</v>
      </c>
      <c r="N206" s="21">
        <f t="shared" si="13"/>
        <v>0</v>
      </c>
      <c r="O206" s="28">
        <v>0</v>
      </c>
      <c r="P206" s="15">
        <v>0</v>
      </c>
    </row>
    <row r="207" spans="1:21" x14ac:dyDescent="0.25">
      <c r="A207" s="24">
        <v>431</v>
      </c>
      <c r="B207" s="25" t="s">
        <v>216</v>
      </c>
      <c r="C207" s="19">
        <v>1</v>
      </c>
      <c r="D207" s="20">
        <v>26000</v>
      </c>
      <c r="E207" s="26" t="s">
        <v>108</v>
      </c>
      <c r="F207" s="20">
        <f t="shared" si="14"/>
        <v>26000</v>
      </c>
      <c r="G207" s="29" t="s">
        <v>108</v>
      </c>
      <c r="H207" s="29" t="s">
        <v>108</v>
      </c>
      <c r="I207" s="29" t="s">
        <v>108</v>
      </c>
      <c r="J207" s="29" t="s">
        <v>108</v>
      </c>
      <c r="K207" s="29" t="s">
        <v>108</v>
      </c>
      <c r="L207" s="20">
        <f t="shared" si="15"/>
        <v>26000</v>
      </c>
      <c r="M207" s="28">
        <v>0</v>
      </c>
      <c r="N207" s="21">
        <f t="shared" si="13"/>
        <v>0</v>
      </c>
      <c r="O207" s="28">
        <v>0</v>
      </c>
      <c r="P207" s="15">
        <v>0</v>
      </c>
    </row>
    <row r="208" spans="1:21" ht="15.75" thickBot="1" x14ac:dyDescent="0.3">
      <c r="A208" s="31" t="s">
        <v>218</v>
      </c>
      <c r="B208" s="32" t="s">
        <v>218</v>
      </c>
      <c r="C208" s="33" t="s">
        <v>218</v>
      </c>
      <c r="D208" s="33" t="s">
        <v>218</v>
      </c>
      <c r="E208" s="33" t="s">
        <v>218</v>
      </c>
      <c r="F208" s="33" t="s">
        <v>218</v>
      </c>
      <c r="G208" s="33" t="s">
        <v>218</v>
      </c>
      <c r="H208" s="33" t="s">
        <v>218</v>
      </c>
      <c r="I208" s="33" t="s">
        <v>218</v>
      </c>
      <c r="J208" s="33" t="s">
        <v>218</v>
      </c>
      <c r="K208" s="33" t="s">
        <v>218</v>
      </c>
      <c r="L208" s="9" t="s">
        <v>111</v>
      </c>
      <c r="M208" s="27">
        <f>SUM(M7:M207)</f>
        <v>8564128.9899999984</v>
      </c>
      <c r="N208" s="33" t="s">
        <v>218</v>
      </c>
      <c r="O208" s="27">
        <f>SUM(O7:O207)</f>
        <v>1642877.8800000001</v>
      </c>
      <c r="P208" s="34" t="s">
        <v>218</v>
      </c>
      <c r="Q208" s="35" t="s">
        <v>217</v>
      </c>
    </row>
    <row r="209" spans="1:16" hidden="1" x14ac:dyDescent="0.25"/>
    <row r="210" spans="1:16" hidden="1" x14ac:dyDescent="0.25">
      <c r="A210" s="1"/>
      <c r="B210" s="1"/>
      <c r="C210" s="1"/>
      <c r="D210" s="1"/>
      <c r="E210" s="1"/>
      <c r="F210" s="6"/>
      <c r="G210" s="1"/>
      <c r="H210" s="1"/>
      <c r="I210" s="1"/>
      <c r="J210" s="1"/>
      <c r="K210" s="1"/>
      <c r="L210" s="1"/>
      <c r="M210" s="6"/>
      <c r="N210" s="1"/>
      <c r="O210" s="1"/>
      <c r="P210" s="1"/>
    </row>
    <row r="211" spans="1:16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6">
        <v>0</v>
      </c>
      <c r="N211" s="1"/>
      <c r="O211" s="7">
        <v>0</v>
      </c>
      <c r="P211" s="1"/>
    </row>
    <row r="212" spans="1:16" hidden="1" x14ac:dyDescent="0.25">
      <c r="B212" s="2" t="s">
        <v>110</v>
      </c>
    </row>
    <row r="213" spans="1:16" x14ac:dyDescent="0.25">
      <c r="A213" s="35" t="s">
        <v>217</v>
      </c>
    </row>
  </sheetData>
  <mergeCells count="5">
    <mergeCell ref="A2:P2"/>
    <mergeCell ref="A3:P3"/>
    <mergeCell ref="A4:P4"/>
    <mergeCell ref="A5:P5"/>
    <mergeCell ref="A1:P1"/>
  </mergeCells>
  <printOptions horizontalCentered="1"/>
  <pageMargins left="0.7" right="0.7" top="0.75" bottom="0.75" header="0.3" footer="0.3"/>
  <pageSetup scale="37" fitToHeight="3" orientation="landscape" r:id="rId1"/>
  <headerFooter>
    <oddHeader>&amp;RAttachment E to Supts Memo
#121-19
May 24, 2019</oddHeader>
    <oddFooter>&amp;CPage&amp;P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Series XVIII</vt:lpstr>
      <vt:lpstr>'Series XVIII'!Print_Titles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Supt's Memo 121-19, Attachment E</dc:title>
  <dc:creator>Snellings, Christina (DOE)</dc:creator>
  <cp:lastModifiedBy>E_Lanza</cp:lastModifiedBy>
  <cp:lastPrinted>2017-05-22T13:01:16Z</cp:lastPrinted>
  <dcterms:created xsi:type="dcterms:W3CDTF">2016-05-24T11:42:45Z</dcterms:created>
  <dcterms:modified xsi:type="dcterms:W3CDTF">2020-06-11T20:41:11Z</dcterms:modified>
</cp:coreProperties>
</file>