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rq53684\Desktop\SUPT'S MEMOS\"/>
    </mc:Choice>
  </mc:AlternateContent>
  <bookViews>
    <workbookView xWindow="0" yWindow="0" windowWidth="20490" windowHeight="7620"/>
  </bookViews>
  <sheets>
    <sheet name="ESEA MOE" sheetId="1" r:id="rId1"/>
  </sheets>
  <definedNames>
    <definedName name="_xlnm._FilterDatabase" localSheetId="0" hidden="1">'ESEA MOE'!$A$9:$AH$143</definedName>
    <definedName name="Comparison" hidden="1">{"'do017lst'!$A$1:$D$267"}</definedName>
    <definedName name="HTML_Cntrl" localSheetId="0" hidden="1">{"'do017lst'!$A$1:$D$267"}</definedName>
    <definedName name="HTML_Cntrl" hidden="1">{"'do017lst'!$A$1:$D$267"}</definedName>
    <definedName name="HTML_CodePage" hidden="1">1252</definedName>
    <definedName name="HTML_Control" localSheetId="0" hidden="1">{"'do017lst'!$A$1:$D$267"}</definedName>
    <definedName name="HTML_Control" hidden="1">{"'do017lst'!$A$1:$D$267"}</definedName>
    <definedName name="HTML_Description" hidden="1">"1998 - 1999 Dropout Statistics"</definedName>
    <definedName name="HTML_Email" hidden="1">""</definedName>
    <definedName name="HTML_Header" hidden="1">"Virginia Department of Education"</definedName>
    <definedName name="HTML_LastUpdate" hidden="1">"2/3/2000"</definedName>
    <definedName name="HTML_LineAfter" hidden="1">FALSE</definedName>
    <definedName name="HTML_LineBefore" hidden="1">FALSE</definedName>
    <definedName name="HTML_Name" hidden="1">"Virginia Dept. of Education"</definedName>
    <definedName name="HTML_OBDlg2" hidden="1">TRUE</definedName>
    <definedName name="HTML_OBDlg4" hidden="1">TRUE</definedName>
    <definedName name="HTML_OS" hidden="1">0</definedName>
    <definedName name="HTML_PathFile" hidden="1">"H:\adhoc\dropouts\1998 repts\do9899.htm"</definedName>
    <definedName name="HTML_Title" hidden="1">"Va Dept of Education -- Dropouts"</definedName>
    <definedName name="htmll_cntrl" localSheetId="0" hidden="1">{"'do017lst'!$A$1:$D$267"}</definedName>
    <definedName name="htmll_cntrl" hidden="1">{"'do017lst'!$A$1:$D$267"}</definedName>
    <definedName name="_xlnm.Print_Area" localSheetId="0">'ESEA MOE'!$A$2:$T$149</definedName>
    <definedName name="_xlnm.Print_Titles" localSheetId="0">'ESEA MOE'!$A:$B,'ESEA MOE'!$2:$8</definedName>
  </definedNames>
  <calcPr calcId="162913"/>
</workbook>
</file>

<file path=xl/calcChain.xml><?xml version="1.0" encoding="utf-8"?>
<calcChain xmlns="http://schemas.openxmlformats.org/spreadsheetml/2006/main">
  <c r="T8" i="1" l="1"/>
  <c r="S8" i="1"/>
  <c r="R8" i="1"/>
  <c r="E144" i="1"/>
  <c r="K144" i="1" l="1"/>
  <c r="J144" i="1"/>
  <c r="D144" i="1"/>
  <c r="F101" i="1" l="1"/>
  <c r="O101" i="1" s="1"/>
  <c r="F96" i="1"/>
  <c r="O96" i="1" s="1"/>
  <c r="F28" i="1"/>
  <c r="O28" i="1" s="1"/>
  <c r="L23" i="1"/>
  <c r="F69" i="1"/>
  <c r="O69" i="1" s="1"/>
  <c r="F29" i="1"/>
  <c r="O29" i="1" s="1"/>
  <c r="F136" i="1"/>
  <c r="O136" i="1" s="1"/>
  <c r="F125" i="1"/>
  <c r="O125" i="1" s="1"/>
  <c r="F142" i="1"/>
  <c r="O142" i="1" s="1"/>
  <c r="F72" i="1"/>
  <c r="O72" i="1" s="1"/>
  <c r="F112" i="1"/>
  <c r="O112" i="1" s="1"/>
  <c r="F57" i="1"/>
  <c r="O57" i="1" s="1"/>
  <c r="F132" i="1"/>
  <c r="O132" i="1" s="1"/>
  <c r="F11" i="1"/>
  <c r="O11" i="1" s="1"/>
  <c r="F32" i="1"/>
  <c r="O32" i="1" s="1"/>
  <c r="F124" i="1"/>
  <c r="O124" i="1" s="1"/>
  <c r="F12" i="1"/>
  <c r="O12" i="1" s="1"/>
  <c r="F84" i="1"/>
  <c r="O84" i="1" s="1"/>
  <c r="F100" i="1"/>
  <c r="O100" i="1" s="1"/>
  <c r="F36" i="1"/>
  <c r="O36" i="1" s="1"/>
  <c r="F65" i="1"/>
  <c r="O65" i="1" s="1"/>
  <c r="F43" i="1"/>
  <c r="O43" i="1" s="1"/>
  <c r="F85" i="1"/>
  <c r="O85" i="1" s="1"/>
  <c r="F27" i="1"/>
  <c r="O27" i="1" s="1"/>
  <c r="F91" i="1"/>
  <c r="O91" i="1" s="1"/>
  <c r="F134" i="1"/>
  <c r="O134" i="1" s="1"/>
  <c r="F110" i="1"/>
  <c r="O110" i="1" s="1"/>
  <c r="F105" i="1"/>
  <c r="O105" i="1" s="1"/>
  <c r="F93" i="1"/>
  <c r="O93" i="1" s="1"/>
  <c r="F120" i="1"/>
  <c r="O120" i="1" s="1"/>
  <c r="F31" i="1"/>
  <c r="O31" i="1" s="1"/>
  <c r="F39" i="1"/>
  <c r="O39" i="1" s="1"/>
  <c r="F59" i="1"/>
  <c r="O59" i="1" s="1"/>
  <c r="L28" i="1" l="1"/>
  <c r="F74" i="1"/>
  <c r="O74" i="1" s="1"/>
  <c r="F86" i="1"/>
  <c r="O86" i="1" s="1"/>
  <c r="F90" i="1"/>
  <c r="O90" i="1" s="1"/>
  <c r="F107" i="1"/>
  <c r="O107" i="1" s="1"/>
  <c r="H65" i="1"/>
  <c r="R65" i="1" s="1"/>
  <c r="H93" i="1"/>
  <c r="R93" i="1" s="1"/>
  <c r="H101" i="1"/>
  <c r="R101" i="1" s="1"/>
  <c r="H110" i="1"/>
  <c r="R110" i="1" s="1"/>
  <c r="F63" i="1"/>
  <c r="O63" i="1" s="1"/>
  <c r="F40" i="1"/>
  <c r="O40" i="1" s="1"/>
  <c r="F53" i="1"/>
  <c r="O53" i="1" s="1"/>
  <c r="F55" i="1"/>
  <c r="O55" i="1" s="1"/>
  <c r="H120" i="1"/>
  <c r="R120" i="1" s="1"/>
  <c r="H125" i="1"/>
  <c r="R125" i="1" s="1"/>
  <c r="H105" i="1"/>
  <c r="R105" i="1" s="1"/>
  <c r="H96" i="1"/>
  <c r="R96" i="1" s="1"/>
  <c r="H72" i="1"/>
  <c r="R72" i="1" s="1"/>
  <c r="H31" i="1"/>
  <c r="R31" i="1" s="1"/>
  <c r="H134" i="1"/>
  <c r="R134" i="1" s="1"/>
  <c r="F138" i="1"/>
  <c r="O138" i="1" s="1"/>
  <c r="F24" i="1"/>
  <c r="O24" i="1" s="1"/>
  <c r="H24" i="1"/>
  <c r="R24" i="1" s="1"/>
  <c r="H124" i="1"/>
  <c r="R124" i="1" s="1"/>
  <c r="H29" i="1"/>
  <c r="R29" i="1" s="1"/>
  <c r="F51" i="1"/>
  <c r="O51" i="1" s="1"/>
  <c r="F129" i="1"/>
  <c r="O129" i="1" s="1"/>
  <c r="H32" i="1"/>
  <c r="R32" i="1" s="1"/>
  <c r="F130" i="1"/>
  <c r="O130" i="1" s="1"/>
  <c r="H138" i="1"/>
  <c r="R138" i="1" s="1"/>
  <c r="H28" i="1"/>
  <c r="R28" i="1" s="1"/>
  <c r="H59" i="1"/>
  <c r="R59" i="1" s="1"/>
  <c r="H112" i="1"/>
  <c r="R112" i="1" s="1"/>
  <c r="H136" i="1"/>
  <c r="R136" i="1" s="1"/>
  <c r="H57" i="1"/>
  <c r="R57" i="1" s="1"/>
  <c r="H36" i="1"/>
  <c r="R36" i="1" s="1"/>
  <c r="H11" i="1"/>
  <c r="R11" i="1" s="1"/>
  <c r="H69" i="1"/>
  <c r="R69" i="1" s="1"/>
  <c r="H85" i="1"/>
  <c r="R85" i="1" s="1"/>
  <c r="H84" i="1"/>
  <c r="R84" i="1" s="1"/>
  <c r="H27" i="1"/>
  <c r="R27" i="1" s="1"/>
  <c r="H39" i="1"/>
  <c r="R39" i="1" s="1"/>
  <c r="H43" i="1"/>
  <c r="R43" i="1" s="1"/>
  <c r="H12" i="1"/>
  <c r="R12" i="1" s="1"/>
  <c r="H91" i="1"/>
  <c r="R91" i="1" s="1"/>
  <c r="H132" i="1"/>
  <c r="R132" i="1" s="1"/>
  <c r="H142" i="1"/>
  <c r="R142" i="1" s="1"/>
  <c r="H63" i="1"/>
  <c r="R63" i="1" s="1"/>
  <c r="H100" i="1"/>
  <c r="R100" i="1" s="1"/>
  <c r="L43" i="1"/>
  <c r="N28" i="1"/>
  <c r="S28" i="1" s="1"/>
  <c r="P28" i="1"/>
  <c r="Q28" i="1" s="1"/>
  <c r="L127" i="1"/>
  <c r="N23" i="1"/>
  <c r="S23" i="1" s="1"/>
  <c r="P23" i="1"/>
  <c r="L58" i="1"/>
  <c r="L20" i="1"/>
  <c r="L137" i="1"/>
  <c r="L38" i="1"/>
  <c r="L50" i="1"/>
  <c r="L62" i="1"/>
  <c r="L70" i="1"/>
  <c r="L107" i="1"/>
  <c r="L115" i="1"/>
  <c r="L131" i="1"/>
  <c r="L93" i="1"/>
  <c r="L45" i="1"/>
  <c r="L89" i="1"/>
  <c r="L57" i="1"/>
  <c r="L61" i="1"/>
  <c r="L81" i="1"/>
  <c r="L95" i="1"/>
  <c r="L17" i="1"/>
  <c r="L22" i="1"/>
  <c r="L98" i="1"/>
  <c r="L16" i="1"/>
  <c r="L73" i="1"/>
  <c r="L77" i="1"/>
  <c r="L52" i="1"/>
  <c r="L60" i="1"/>
  <c r="L12" i="1"/>
  <c r="L27" i="1"/>
  <c r="L54" i="1"/>
  <c r="L66" i="1"/>
  <c r="L67" i="1"/>
  <c r="L83" i="1"/>
  <c r="L84" i="1"/>
  <c r="L102" i="1"/>
  <c r="L122" i="1"/>
  <c r="L129" i="1"/>
  <c r="L138" i="1"/>
  <c r="L110" i="1"/>
  <c r="L132" i="1"/>
  <c r="L55" i="1"/>
  <c r="L63" i="1"/>
  <c r="L11" i="1"/>
  <c r="L79" i="1"/>
  <c r="F111" i="1"/>
  <c r="O111" i="1" s="1"/>
  <c r="F123" i="1"/>
  <c r="O123" i="1" s="1"/>
  <c r="F89" i="1"/>
  <c r="O89" i="1" s="1"/>
  <c r="F77" i="1"/>
  <c r="O77" i="1" s="1"/>
  <c r="F61" i="1"/>
  <c r="O61" i="1" s="1"/>
  <c r="F79" i="1"/>
  <c r="O79" i="1" s="1"/>
  <c r="F81" i="1"/>
  <c r="O81" i="1" s="1"/>
  <c r="F16" i="1"/>
  <c r="O16" i="1" s="1"/>
  <c r="F128" i="1"/>
  <c r="O128" i="1" s="1"/>
  <c r="F103" i="1"/>
  <c r="O103" i="1" s="1"/>
  <c r="F21" i="1"/>
  <c r="O21" i="1" s="1"/>
  <c r="F33" i="1"/>
  <c r="O33" i="1" s="1"/>
  <c r="F25" i="1"/>
  <c r="O25" i="1" s="1"/>
  <c r="F42" i="1"/>
  <c r="O42" i="1" s="1"/>
  <c r="F143" i="1"/>
  <c r="O143" i="1" s="1"/>
  <c r="F83" i="1"/>
  <c r="O83" i="1" s="1"/>
  <c r="F121" i="1"/>
  <c r="O121" i="1" s="1"/>
  <c r="F34" i="1"/>
  <c r="O34" i="1" s="1"/>
  <c r="F94" i="1"/>
  <c r="O94" i="1" s="1"/>
  <c r="F116" i="1"/>
  <c r="O116" i="1" s="1"/>
  <c r="F140" i="1"/>
  <c r="O140" i="1" s="1"/>
  <c r="F70" i="1"/>
  <c r="O70" i="1" s="1"/>
  <c r="F82" i="1"/>
  <c r="O82" i="1" s="1"/>
  <c r="F50" i="1"/>
  <c r="O50" i="1" s="1"/>
  <c r="F62" i="1"/>
  <c r="O62" i="1" s="1"/>
  <c r="F46" i="1"/>
  <c r="O46" i="1" s="1"/>
  <c r="F14" i="1"/>
  <c r="O14" i="1" s="1"/>
  <c r="F115" i="1"/>
  <c r="O115" i="1" s="1"/>
  <c r="F38" i="1"/>
  <c r="O38" i="1" s="1"/>
  <c r="F135" i="1"/>
  <c r="O135" i="1" s="1"/>
  <c r="F137" i="1"/>
  <c r="O137" i="1" s="1"/>
  <c r="F67" i="1"/>
  <c r="O67" i="1" s="1"/>
  <c r="F22" i="1"/>
  <c r="O22" i="1" s="1"/>
  <c r="F131" i="1"/>
  <c r="O131" i="1" s="1"/>
  <c r="F98" i="1"/>
  <c r="O98" i="1" s="1"/>
  <c r="F48" i="1"/>
  <c r="O48" i="1" s="1"/>
  <c r="F49" i="1"/>
  <c r="O49" i="1" s="1"/>
  <c r="F54" i="1"/>
  <c r="O54" i="1" s="1"/>
  <c r="F56" i="1"/>
  <c r="O56" i="1" s="1"/>
  <c r="F127" i="1"/>
  <c r="O127" i="1" s="1"/>
  <c r="F47" i="1"/>
  <c r="O47" i="1" s="1"/>
  <c r="F71" i="1"/>
  <c r="O71" i="1" s="1"/>
  <c r="F73" i="1"/>
  <c r="O73" i="1" s="1"/>
  <c r="F76" i="1"/>
  <c r="O76" i="1" s="1"/>
  <c r="F80" i="1"/>
  <c r="O80" i="1" s="1"/>
  <c r="F44" i="1"/>
  <c r="O44" i="1" s="1"/>
  <c r="F23" i="1"/>
  <c r="O23" i="1" s="1"/>
  <c r="F60" i="1"/>
  <c r="O60" i="1" s="1"/>
  <c r="F78" i="1"/>
  <c r="O78" i="1" s="1"/>
  <c r="F102" i="1"/>
  <c r="O102" i="1" s="1"/>
  <c r="F108" i="1"/>
  <c r="O108" i="1" s="1"/>
  <c r="F52" i="1"/>
  <c r="O52" i="1" s="1"/>
  <c r="F66" i="1"/>
  <c r="O66" i="1" s="1"/>
  <c r="F88" i="1"/>
  <c r="O88" i="1" s="1"/>
  <c r="F97" i="1"/>
  <c r="O97" i="1" s="1"/>
  <c r="F122" i="1"/>
  <c r="O122" i="1" s="1"/>
  <c r="F114" i="1"/>
  <c r="O114" i="1" s="1"/>
  <c r="F15" i="1"/>
  <c r="O15" i="1" s="1"/>
  <c r="F18" i="1"/>
  <c r="O18" i="1" s="1"/>
  <c r="F64" i="1"/>
  <c r="O64" i="1" s="1"/>
  <c r="F92" i="1"/>
  <c r="O92" i="1" s="1"/>
  <c r="F126" i="1"/>
  <c r="O126" i="1" s="1"/>
  <c r="F118" i="1"/>
  <c r="O118" i="1" s="1"/>
  <c r="F37" i="1"/>
  <c r="O37" i="1" s="1"/>
  <c r="F41" i="1"/>
  <c r="O41" i="1" s="1"/>
  <c r="F117" i="1"/>
  <c r="O117" i="1" s="1"/>
  <c r="F17" i="1"/>
  <c r="O17" i="1" s="1"/>
  <c r="F35" i="1"/>
  <c r="O35" i="1" s="1"/>
  <c r="L97" i="1"/>
  <c r="L91" i="1"/>
  <c r="H40" i="1" l="1"/>
  <c r="R40" i="1" s="1"/>
  <c r="T28" i="1"/>
  <c r="H90" i="1"/>
  <c r="R90" i="1" s="1"/>
  <c r="H61" i="1"/>
  <c r="R61" i="1" s="1"/>
  <c r="H129" i="1"/>
  <c r="R129" i="1" s="1"/>
  <c r="H53" i="1"/>
  <c r="R53" i="1" s="1"/>
  <c r="H130" i="1"/>
  <c r="R130" i="1" s="1"/>
  <c r="H56" i="1"/>
  <c r="R56" i="1" s="1"/>
  <c r="H37" i="1"/>
  <c r="R37" i="1" s="1"/>
  <c r="H80" i="1"/>
  <c r="R80" i="1" s="1"/>
  <c r="H74" i="1"/>
  <c r="R74" i="1" s="1"/>
  <c r="H78" i="1"/>
  <c r="R78" i="1" s="1"/>
  <c r="H17" i="1"/>
  <c r="R17" i="1" s="1"/>
  <c r="H123" i="1"/>
  <c r="R123" i="1" s="1"/>
  <c r="H115" i="1"/>
  <c r="R115" i="1" s="1"/>
  <c r="H64" i="1"/>
  <c r="R64" i="1" s="1"/>
  <c r="H116" i="1"/>
  <c r="R116" i="1" s="1"/>
  <c r="H143" i="1"/>
  <c r="R143" i="1" s="1"/>
  <c r="H122" i="1"/>
  <c r="R122" i="1" s="1"/>
  <c r="H73" i="1"/>
  <c r="R73" i="1" s="1"/>
  <c r="H50" i="1"/>
  <c r="R50" i="1" s="1"/>
  <c r="H38" i="1"/>
  <c r="R38" i="1" s="1"/>
  <c r="H128" i="1"/>
  <c r="R128" i="1" s="1"/>
  <c r="H16" i="1"/>
  <c r="R16" i="1" s="1"/>
  <c r="H66" i="1"/>
  <c r="R66" i="1" s="1"/>
  <c r="H70" i="1"/>
  <c r="R70" i="1" s="1"/>
  <c r="F95" i="1"/>
  <c r="F10" i="1"/>
  <c r="H10" i="1" s="1"/>
  <c r="R10" i="1" s="1"/>
  <c r="H140" i="1"/>
  <c r="R140" i="1" s="1"/>
  <c r="F20" i="1"/>
  <c r="O20" i="1" s="1"/>
  <c r="F30" i="1"/>
  <c r="F113" i="1"/>
  <c r="O113" i="1" s="1"/>
  <c r="H14" i="1"/>
  <c r="R14" i="1" s="1"/>
  <c r="H92" i="1"/>
  <c r="R92" i="1" s="1"/>
  <c r="H79" i="1"/>
  <c r="R79" i="1" s="1"/>
  <c r="H127" i="1"/>
  <c r="R127" i="1" s="1"/>
  <c r="H111" i="1"/>
  <c r="R111" i="1" s="1"/>
  <c r="H62" i="1"/>
  <c r="R62" i="1" s="1"/>
  <c r="H51" i="1"/>
  <c r="R51" i="1" s="1"/>
  <c r="H23" i="1"/>
  <c r="R23" i="1" s="1"/>
  <c r="T23" i="1" s="1"/>
  <c r="H41" i="1"/>
  <c r="R41" i="1" s="1"/>
  <c r="H135" i="1"/>
  <c r="R135" i="1" s="1"/>
  <c r="H114" i="1"/>
  <c r="R114" i="1" s="1"/>
  <c r="H42" i="1"/>
  <c r="R42" i="1" s="1"/>
  <c r="H25" i="1"/>
  <c r="R25" i="1" s="1"/>
  <c r="H44" i="1"/>
  <c r="R44" i="1" s="1"/>
  <c r="H67" i="1"/>
  <c r="R67" i="1" s="1"/>
  <c r="H117" i="1"/>
  <c r="R117" i="1" s="1"/>
  <c r="H83" i="1"/>
  <c r="R83" i="1" s="1"/>
  <c r="H48" i="1"/>
  <c r="R48" i="1" s="1"/>
  <c r="H60" i="1"/>
  <c r="R60" i="1" s="1"/>
  <c r="F109" i="1"/>
  <c r="O109" i="1" s="1"/>
  <c r="H103" i="1"/>
  <c r="R103" i="1" s="1"/>
  <c r="H98" i="1"/>
  <c r="R98" i="1" s="1"/>
  <c r="H82" i="1"/>
  <c r="R82" i="1" s="1"/>
  <c r="H47" i="1"/>
  <c r="R47" i="1" s="1"/>
  <c r="H21" i="1"/>
  <c r="R21" i="1" s="1"/>
  <c r="H52" i="1"/>
  <c r="R52" i="1" s="1"/>
  <c r="H126" i="1"/>
  <c r="R126" i="1" s="1"/>
  <c r="H77" i="1"/>
  <c r="R77" i="1" s="1"/>
  <c r="H46" i="1"/>
  <c r="R46" i="1" s="1"/>
  <c r="H18" i="1"/>
  <c r="R18" i="1" s="1"/>
  <c r="F19" i="1"/>
  <c r="O19" i="1" s="1"/>
  <c r="H121" i="1"/>
  <c r="R121" i="1" s="1"/>
  <c r="H131" i="1"/>
  <c r="R131" i="1" s="1"/>
  <c r="H102" i="1"/>
  <c r="R102" i="1" s="1"/>
  <c r="H89" i="1"/>
  <c r="R89" i="1" s="1"/>
  <c r="H76" i="1"/>
  <c r="R76" i="1" s="1"/>
  <c r="F58" i="1"/>
  <c r="O58" i="1" s="1"/>
  <c r="F119" i="1"/>
  <c r="O119" i="1" s="1"/>
  <c r="F106" i="1"/>
  <c r="F13" i="1"/>
  <c r="O13" i="1" s="1"/>
  <c r="F75" i="1"/>
  <c r="H71" i="1"/>
  <c r="R71" i="1" s="1"/>
  <c r="H94" i="1"/>
  <c r="R94" i="1" s="1"/>
  <c r="H35" i="1"/>
  <c r="R35" i="1" s="1"/>
  <c r="H33" i="1"/>
  <c r="R33" i="1" s="1"/>
  <c r="H118" i="1"/>
  <c r="R118" i="1" s="1"/>
  <c r="H97" i="1"/>
  <c r="R97" i="1" s="1"/>
  <c r="H34" i="1"/>
  <c r="R34" i="1" s="1"/>
  <c r="H88" i="1"/>
  <c r="R88" i="1" s="1"/>
  <c r="F99" i="1"/>
  <c r="F87" i="1"/>
  <c r="Q23" i="1"/>
  <c r="H108" i="1"/>
  <c r="R108" i="1" s="1"/>
  <c r="F45" i="1"/>
  <c r="F68" i="1"/>
  <c r="F139" i="1"/>
  <c r="F26" i="1"/>
  <c r="O26" i="1" s="1"/>
  <c r="F133" i="1"/>
  <c r="O133" i="1" s="1"/>
  <c r="H86" i="1"/>
  <c r="R86" i="1" s="1"/>
  <c r="H55" i="1"/>
  <c r="R55" i="1" s="1"/>
  <c r="H15" i="1"/>
  <c r="R15" i="1" s="1"/>
  <c r="H137" i="1"/>
  <c r="R137" i="1" s="1"/>
  <c r="H81" i="1"/>
  <c r="R81" i="1" s="1"/>
  <c r="H54" i="1"/>
  <c r="R54" i="1" s="1"/>
  <c r="H22" i="1"/>
  <c r="R22" i="1" s="1"/>
  <c r="H107" i="1"/>
  <c r="R107" i="1" s="1"/>
  <c r="H49" i="1"/>
  <c r="R49" i="1" s="1"/>
  <c r="M144" i="1"/>
  <c r="N132" i="1"/>
  <c r="S132" i="1" s="1"/>
  <c r="T132" i="1" s="1"/>
  <c r="P132" i="1"/>
  <c r="Q132" i="1" s="1"/>
  <c r="L94" i="1"/>
  <c r="L75" i="1"/>
  <c r="L39" i="1"/>
  <c r="L13" i="1"/>
  <c r="L133" i="1"/>
  <c r="L117" i="1"/>
  <c r="L41" i="1"/>
  <c r="N16" i="1"/>
  <c r="S16" i="1" s="1"/>
  <c r="P16" i="1"/>
  <c r="Q16" i="1" s="1"/>
  <c r="L25" i="1"/>
  <c r="L49" i="1"/>
  <c r="L123" i="1"/>
  <c r="N43" i="1"/>
  <c r="S43" i="1" s="1"/>
  <c r="T43" i="1" s="1"/>
  <c r="P43" i="1"/>
  <c r="Q43" i="1" s="1"/>
  <c r="N79" i="1"/>
  <c r="S79" i="1" s="1"/>
  <c r="P79" i="1"/>
  <c r="Q79" i="1" s="1"/>
  <c r="N110" i="1"/>
  <c r="S110" i="1" s="1"/>
  <c r="T110" i="1" s="1"/>
  <c r="P110" i="1"/>
  <c r="Q110" i="1" s="1"/>
  <c r="L108" i="1"/>
  <c r="N122" i="1"/>
  <c r="S122" i="1" s="1"/>
  <c r="P122" i="1"/>
  <c r="Q122" i="1" s="1"/>
  <c r="L114" i="1"/>
  <c r="N102" i="1"/>
  <c r="S102" i="1" s="1"/>
  <c r="P102" i="1"/>
  <c r="Q102" i="1" s="1"/>
  <c r="L92" i="1"/>
  <c r="N84" i="1"/>
  <c r="S84" i="1" s="1"/>
  <c r="T84" i="1" s="1"/>
  <c r="P84" i="1"/>
  <c r="Q84" i="1" s="1"/>
  <c r="L68" i="1"/>
  <c r="L59" i="1"/>
  <c r="L48" i="1"/>
  <c r="L35" i="1"/>
  <c r="L29" i="1"/>
  <c r="L18" i="1"/>
  <c r="L130" i="1"/>
  <c r="L113" i="1"/>
  <c r="L42" i="1"/>
  <c r="N60" i="1"/>
  <c r="S60" i="1" s="1"/>
  <c r="T60" i="1" s="1"/>
  <c r="P60" i="1"/>
  <c r="Q60" i="1" s="1"/>
  <c r="L85" i="1"/>
  <c r="N98" i="1"/>
  <c r="S98" i="1" s="1"/>
  <c r="T98" i="1" s="1"/>
  <c r="P98" i="1"/>
  <c r="Q98" i="1" s="1"/>
  <c r="N22" i="1"/>
  <c r="S22" i="1" s="1"/>
  <c r="P22" i="1"/>
  <c r="Q22" i="1" s="1"/>
  <c r="N95" i="1"/>
  <c r="S95" i="1" s="1"/>
  <c r="P95" i="1"/>
  <c r="N61" i="1"/>
  <c r="S61" i="1" s="1"/>
  <c r="P61" i="1"/>
  <c r="Q61" i="1" s="1"/>
  <c r="L47" i="1"/>
  <c r="L19" i="1"/>
  <c r="N115" i="1"/>
  <c r="S115" i="1" s="1"/>
  <c r="T115" i="1" s="1"/>
  <c r="P115" i="1"/>
  <c r="Q115" i="1" s="1"/>
  <c r="N70" i="1"/>
  <c r="S70" i="1" s="1"/>
  <c r="T70" i="1" s="1"/>
  <c r="P70" i="1"/>
  <c r="Q70" i="1" s="1"/>
  <c r="N38" i="1"/>
  <c r="S38" i="1" s="1"/>
  <c r="T38" i="1" s="1"/>
  <c r="P38" i="1"/>
  <c r="Q38" i="1" s="1"/>
  <c r="L24" i="1"/>
  <c r="N58" i="1"/>
  <c r="S58" i="1" s="1"/>
  <c r="P58" i="1"/>
  <c r="N63" i="1"/>
  <c r="S63" i="1" s="1"/>
  <c r="T63" i="1" s="1"/>
  <c r="P63" i="1"/>
  <c r="Q63" i="1" s="1"/>
  <c r="L124" i="1"/>
  <c r="L30" i="1"/>
  <c r="L46" i="1"/>
  <c r="L96" i="1"/>
  <c r="L21" i="1"/>
  <c r="L88" i="1"/>
  <c r="L74" i="1"/>
  <c r="N55" i="1"/>
  <c r="S55" i="1" s="1"/>
  <c r="P55" i="1"/>
  <c r="Q55" i="1" s="1"/>
  <c r="L121" i="1"/>
  <c r="L105" i="1"/>
  <c r="L134" i="1"/>
  <c r="L120" i="1"/>
  <c r="L100" i="1"/>
  <c r="L90" i="1"/>
  <c r="N83" i="1"/>
  <c r="S83" i="1" s="1"/>
  <c r="P83" i="1"/>
  <c r="Q83" i="1" s="1"/>
  <c r="N67" i="1"/>
  <c r="S67" i="1" s="1"/>
  <c r="P67" i="1"/>
  <c r="Q67" i="1" s="1"/>
  <c r="L56" i="1"/>
  <c r="L44" i="1"/>
  <c r="L34" i="1"/>
  <c r="N27" i="1"/>
  <c r="S27" i="1" s="1"/>
  <c r="T27" i="1" s="1"/>
  <c r="P27" i="1"/>
  <c r="Q27" i="1" s="1"/>
  <c r="L15" i="1"/>
  <c r="L125" i="1"/>
  <c r="L109" i="1"/>
  <c r="L64" i="1"/>
  <c r="N77" i="1"/>
  <c r="S77" i="1" s="1"/>
  <c r="P77" i="1"/>
  <c r="Q77" i="1" s="1"/>
  <c r="L82" i="1"/>
  <c r="L37" i="1"/>
  <c r="N17" i="1"/>
  <c r="S17" i="1" s="1"/>
  <c r="P17" i="1"/>
  <c r="Q17" i="1" s="1"/>
  <c r="N81" i="1"/>
  <c r="S81" i="1" s="1"/>
  <c r="P81" i="1"/>
  <c r="Q81" i="1" s="1"/>
  <c r="N57" i="1"/>
  <c r="S57" i="1" s="1"/>
  <c r="T57" i="1" s="1"/>
  <c r="P57" i="1"/>
  <c r="Q57" i="1" s="1"/>
  <c r="N89" i="1"/>
  <c r="S89" i="1" s="1"/>
  <c r="P89" i="1"/>
  <c r="Q89" i="1" s="1"/>
  <c r="N93" i="1"/>
  <c r="S93" i="1" s="1"/>
  <c r="T93" i="1" s="1"/>
  <c r="P93" i="1"/>
  <c r="Q93" i="1" s="1"/>
  <c r="L135" i="1"/>
  <c r="L111" i="1"/>
  <c r="N62" i="1"/>
  <c r="S62" i="1" s="1"/>
  <c r="T62" i="1" s="1"/>
  <c r="P62" i="1"/>
  <c r="Q62" i="1" s="1"/>
  <c r="N137" i="1"/>
  <c r="S137" i="1" s="1"/>
  <c r="P137" i="1"/>
  <c r="Q137" i="1" s="1"/>
  <c r="N20" i="1"/>
  <c r="S20" i="1" s="1"/>
  <c r="P20" i="1"/>
  <c r="L142" i="1"/>
  <c r="L80" i="1"/>
  <c r="L72" i="1"/>
  <c r="L116" i="1"/>
  <c r="L103" i="1"/>
  <c r="L86" i="1"/>
  <c r="L51" i="1"/>
  <c r="N12" i="1"/>
  <c r="S12" i="1" s="1"/>
  <c r="T12" i="1" s="1"/>
  <c r="P12" i="1"/>
  <c r="Q12" i="1" s="1"/>
  <c r="N73" i="1"/>
  <c r="S73" i="1" s="1"/>
  <c r="P73" i="1"/>
  <c r="Q73" i="1" s="1"/>
  <c r="L78" i="1"/>
  <c r="L36" i="1"/>
  <c r="L119" i="1"/>
  <c r="N127" i="1"/>
  <c r="S127" i="1" s="1"/>
  <c r="P127" i="1"/>
  <c r="Q127" i="1" s="1"/>
  <c r="N97" i="1"/>
  <c r="S97" i="1" s="1"/>
  <c r="P97" i="1"/>
  <c r="Q97" i="1" s="1"/>
  <c r="N91" i="1"/>
  <c r="S91" i="1" s="1"/>
  <c r="T91" i="1" s="1"/>
  <c r="P91" i="1"/>
  <c r="Q91" i="1" s="1"/>
  <c r="N11" i="1"/>
  <c r="S11" i="1" s="1"/>
  <c r="T11" i="1" s="1"/>
  <c r="P11" i="1"/>
  <c r="Q11" i="1" s="1"/>
  <c r="L71" i="1"/>
  <c r="L143" i="1"/>
  <c r="N138" i="1"/>
  <c r="S138" i="1" s="1"/>
  <c r="T138" i="1" s="1"/>
  <c r="P138" i="1"/>
  <c r="Q138" i="1" s="1"/>
  <c r="L136" i="1"/>
  <c r="N129" i="1"/>
  <c r="S129" i="1" s="1"/>
  <c r="P129" i="1"/>
  <c r="Q129" i="1" s="1"/>
  <c r="L128" i="1"/>
  <c r="L106" i="1"/>
  <c r="L99" i="1"/>
  <c r="L87" i="1"/>
  <c r="L76" i="1"/>
  <c r="N66" i="1"/>
  <c r="S66" i="1" s="1"/>
  <c r="P66" i="1"/>
  <c r="Q66" i="1" s="1"/>
  <c r="N54" i="1"/>
  <c r="S54" i="1" s="1"/>
  <c r="P54" i="1"/>
  <c r="Q54" i="1" s="1"/>
  <c r="L40" i="1"/>
  <c r="L31" i="1"/>
  <c r="L26" i="1"/>
  <c r="L14" i="1"/>
  <c r="L140" i="1"/>
  <c r="L118" i="1"/>
  <c r="N52" i="1"/>
  <c r="S52" i="1" s="1"/>
  <c r="P52" i="1"/>
  <c r="Q52" i="1" s="1"/>
  <c r="L101" i="1"/>
  <c r="L65" i="1"/>
  <c r="L139" i="1"/>
  <c r="L126" i="1"/>
  <c r="L33" i="1"/>
  <c r="L32" i="1"/>
  <c r="L112" i="1"/>
  <c r="L53" i="1"/>
  <c r="N45" i="1"/>
  <c r="S45" i="1" s="1"/>
  <c r="P45" i="1"/>
  <c r="N131" i="1"/>
  <c r="S131" i="1" s="1"/>
  <c r="P131" i="1"/>
  <c r="Q131" i="1" s="1"/>
  <c r="N107" i="1"/>
  <c r="S107" i="1" s="1"/>
  <c r="P107" i="1"/>
  <c r="Q107" i="1" s="1"/>
  <c r="N50" i="1"/>
  <c r="S50" i="1" s="1"/>
  <c r="P50" i="1"/>
  <c r="Q50" i="1" s="1"/>
  <c r="L69" i="1"/>
  <c r="T52" i="1" l="1"/>
  <c r="T137" i="1"/>
  <c r="T107" i="1"/>
  <c r="T127" i="1"/>
  <c r="T122" i="1"/>
  <c r="T73" i="1"/>
  <c r="T97" i="1"/>
  <c r="T102" i="1"/>
  <c r="T55" i="1"/>
  <c r="T79" i="1"/>
  <c r="T54" i="1"/>
  <c r="T16" i="1"/>
  <c r="T89" i="1"/>
  <c r="T81" i="1"/>
  <c r="T67" i="1"/>
  <c r="T61" i="1"/>
  <c r="T50" i="1"/>
  <c r="T131" i="1"/>
  <c r="T66" i="1"/>
  <c r="T17" i="1"/>
  <c r="G144" i="1"/>
  <c r="H133" i="1"/>
  <c r="R133" i="1" s="1"/>
  <c r="T129" i="1"/>
  <c r="Q20" i="1"/>
  <c r="H13" i="1"/>
  <c r="R13" i="1" s="1"/>
  <c r="H113" i="1"/>
  <c r="R113" i="1" s="1"/>
  <c r="C144" i="1"/>
  <c r="T77" i="1"/>
  <c r="T83" i="1"/>
  <c r="O68" i="1"/>
  <c r="H68" i="1"/>
  <c r="R68" i="1" s="1"/>
  <c r="O106" i="1"/>
  <c r="H106" i="1"/>
  <c r="R106" i="1" s="1"/>
  <c r="H26" i="1"/>
  <c r="R26" i="1" s="1"/>
  <c r="F144" i="1"/>
  <c r="O10" i="1"/>
  <c r="O75" i="1"/>
  <c r="H75" i="1"/>
  <c r="R75" i="1" s="1"/>
  <c r="T22" i="1"/>
  <c r="O99" i="1"/>
  <c r="H99" i="1"/>
  <c r="R99" i="1" s="1"/>
  <c r="H20" i="1"/>
  <c r="R20" i="1" s="1"/>
  <c r="T20" i="1" s="1"/>
  <c r="O95" i="1"/>
  <c r="Q95" i="1" s="1"/>
  <c r="H95" i="1"/>
  <c r="R95" i="1" s="1"/>
  <c r="T95" i="1" s="1"/>
  <c r="O87" i="1"/>
  <c r="H87" i="1"/>
  <c r="R87" i="1" s="1"/>
  <c r="H19" i="1"/>
  <c r="R19" i="1" s="1"/>
  <c r="H109" i="1"/>
  <c r="R109" i="1" s="1"/>
  <c r="Q58" i="1"/>
  <c r="O139" i="1"/>
  <c r="H139" i="1"/>
  <c r="R139" i="1" s="1"/>
  <c r="O45" i="1"/>
  <c r="Q45" i="1" s="1"/>
  <c r="H45" i="1"/>
  <c r="R45" i="1" s="1"/>
  <c r="T45" i="1" s="1"/>
  <c r="H119" i="1"/>
  <c r="R119" i="1" s="1"/>
  <c r="O30" i="1"/>
  <c r="H30" i="1"/>
  <c r="R30" i="1" s="1"/>
  <c r="H58" i="1"/>
  <c r="R58" i="1" s="1"/>
  <c r="T58" i="1" s="1"/>
  <c r="N94" i="1"/>
  <c r="S94" i="1" s="1"/>
  <c r="T94" i="1" s="1"/>
  <c r="P94" i="1"/>
  <c r="Q94" i="1" s="1"/>
  <c r="N53" i="1"/>
  <c r="S53" i="1" s="1"/>
  <c r="T53" i="1" s="1"/>
  <c r="P53" i="1"/>
  <c r="Q53" i="1" s="1"/>
  <c r="N32" i="1"/>
  <c r="S32" i="1" s="1"/>
  <c r="T32" i="1" s="1"/>
  <c r="P32" i="1"/>
  <c r="Q32" i="1" s="1"/>
  <c r="N126" i="1"/>
  <c r="S126" i="1" s="1"/>
  <c r="T126" i="1" s="1"/>
  <c r="P126" i="1"/>
  <c r="Q126" i="1" s="1"/>
  <c r="N65" i="1"/>
  <c r="S65" i="1" s="1"/>
  <c r="T65" i="1" s="1"/>
  <c r="P65" i="1"/>
  <c r="Q65" i="1" s="1"/>
  <c r="N140" i="1"/>
  <c r="S140" i="1" s="1"/>
  <c r="T140" i="1" s="1"/>
  <c r="P140" i="1"/>
  <c r="Q140" i="1" s="1"/>
  <c r="N26" i="1"/>
  <c r="S26" i="1" s="1"/>
  <c r="P26" i="1"/>
  <c r="Q26" i="1" s="1"/>
  <c r="N40" i="1"/>
  <c r="S40" i="1" s="1"/>
  <c r="T40" i="1" s="1"/>
  <c r="P40" i="1"/>
  <c r="Q40" i="1" s="1"/>
  <c r="N87" i="1"/>
  <c r="S87" i="1" s="1"/>
  <c r="P87" i="1"/>
  <c r="N106" i="1"/>
  <c r="S106" i="1" s="1"/>
  <c r="P106" i="1"/>
  <c r="N71" i="1"/>
  <c r="S71" i="1" s="1"/>
  <c r="T71" i="1" s="1"/>
  <c r="P71" i="1"/>
  <c r="Q71" i="1" s="1"/>
  <c r="N36" i="1"/>
  <c r="S36" i="1" s="1"/>
  <c r="T36" i="1" s="1"/>
  <c r="P36" i="1"/>
  <c r="Q36" i="1" s="1"/>
  <c r="N51" i="1"/>
  <c r="S51" i="1" s="1"/>
  <c r="T51" i="1" s="1"/>
  <c r="P51" i="1"/>
  <c r="Q51" i="1" s="1"/>
  <c r="N103" i="1"/>
  <c r="S103" i="1" s="1"/>
  <c r="T103" i="1" s="1"/>
  <c r="P103" i="1"/>
  <c r="Q103" i="1" s="1"/>
  <c r="N72" i="1"/>
  <c r="S72" i="1" s="1"/>
  <c r="T72" i="1" s="1"/>
  <c r="P72" i="1"/>
  <c r="Q72" i="1" s="1"/>
  <c r="N142" i="1"/>
  <c r="S142" i="1" s="1"/>
  <c r="T142" i="1" s="1"/>
  <c r="P142" i="1"/>
  <c r="Q142" i="1" s="1"/>
  <c r="I144" i="1"/>
  <c r="L10" i="1"/>
  <c r="N111" i="1"/>
  <c r="S111" i="1" s="1"/>
  <c r="T111" i="1" s="1"/>
  <c r="P111" i="1"/>
  <c r="Q111" i="1" s="1"/>
  <c r="N82" i="1"/>
  <c r="S82" i="1" s="1"/>
  <c r="T82" i="1" s="1"/>
  <c r="P82" i="1"/>
  <c r="Q82" i="1" s="1"/>
  <c r="N64" i="1"/>
  <c r="S64" i="1" s="1"/>
  <c r="T64" i="1" s="1"/>
  <c r="P64" i="1"/>
  <c r="Q64" i="1" s="1"/>
  <c r="N125" i="1"/>
  <c r="S125" i="1" s="1"/>
  <c r="T125" i="1" s="1"/>
  <c r="P125" i="1"/>
  <c r="Q125" i="1" s="1"/>
  <c r="N44" i="1"/>
  <c r="S44" i="1" s="1"/>
  <c r="T44" i="1" s="1"/>
  <c r="P44" i="1"/>
  <c r="Q44" i="1" s="1"/>
  <c r="N90" i="1"/>
  <c r="S90" i="1" s="1"/>
  <c r="T90" i="1" s="1"/>
  <c r="P90" i="1"/>
  <c r="Q90" i="1" s="1"/>
  <c r="N120" i="1"/>
  <c r="S120" i="1" s="1"/>
  <c r="T120" i="1" s="1"/>
  <c r="P120" i="1"/>
  <c r="Q120" i="1" s="1"/>
  <c r="N105" i="1"/>
  <c r="S105" i="1" s="1"/>
  <c r="T105" i="1" s="1"/>
  <c r="P105" i="1"/>
  <c r="Q105" i="1" s="1"/>
  <c r="N88" i="1"/>
  <c r="S88" i="1" s="1"/>
  <c r="T88" i="1" s="1"/>
  <c r="P88" i="1"/>
  <c r="Q88" i="1" s="1"/>
  <c r="N96" i="1"/>
  <c r="S96" i="1" s="1"/>
  <c r="T96" i="1" s="1"/>
  <c r="P96" i="1"/>
  <c r="Q96" i="1" s="1"/>
  <c r="N30" i="1"/>
  <c r="S30" i="1" s="1"/>
  <c r="P30" i="1"/>
  <c r="N24" i="1"/>
  <c r="S24" i="1" s="1"/>
  <c r="T24" i="1" s="1"/>
  <c r="P24" i="1"/>
  <c r="Q24" i="1" s="1"/>
  <c r="N19" i="1"/>
  <c r="S19" i="1" s="1"/>
  <c r="P19" i="1"/>
  <c r="Q19" i="1" s="1"/>
  <c r="N85" i="1"/>
  <c r="S85" i="1" s="1"/>
  <c r="T85" i="1" s="1"/>
  <c r="P85" i="1"/>
  <c r="Q85" i="1" s="1"/>
  <c r="N42" i="1"/>
  <c r="S42" i="1" s="1"/>
  <c r="T42" i="1" s="1"/>
  <c r="P42" i="1"/>
  <c r="Q42" i="1" s="1"/>
  <c r="N130" i="1"/>
  <c r="S130" i="1" s="1"/>
  <c r="T130" i="1" s="1"/>
  <c r="P130" i="1"/>
  <c r="Q130" i="1" s="1"/>
  <c r="N29" i="1"/>
  <c r="S29" i="1" s="1"/>
  <c r="T29" i="1" s="1"/>
  <c r="P29" i="1"/>
  <c r="Q29" i="1" s="1"/>
  <c r="N48" i="1"/>
  <c r="S48" i="1" s="1"/>
  <c r="T48" i="1" s="1"/>
  <c r="P48" i="1"/>
  <c r="Q48" i="1" s="1"/>
  <c r="N68" i="1"/>
  <c r="S68" i="1" s="1"/>
  <c r="P68" i="1"/>
  <c r="N92" i="1"/>
  <c r="S92" i="1" s="1"/>
  <c r="T92" i="1" s="1"/>
  <c r="P92" i="1"/>
  <c r="Q92" i="1" s="1"/>
  <c r="N114" i="1"/>
  <c r="S114" i="1" s="1"/>
  <c r="T114" i="1" s="1"/>
  <c r="P114" i="1"/>
  <c r="Q114" i="1" s="1"/>
  <c r="N108" i="1"/>
  <c r="S108" i="1" s="1"/>
  <c r="T108" i="1" s="1"/>
  <c r="P108" i="1"/>
  <c r="Q108" i="1" s="1"/>
  <c r="N123" i="1"/>
  <c r="S123" i="1" s="1"/>
  <c r="T123" i="1" s="1"/>
  <c r="P123" i="1"/>
  <c r="Q123" i="1" s="1"/>
  <c r="N25" i="1"/>
  <c r="S25" i="1" s="1"/>
  <c r="T25" i="1" s="1"/>
  <c r="P25" i="1"/>
  <c r="Q25" i="1" s="1"/>
  <c r="N41" i="1"/>
  <c r="S41" i="1" s="1"/>
  <c r="T41" i="1" s="1"/>
  <c r="P41" i="1"/>
  <c r="Q41" i="1" s="1"/>
  <c r="N39" i="1"/>
  <c r="S39" i="1" s="1"/>
  <c r="T39" i="1" s="1"/>
  <c r="P39" i="1"/>
  <c r="Q39" i="1" s="1"/>
  <c r="N49" i="1"/>
  <c r="S49" i="1" s="1"/>
  <c r="T49" i="1" s="1"/>
  <c r="P49" i="1"/>
  <c r="Q49" i="1" s="1"/>
  <c r="N117" i="1"/>
  <c r="S117" i="1" s="1"/>
  <c r="T117" i="1" s="1"/>
  <c r="P117" i="1"/>
  <c r="Q117" i="1" s="1"/>
  <c r="N13" i="1"/>
  <c r="S13" i="1" s="1"/>
  <c r="P13" i="1"/>
  <c r="Q13" i="1" s="1"/>
  <c r="N75" i="1"/>
  <c r="S75" i="1" s="1"/>
  <c r="P75" i="1"/>
  <c r="N133" i="1"/>
  <c r="S133" i="1" s="1"/>
  <c r="P133" i="1"/>
  <c r="Q133" i="1" s="1"/>
  <c r="N69" i="1"/>
  <c r="S69" i="1" s="1"/>
  <c r="T69" i="1" s="1"/>
  <c r="P69" i="1"/>
  <c r="Q69" i="1" s="1"/>
  <c r="N112" i="1"/>
  <c r="S112" i="1" s="1"/>
  <c r="T112" i="1" s="1"/>
  <c r="P112" i="1"/>
  <c r="Q112" i="1" s="1"/>
  <c r="N33" i="1"/>
  <c r="S33" i="1" s="1"/>
  <c r="T33" i="1" s="1"/>
  <c r="P33" i="1"/>
  <c r="Q33" i="1" s="1"/>
  <c r="N139" i="1"/>
  <c r="S139" i="1" s="1"/>
  <c r="T139" i="1" s="1"/>
  <c r="P139" i="1"/>
  <c r="N101" i="1"/>
  <c r="S101" i="1" s="1"/>
  <c r="T101" i="1" s="1"/>
  <c r="P101" i="1"/>
  <c r="Q101" i="1" s="1"/>
  <c r="N118" i="1"/>
  <c r="S118" i="1" s="1"/>
  <c r="T118" i="1" s="1"/>
  <c r="P118" i="1"/>
  <c r="Q118" i="1" s="1"/>
  <c r="N14" i="1"/>
  <c r="S14" i="1" s="1"/>
  <c r="T14" i="1" s="1"/>
  <c r="P14" i="1"/>
  <c r="Q14" i="1" s="1"/>
  <c r="N31" i="1"/>
  <c r="S31" i="1" s="1"/>
  <c r="T31" i="1" s="1"/>
  <c r="P31" i="1"/>
  <c r="Q31" i="1" s="1"/>
  <c r="N76" i="1"/>
  <c r="S76" i="1" s="1"/>
  <c r="T76" i="1" s="1"/>
  <c r="P76" i="1"/>
  <c r="Q76" i="1" s="1"/>
  <c r="N99" i="1"/>
  <c r="S99" i="1" s="1"/>
  <c r="P99" i="1"/>
  <c r="N128" i="1"/>
  <c r="S128" i="1" s="1"/>
  <c r="T128" i="1" s="1"/>
  <c r="P128" i="1"/>
  <c r="Q128" i="1" s="1"/>
  <c r="N136" i="1"/>
  <c r="S136" i="1" s="1"/>
  <c r="T136" i="1" s="1"/>
  <c r="P136" i="1"/>
  <c r="Q136" i="1" s="1"/>
  <c r="N143" i="1"/>
  <c r="S143" i="1" s="1"/>
  <c r="T143" i="1" s="1"/>
  <c r="P143" i="1"/>
  <c r="Q143" i="1" s="1"/>
  <c r="N119" i="1"/>
  <c r="S119" i="1" s="1"/>
  <c r="P119" i="1"/>
  <c r="Q119" i="1" s="1"/>
  <c r="N78" i="1"/>
  <c r="S78" i="1" s="1"/>
  <c r="T78" i="1" s="1"/>
  <c r="P78" i="1"/>
  <c r="Q78" i="1" s="1"/>
  <c r="N86" i="1"/>
  <c r="S86" i="1" s="1"/>
  <c r="T86" i="1" s="1"/>
  <c r="P86" i="1"/>
  <c r="Q86" i="1" s="1"/>
  <c r="N116" i="1"/>
  <c r="S116" i="1" s="1"/>
  <c r="T116" i="1" s="1"/>
  <c r="P116" i="1"/>
  <c r="Q116" i="1" s="1"/>
  <c r="N80" i="1"/>
  <c r="S80" i="1" s="1"/>
  <c r="T80" i="1" s="1"/>
  <c r="P80" i="1"/>
  <c r="Q80" i="1" s="1"/>
  <c r="N135" i="1"/>
  <c r="S135" i="1" s="1"/>
  <c r="T135" i="1" s="1"/>
  <c r="P135" i="1"/>
  <c r="Q135" i="1" s="1"/>
  <c r="N37" i="1"/>
  <c r="S37" i="1" s="1"/>
  <c r="T37" i="1" s="1"/>
  <c r="P37" i="1"/>
  <c r="Q37" i="1" s="1"/>
  <c r="N109" i="1"/>
  <c r="S109" i="1" s="1"/>
  <c r="P109" i="1"/>
  <c r="Q109" i="1" s="1"/>
  <c r="N15" i="1"/>
  <c r="S15" i="1" s="1"/>
  <c r="T15" i="1" s="1"/>
  <c r="P15" i="1"/>
  <c r="Q15" i="1" s="1"/>
  <c r="N34" i="1"/>
  <c r="S34" i="1" s="1"/>
  <c r="T34" i="1" s="1"/>
  <c r="P34" i="1"/>
  <c r="Q34" i="1" s="1"/>
  <c r="N56" i="1"/>
  <c r="S56" i="1" s="1"/>
  <c r="T56" i="1" s="1"/>
  <c r="P56" i="1"/>
  <c r="Q56" i="1" s="1"/>
  <c r="N100" i="1"/>
  <c r="S100" i="1" s="1"/>
  <c r="T100" i="1" s="1"/>
  <c r="P100" i="1"/>
  <c r="Q100" i="1" s="1"/>
  <c r="N134" i="1"/>
  <c r="S134" i="1" s="1"/>
  <c r="T134" i="1" s="1"/>
  <c r="P134" i="1"/>
  <c r="Q134" i="1" s="1"/>
  <c r="N121" i="1"/>
  <c r="S121" i="1" s="1"/>
  <c r="T121" i="1" s="1"/>
  <c r="P121" i="1"/>
  <c r="Q121" i="1" s="1"/>
  <c r="N74" i="1"/>
  <c r="S74" i="1" s="1"/>
  <c r="T74" i="1" s="1"/>
  <c r="P74" i="1"/>
  <c r="Q74" i="1" s="1"/>
  <c r="N21" i="1"/>
  <c r="S21" i="1" s="1"/>
  <c r="T21" i="1" s="1"/>
  <c r="P21" i="1"/>
  <c r="Q21" i="1" s="1"/>
  <c r="N46" i="1"/>
  <c r="S46" i="1" s="1"/>
  <c r="T46" i="1" s="1"/>
  <c r="P46" i="1"/>
  <c r="Q46" i="1" s="1"/>
  <c r="N124" i="1"/>
  <c r="S124" i="1" s="1"/>
  <c r="T124" i="1" s="1"/>
  <c r="P124" i="1"/>
  <c r="Q124" i="1" s="1"/>
  <c r="N47" i="1"/>
  <c r="S47" i="1" s="1"/>
  <c r="T47" i="1" s="1"/>
  <c r="P47" i="1"/>
  <c r="Q47" i="1" s="1"/>
  <c r="N113" i="1"/>
  <c r="S113" i="1" s="1"/>
  <c r="P113" i="1"/>
  <c r="Q113" i="1" s="1"/>
  <c r="N18" i="1"/>
  <c r="S18" i="1" s="1"/>
  <c r="T18" i="1" s="1"/>
  <c r="P18" i="1"/>
  <c r="Q18" i="1" s="1"/>
  <c r="N35" i="1"/>
  <c r="S35" i="1" s="1"/>
  <c r="T35" i="1" s="1"/>
  <c r="P35" i="1"/>
  <c r="Q35" i="1" s="1"/>
  <c r="N59" i="1"/>
  <c r="S59" i="1" s="1"/>
  <c r="T59" i="1" s="1"/>
  <c r="P59" i="1"/>
  <c r="Q59" i="1" s="1"/>
  <c r="T119" i="1" l="1"/>
  <c r="T106" i="1"/>
  <c r="T99" i="1"/>
  <c r="T13" i="1"/>
  <c r="T109" i="1"/>
  <c r="Q139" i="1"/>
  <c r="Q68" i="1"/>
  <c r="Q30" i="1"/>
  <c r="T133" i="1"/>
  <c r="Q75" i="1"/>
  <c r="Q87" i="1"/>
  <c r="H144" i="1"/>
  <c r="T113" i="1"/>
  <c r="Q99" i="1"/>
  <c r="T75" i="1"/>
  <c r="T68" i="1"/>
  <c r="T19" i="1"/>
  <c r="T30" i="1"/>
  <c r="Q106" i="1"/>
  <c r="T87" i="1"/>
  <c r="T26" i="1"/>
  <c r="O144" i="1"/>
  <c r="N10" i="1"/>
  <c r="S10" i="1" s="1"/>
  <c r="T10" i="1" s="1"/>
  <c r="L144" i="1"/>
  <c r="P10" i="1"/>
  <c r="N144" i="1" l="1"/>
  <c r="R144" i="1"/>
  <c r="P144" i="1"/>
  <c r="Q10" i="1"/>
  <c r="Q144" i="1" l="1"/>
  <c r="S144" i="1"/>
  <c r="T144" i="1" l="1"/>
</calcChain>
</file>

<file path=xl/sharedStrings.xml><?xml version="1.0" encoding="utf-8"?>
<sst xmlns="http://schemas.openxmlformats.org/spreadsheetml/2006/main" count="226" uniqueCount="160">
  <si>
    <t>Virginia Department of Education</t>
  </si>
  <si>
    <t>School Division</t>
  </si>
  <si>
    <t>COUNTIES</t>
  </si>
  <si>
    <t>Bedford</t>
  </si>
  <si>
    <t>Greensville</t>
  </si>
  <si>
    <t>CITIES</t>
  </si>
  <si>
    <t>Williamsburg</t>
  </si>
  <si>
    <t>TOWNS</t>
  </si>
  <si>
    <t>Total</t>
  </si>
  <si>
    <t>Accomack</t>
  </si>
  <si>
    <t>Albemarle</t>
  </si>
  <si>
    <t>Alleghany</t>
  </si>
  <si>
    <t>Amelia</t>
  </si>
  <si>
    <t>Amherst</t>
  </si>
  <si>
    <t>Appomattox</t>
  </si>
  <si>
    <t>Arlington</t>
  </si>
  <si>
    <t>Augusta</t>
  </si>
  <si>
    <t>Bath</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</si>
  <si>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</si>
  <si>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</si>
  <si>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</si>
  <si>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</si>
  <si>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</si>
  <si>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</si>
  <si>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</si>
  <si>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</si>
  <si>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</si>
  <si>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</si>
  <si>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</si>
  <si>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</si>
  <si>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</si>
  <si>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</si>
  <si>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</si>
  <si>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</si>
  <si>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</si>
  <si>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</si>
  <si>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Fairfax</t>
  </si>
  <si>
    <t>Fauquier</t>
  </si>
  <si>
    <t>Floyd</t>
  </si>
  <si>
    <t>Fluvanna</t>
  </si>
  <si>
    <t>Franklin</t>
  </si>
  <si>
    <t>Frederick</t>
  </si>
  <si>
    <t>Giles</t>
  </si>
  <si>
    <t>Gloucester</t>
  </si>
  <si>
    <t>Goochland</t>
  </si>
  <si>
    <t>Grayson</t>
  </si>
  <si>
    <t>Greene</t>
  </si>
  <si>
    <t>Halifax</t>
  </si>
  <si>
    <t>Hanover</t>
  </si>
  <si>
    <t>Henrico</t>
  </si>
  <si>
    <t>Henry</t>
  </si>
  <si>
    <t>Highland</t>
  </si>
  <si>
    <t>Isle Of Wight</t>
  </si>
  <si>
    <t>King George</t>
  </si>
  <si>
    <t>King &amp; Queen</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</si>
  <si>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</si>
  <si>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</si>
  <si>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</si>
  <si>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</si>
  <si>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</si>
  <si>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</si>
  <si>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</si>
  <si>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</si>
  <si>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</si>
  <si>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</si>
  <si>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</si>
  <si>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</si>
  <si>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</si>
  <si>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</si>
  <si>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</si>
  <si>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</si>
  <si>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</si>
  <si>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</si>
  <si>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</si>
  <si>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</si>
  <si>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</si>
  <si>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</si>
  <si>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</si>
  <si>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</si>
  <si>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</si>
  <si>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</si>
  <si>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t>
  </si>
  <si>
    <t>Roanoke</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</si>
  <si>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</si>
  <si>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</si>
  <si>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</si>
  <si>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</si>
  <si>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</si>
  <si>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</si>
  <si>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</si>
  <si>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</si>
  <si>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</si>
  <si>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</si>
  <si>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</si>
  <si>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</si>
  <si>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</si>
  <si>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</si>
  <si>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</si>
  <si>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</si>
  <si>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</si>
  <si>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</si>
  <si>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</si>
  <si>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</si>
  <si>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</si>
  <si>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</si>
  <si>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Colonial Heights</t>
  </si>
  <si>
    <t>Covington</t>
  </si>
  <si>
    <t>Danville</t>
  </si>
  <si>
    <t>Falls Church</t>
  </si>
  <si>
    <t>Fredericksburg</t>
  </si>
  <si>
    <t>Galax</t>
  </si>
  <si>
    <t>Hampton</t>
  </si>
  <si>
    <t>Harrisonburg</t>
  </si>
  <si>
    <t>Hopewell</t>
  </si>
  <si>
    <t>Lynchburg</t>
  </si>
  <si>
    <t>Martinsville</t>
  </si>
  <si>
    <t>Newport News</t>
  </si>
  <si>
    <t>Norfolk</t>
  </si>
  <si>
    <t>Norton</t>
  </si>
  <si>
    <t>Petersburg</t>
  </si>
  <si>
    <t>Portsmouth</t>
  </si>
  <si>
    <t>Radford</t>
  </si>
  <si>
    <t>Staunton</t>
  </si>
  <si>
    <t>Suffolk</t>
  </si>
  <si>
    <t>Virginia Beach</t>
  </si>
  <si>
    <t>Waynesboro</t>
  </si>
  <si>
    <t>Winchester</t>
  </si>
  <si>
    <t>Chesapeake</t>
  </si>
  <si>
    <t>Lexington</t>
  </si>
  <si>
    <t>Salem</t>
  </si>
  <si>
    <t>Poquoson</t>
  </si>
  <si>
    <t>Manassas</t>
  </si>
  <si>
    <t>Manassas Park</t>
  </si>
  <si>
    <t>Colonial Beach</t>
  </si>
  <si>
    <t>West Point</t>
  </si>
  <si>
    <t>Federal ESEA Maintenance of Effort</t>
  </si>
  <si>
    <t>State and Local Per Pupil Expenditures</t>
  </si>
  <si>
    <t>Community Services Expenditures
(Annual School Report Function 65300, all Objects Except 8200)</t>
  </si>
  <si>
    <t>Total State and Local Expenditures (excludes community services and Pre-K expenditures)</t>
  </si>
  <si>
    <t>No Data</t>
  </si>
  <si>
    <t>End of Worksheet</t>
  </si>
  <si>
    <r>
      <t xml:space="preserve">FINAL Federal Maintenance of Effort - Excluding Community Services and Pre-kindergarten </t>
    </r>
    <r>
      <rPr>
        <b/>
        <vertAlign val="superscript"/>
        <sz val="12"/>
        <rFont val="Times New Roman"/>
        <family val="1"/>
      </rPr>
      <t>1</t>
    </r>
  </si>
  <si>
    <r>
      <t>Total State and Local Operational Expenditures (</t>
    </r>
    <r>
      <rPr>
        <b/>
        <u/>
        <sz val="12"/>
        <color theme="1"/>
        <rFont val="Times New Roman"/>
        <family val="1"/>
      </rPr>
      <t xml:space="preserve">including </t>
    </r>
    <r>
      <rPr>
        <b/>
        <sz val="12"/>
        <rFont val="Times New Roman"/>
        <family val="1"/>
      </rPr>
      <t xml:space="preserve">Pre-K) </t>
    </r>
    <r>
      <rPr>
        <b/>
        <vertAlign val="superscript"/>
        <sz val="12"/>
        <rFont val="Times New Roman"/>
        <family val="1"/>
      </rPr>
      <t>3, 4</t>
    </r>
  </si>
  <si>
    <r>
      <t xml:space="preserve">Pre-K Expenditures
(Program 8) from State and Local Sources </t>
    </r>
    <r>
      <rPr>
        <b/>
        <vertAlign val="superscript"/>
        <sz val="12"/>
        <rFont val="Times New Roman"/>
        <family val="1"/>
      </rPr>
      <t>4</t>
    </r>
  </si>
  <si>
    <r>
      <t xml:space="preserve">End-of-Year Average Daily Membership, excluding Pre-K </t>
    </r>
    <r>
      <rPr>
        <b/>
        <vertAlign val="superscript"/>
        <sz val="12"/>
        <rFont val="Times New Roman"/>
        <family val="1"/>
      </rPr>
      <t>2</t>
    </r>
  </si>
  <si>
    <r>
      <t>Total State and Local Operational Expenditures (</t>
    </r>
    <r>
      <rPr>
        <b/>
        <u/>
        <sz val="12"/>
        <color theme="1"/>
        <rFont val="Times New Roman"/>
        <family val="1"/>
      </rPr>
      <t>including</t>
    </r>
    <r>
      <rPr>
        <b/>
        <sz val="12"/>
        <rFont val="Times New Roman"/>
        <family val="1"/>
      </rPr>
      <t xml:space="preserve"> Pre-K) </t>
    </r>
    <r>
      <rPr>
        <b/>
        <vertAlign val="superscript"/>
        <sz val="12"/>
        <rFont val="Times New Roman"/>
        <family val="1"/>
      </rPr>
      <t>3, 4</t>
    </r>
  </si>
  <si>
    <r>
      <t xml:space="preserve">Total State and Local </t>
    </r>
    <r>
      <rPr>
        <b/>
        <u/>
        <sz val="12"/>
        <color theme="1"/>
        <rFont val="Times New Roman"/>
        <family val="1"/>
      </rPr>
      <t>Expenditures</t>
    </r>
    <r>
      <rPr>
        <b/>
        <sz val="12"/>
        <color theme="1"/>
        <rFont val="Times New Roman"/>
        <family val="1"/>
      </rPr>
      <t xml:space="preserve">
(excludes community services and Pre-kindergarten expenditures)</t>
    </r>
  </si>
  <si>
    <r>
      <t xml:space="preserve">State and Local </t>
    </r>
    <r>
      <rPr>
        <b/>
        <u/>
        <sz val="12"/>
        <color theme="1"/>
        <rFont val="Times New Roman"/>
        <family val="1"/>
      </rPr>
      <t>Per Pupil Expenditures</t>
    </r>
    <r>
      <rPr>
        <b/>
        <sz val="12"/>
        <color theme="1"/>
        <rFont val="Times New Roman"/>
        <family val="1"/>
      </rPr>
      <t xml:space="preserve">
(excludes community services and Pre-kindergarten expenditures)</t>
    </r>
  </si>
  <si>
    <r>
      <t>1</t>
    </r>
    <r>
      <rPr>
        <sz val="12"/>
        <rFont val="Times New Roman"/>
        <family val="1"/>
      </rPr>
      <t xml:space="preserve">  Divisions must expend at least 90% of the preceding year’s effort from local and state expenditures, including sales tax, either on a total expenditure basis or per pupil expenditure basis.</t>
    </r>
  </si>
  <si>
    <r>
      <t>2</t>
    </r>
    <r>
      <rPr>
        <sz val="12"/>
        <rFont val="Times New Roman"/>
        <family val="1"/>
      </rPr>
      <t xml:space="preserve">  The End-of-Year Average Daily Membership (ADM) calculated at the end of the school year includes the ADM of pupils served in the school division and the ADM of resident pupils for whom tuition is paid to another school division, regional special education program, or private school.  Membership excludes Head Start, pre-kindergarten, junior kindergarten students, and students for whom the division receives tuition payments from another division or entity (i.e., out-of-state school division, Comprehensive Services Act, Interstate Compact Agreement).</t>
    </r>
  </si>
  <si>
    <r>
      <t>3</t>
    </r>
    <r>
      <rPr>
        <sz val="12"/>
        <rFont val="Times New Roman"/>
        <family val="1"/>
      </rPr>
      <t xml:space="preserve">  Operational expenditures include regular day school, school food services, summer school, adult education, and other education, but does not include non-regular day school programs, non-local education agency (LEA) programs, debt service, or capital outlay additions.  Non-LEA programs include expenditures made by a school division for state-operated education programs (in hospitals, clinics, and detention homes) that are located within the school division and reimbursed with state funds.  Expenditures exclude tuition payments (revenue source code 1901010) received from other school divisions.</t>
    </r>
  </si>
  <si>
    <t>This sheet contains a table with 132 school divisions, totals, and explanations for footnotes where appropriate.</t>
  </si>
  <si>
    <t>FY 2018 Calculation</t>
  </si>
  <si>
    <t>FY 2018</t>
  </si>
  <si>
    <r>
      <t xml:space="preserve">Fiscal Year 2019 Calculation Toward Meeting the 90 Percent Effort Requirement, Pursuant to Sections 1120 (a) and 9521 of the Elementary and Secondary Education Act (ESEA) </t>
    </r>
    <r>
      <rPr>
        <b/>
        <vertAlign val="superscript"/>
        <sz val="12"/>
        <rFont val="Times New Roman"/>
        <family val="1"/>
      </rPr>
      <t>1</t>
    </r>
  </si>
  <si>
    <r>
      <t xml:space="preserve">Fiscal Year 2019 vs Fiscal Year 2018 Operational Expenditures from Local and State Sources </t>
    </r>
    <r>
      <rPr>
        <b/>
        <vertAlign val="superscript"/>
        <sz val="12"/>
        <rFont val="Times New Roman"/>
        <family val="1"/>
      </rPr>
      <t>3, 4</t>
    </r>
    <r>
      <rPr>
        <b/>
        <sz val="12"/>
        <rFont val="Times New Roman"/>
        <family val="1"/>
      </rPr>
      <t xml:space="preserve"> as Shown in Table 15 of the Superintendent's Annual Report (Excluding Pre-Kindergarten and Community Service Expenditures)</t>
    </r>
  </si>
  <si>
    <t>FY 2019 Calculation</t>
  </si>
  <si>
    <t>FY 2019</t>
  </si>
  <si>
    <t>FY 2019 as a percentage of FY 2018</t>
  </si>
  <si>
    <t>4  For both FY 2018 and FY 2019, operational expenditures include pre-kindergarten and Community Services expenditures; however, for purposes of the FY 2018 to FY 2019 Maintenance of Effort comparisons, pre-kindergarten and Community Services expenditures are deducted.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</si>
</sst>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
    <numFmt numFmtId="165" formatCode="_(* #,##0_);_(* \(#,##0\);_(* &quot;-&quot;??_);_(@_)"/>
    <numFmt numFmtId="166" formatCode="0.0%"/>
    <numFmt numFmtId="167" formatCode="_(* #,##0.000_);_(* \(#,##0.000\);_(* &quot;-&quot;?_);_(@_)"/>
    <numFmt numFmtId="168" formatCode="_(* #,##0.0000_);_(* \(#,##0.0000\);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0"/>
      <name val="Arial"/>
      <family val="2"/>
    </font>
    <font>
      <i/>
      <sz val="10"/>
      <color indexed="23"/>
      <name val="Calibri"/>
      <family val="2"/>
    </font>
    <font>
      <sz val="10"/>
      <color indexed="17"/>
      <name val="Calibri"/>
      <family val="2"/>
    </font>
    <font>
      <b/>
      <sz val="15"/>
      <color indexed="18"/>
      <name val="Calibri"/>
      <family val="2"/>
    </font>
    <font>
      <b/>
      <sz val="13"/>
      <color indexed="18"/>
      <name val="Calibri"/>
      <family val="2"/>
    </font>
    <font>
      <b/>
      <sz val="11"/>
      <color indexed="18"/>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18"/>
      <name val="Cambria"/>
      <family val="2"/>
    </font>
    <font>
      <b/>
      <sz val="10"/>
      <color indexed="8"/>
      <name val="Calibri"/>
      <family val="2"/>
    </font>
    <font>
      <sz val="10"/>
      <color indexed="10"/>
      <name val="Calibri"/>
      <family val="2"/>
    </font>
    <font>
      <sz val="10"/>
      <name val="Arial"/>
      <family val="2"/>
    </font>
    <font>
      <sz val="9"/>
      <name val="Arial"/>
      <family val="2"/>
    </font>
    <font>
      <sz val="10"/>
      <color indexed="8"/>
      <name val="Arial"/>
      <family val="2"/>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Times New Roman"/>
      <family val="1"/>
    </font>
    <font>
      <b/>
      <vertAlign val="superscript"/>
      <sz val="12"/>
      <name val="Times New Roman"/>
      <family val="1"/>
    </font>
    <font>
      <sz val="12"/>
      <name val="Times New Roman"/>
      <family val="1"/>
    </font>
    <font>
      <b/>
      <u/>
      <sz val="12"/>
      <color theme="1"/>
      <name val="Times New Roman"/>
      <family val="1"/>
    </font>
    <font>
      <b/>
      <sz val="12"/>
      <color theme="1"/>
      <name val="Times New Roman"/>
      <family val="1"/>
    </font>
    <font>
      <b/>
      <sz val="12"/>
      <color theme="0"/>
      <name val="Times New Roman"/>
      <family val="1"/>
    </font>
    <font>
      <vertAlign val="superscript"/>
      <sz val="12"/>
      <name val="Times New Roman"/>
      <family val="1"/>
    </font>
    <font>
      <sz val="12"/>
      <color theme="0"/>
      <name val="Times New Roman"/>
      <family val="1"/>
    </font>
  </fonts>
  <fills count="52">
    <fill>
      <patternFill patternType="none"/>
    </fill>
    <fill>
      <patternFill patternType="gray125"/>
    </fill>
    <fill>
      <patternFill patternType="solid">
        <fgColor indexed="42"/>
      </patternFill>
    </fill>
    <fill>
      <patternFill patternType="solid">
        <fgColor indexed="31"/>
      </patternFill>
    </fill>
    <fill>
      <patternFill patternType="solid">
        <fgColor indexed="45"/>
      </patternFill>
    </fill>
    <fill>
      <patternFill patternType="solid">
        <fgColor indexed="29"/>
      </patternFill>
    </fill>
    <fill>
      <patternFill patternType="solid">
        <fgColor indexed="46"/>
      </patternFill>
    </fill>
    <fill>
      <patternFill patternType="solid">
        <fgColor indexed="15"/>
      </patternFill>
    </fill>
    <fill>
      <patternFill patternType="solid">
        <fgColor indexed="24"/>
      </patternFill>
    </fill>
    <fill>
      <patternFill patternType="solid">
        <fgColor indexed="11"/>
      </patternFill>
    </fill>
    <fill>
      <patternFill patternType="solid">
        <fgColor indexed="12"/>
      </patternFill>
    </fill>
    <fill>
      <patternFill patternType="solid">
        <fgColor indexed="14"/>
      </patternFill>
    </fill>
    <fill>
      <patternFill patternType="solid">
        <fgColor indexed="10"/>
      </patternFill>
    </fill>
    <fill>
      <patternFill patternType="solid">
        <fgColor indexed="13"/>
      </patternFill>
    </fill>
    <fill>
      <patternFill patternType="solid">
        <fgColor indexed="22"/>
      </patternFill>
    </fill>
    <fill>
      <patternFill patternType="solid">
        <fgColor indexed="55"/>
      </patternFill>
    </fill>
    <fill>
      <patternFill patternType="solid">
        <fgColor indexed="47"/>
      </patternFill>
    </fill>
    <fill>
      <patternFill patternType="solid">
        <fgColor indexed="43"/>
      </patternFill>
    </fill>
    <fill>
      <patternFill patternType="solid">
        <fgColor indexed="26"/>
      </patternFill>
    </fill>
    <fill>
      <patternFill patternType="solid">
        <fgColor theme="0" tint="-0.1499679555650502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1"/>
      </bottom>
      <diagonal/>
    </border>
    <border>
      <left/>
      <right/>
      <top/>
      <bottom style="thick">
        <color indexed="42"/>
      </bottom>
      <diagonal/>
    </border>
    <border>
      <left/>
      <right/>
      <top/>
      <bottom style="medium">
        <color indexed="1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1"/>
      </top>
      <bottom style="double">
        <color indexed="11"/>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op>
      <bottom style="thin">
        <color theme="0" tint="-0.14996795556505021"/>
      </bottom>
      <diagonal/>
    </border>
    <border>
      <left style="thin">
        <color theme="0" tint="-0.14996795556505021"/>
      </left>
      <right style="thin">
        <color theme="0" tint="-0.14996795556505021"/>
      </right>
      <top style="thin">
        <color theme="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left>
      <right style="medium">
        <color indexed="64"/>
      </right>
      <top style="medium">
        <color indexed="64"/>
      </top>
      <bottom style="thin">
        <color theme="0"/>
      </bottom>
      <diagonal/>
    </border>
    <border>
      <left style="thin">
        <color theme="0" tint="-0.14996795556505021"/>
      </left>
      <right style="thin">
        <color theme="0" tint="-0.14996795556505021"/>
      </right>
      <top style="thin">
        <color theme="0" tint="-0.14996795556505021"/>
      </top>
      <bottom style="thin">
        <color theme="0"/>
      </bottom>
      <diagonal/>
    </border>
    <border>
      <left style="thin">
        <color theme="0" tint="-0.14996795556505021"/>
      </left>
      <right style="thin">
        <color theme="0" tint="-0.14996795556505021"/>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theme="0"/>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bottom/>
      <diagonal/>
    </border>
    <border>
      <left style="thin">
        <color theme="0"/>
      </left>
      <right style="medium">
        <color indexed="64"/>
      </right>
      <top style="thin">
        <color theme="0"/>
      </top>
      <bottom/>
      <diagonal/>
    </border>
    <border>
      <left/>
      <right style="thin">
        <color theme="0"/>
      </right>
      <top style="medium">
        <color indexed="64"/>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tint="-0.14996795556505021"/>
      </right>
      <top style="thin">
        <color theme="0"/>
      </top>
      <bottom style="thin">
        <color theme="0"/>
      </bottom>
      <diagonal/>
    </border>
    <border>
      <left/>
      <right style="thin">
        <color theme="0" tint="-0.14996795556505021"/>
      </right>
      <top style="thin">
        <color theme="0" tint="-0.14996795556505021"/>
      </top>
      <bottom style="thin">
        <color theme="0"/>
      </bottom>
      <diagonal/>
    </border>
  </borders>
  <cellStyleXfs count="15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4" borderId="0" applyNumberFormat="0" applyBorder="0" applyAlignment="0" applyProtection="0"/>
    <xf numFmtId="0" fontId="8" fillId="14" borderId="1" applyNumberFormat="0" applyAlignment="0" applyProtection="0"/>
    <xf numFmtId="0" fontId="9" fillId="15"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16" borderId="1" applyNumberFormat="0" applyAlignment="0" applyProtection="0"/>
    <xf numFmtId="0" fontId="17" fillId="0" borderId="6" applyNumberFormat="0" applyFill="0" applyAlignment="0" applyProtection="0"/>
    <xf numFmtId="0" fontId="18" fillId="17" borderId="0" applyNumberFormat="0" applyBorder="0" applyAlignment="0" applyProtection="0"/>
    <xf numFmtId="0" fontId="10" fillId="18" borderId="7" applyNumberFormat="0" applyFont="0" applyAlignment="0" applyProtection="0"/>
    <xf numFmtId="0" fontId="19" fillId="14" borderId="8" applyNumberFormat="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32" fillId="44" borderId="0" applyNumberFormat="0" applyBorder="0" applyAlignment="0" applyProtection="0"/>
    <xf numFmtId="0" fontId="36" fillId="45" borderId="41" applyNumberFormat="0" applyAlignment="0" applyProtection="0"/>
    <xf numFmtId="0" fontId="38" fillId="46" borderId="42" applyNumberFormat="0" applyAlignment="0" applyProtection="0"/>
    <xf numFmtId="43" fontId="23"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40" fillId="0" borderId="0" applyNumberFormat="0" applyFill="0" applyBorder="0" applyAlignment="0" applyProtection="0"/>
    <xf numFmtId="0" fontId="31" fillId="47" borderId="0" applyNumberFormat="0" applyBorder="0" applyAlignment="0" applyProtection="0"/>
    <xf numFmtId="0" fontId="27" fillId="0" borderId="43" applyNumberFormat="0" applyFill="0" applyAlignment="0" applyProtection="0"/>
    <xf numFmtId="0" fontId="28" fillId="0" borderId="44" applyNumberFormat="0" applyFill="0" applyAlignment="0" applyProtection="0"/>
    <xf numFmtId="0" fontId="29" fillId="0" borderId="45" applyNumberFormat="0" applyFill="0" applyAlignment="0" applyProtection="0"/>
    <xf numFmtId="0" fontId="29" fillId="0" borderId="0" applyNumberFormat="0" applyFill="0" applyBorder="0" applyAlignment="0" applyProtection="0"/>
    <xf numFmtId="0" fontId="34" fillId="48" borderId="41" applyNumberFormat="0" applyAlignment="0" applyProtection="0"/>
    <xf numFmtId="0" fontId="37" fillId="0" borderId="46" applyNumberFormat="0" applyFill="0" applyAlignment="0" applyProtection="0"/>
    <xf numFmtId="0" fontId="33" fillId="49" borderId="0" applyNumberFormat="0" applyBorder="0" applyAlignment="0" applyProtection="0"/>
    <xf numFmtId="0" fontId="24" fillId="0" borderId="0"/>
    <xf numFmtId="0" fontId="26" fillId="0" borderId="0">
      <alignment wrapText="1"/>
    </xf>
    <xf numFmtId="0" fontId="26" fillId="0" borderId="0">
      <alignment wrapText="1"/>
    </xf>
    <xf numFmtId="0" fontId="25" fillId="0" borderId="0"/>
    <xf numFmtId="0" fontId="3" fillId="0" borderId="0"/>
    <xf numFmtId="0" fontId="3" fillId="50" borderId="47" applyNumberFormat="0" applyFont="0" applyAlignment="0" applyProtection="0"/>
    <xf numFmtId="0" fontId="35" fillId="45" borderId="48" applyNumberFormat="0" applyAlignment="0" applyProtection="0"/>
    <xf numFmtId="9" fontId="23"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xf numFmtId="0" fontId="41" fillId="0" borderId="49" applyNumberFormat="0" applyFill="0" applyAlignment="0" applyProtection="0"/>
    <xf numFmtId="0" fontId="39" fillId="0" borderId="0" applyNumberFormat="0" applyFill="0" applyBorder="0" applyAlignment="0" applyProtection="0"/>
    <xf numFmtId="43" fontId="3" fillId="0" borderId="0" applyFont="0" applyFill="0" applyBorder="0" applyAlignment="0" applyProtection="0"/>
    <xf numFmtId="0" fontId="4" fillId="0" borderId="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50" borderId="47" applyNumberFormat="0" applyFont="0" applyAlignment="0" applyProtection="0"/>
    <xf numFmtId="0" fontId="4" fillId="18" borderId="7"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50" borderId="47" applyNumberFormat="0" applyFont="0" applyAlignment="0" applyProtection="0"/>
    <xf numFmtId="9" fontId="4" fillId="0" borderId="0" applyFont="0" applyFill="0" applyBorder="0" applyAlignment="0" applyProtection="0"/>
    <xf numFmtId="43" fontId="1" fillId="0" borderId="0" applyFont="0" applyFill="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50" borderId="47" applyNumberFormat="0" applyFont="0" applyAlignment="0" applyProtection="0"/>
  </cellStyleXfs>
  <cellXfs count="119">
    <xf numFmtId="0" fontId="0" fillId="0" borderId="0" xfId="0"/>
    <xf numFmtId="0" fontId="45" fillId="51" borderId="0" xfId="0" applyFont="1" applyFill="1" applyBorder="1" applyAlignment="1">
      <alignment vertical="center"/>
    </xf>
    <xf numFmtId="38" fontId="45" fillId="51" borderId="0" xfId="0" applyNumberFormat="1" applyFont="1" applyFill="1" applyBorder="1" applyAlignment="1">
      <alignment vertical="center"/>
    </xf>
    <xf numFmtId="0" fontId="45" fillId="0" borderId="61" xfId="0" applyFont="1" applyFill="1" applyBorder="1" applyAlignment="1">
      <alignment vertical="center"/>
    </xf>
    <xf numFmtId="0" fontId="45" fillId="0" borderId="22" xfId="0" applyFont="1" applyFill="1" applyBorder="1" applyAlignment="1">
      <alignment vertical="center"/>
    </xf>
    <xf numFmtId="38" fontId="45" fillId="51" borderId="0" xfId="28" applyNumberFormat="1" applyFont="1" applyFill="1" applyBorder="1" applyAlignment="1">
      <alignment vertical="center"/>
    </xf>
    <xf numFmtId="0" fontId="43" fillId="51" borderId="0" xfId="0" applyFont="1" applyFill="1" applyBorder="1" applyAlignment="1">
      <alignment vertical="center"/>
    </xf>
    <xf numFmtId="0" fontId="43" fillId="51" borderId="0" xfId="28" applyNumberFormat="1" applyFont="1" applyFill="1" applyBorder="1" applyAlignment="1">
      <alignment horizontal="center" vertical="center"/>
    </xf>
    <xf numFmtId="38" fontId="43" fillId="51" borderId="0" xfId="28" applyNumberFormat="1" applyFont="1" applyFill="1" applyBorder="1" applyAlignment="1">
      <alignment horizontal="center" vertical="center"/>
    </xf>
    <xf numFmtId="38" fontId="43" fillId="51" borderId="0" xfId="28" applyNumberFormat="1" applyFont="1" applyFill="1" applyBorder="1" applyAlignment="1">
      <alignment vertical="center"/>
    </xf>
    <xf numFmtId="0" fontId="43" fillId="0" borderId="61" xfId="0" applyFont="1" applyFill="1" applyBorder="1" applyAlignment="1">
      <alignment vertical="center"/>
    </xf>
    <xf numFmtId="0" fontId="43" fillId="0" borderId="22" xfId="0" applyFont="1" applyFill="1" applyBorder="1" applyAlignment="1">
      <alignment vertical="center"/>
    </xf>
    <xf numFmtId="165" fontId="43" fillId="51" borderId="0" xfId="28" applyNumberFormat="1" applyFont="1" applyFill="1" applyBorder="1" applyAlignment="1">
      <alignment horizontal="center" vertical="center"/>
    </xf>
    <xf numFmtId="0" fontId="43" fillId="51" borderId="16" xfId="28" applyNumberFormat="1" applyFont="1" applyFill="1" applyBorder="1" applyAlignment="1">
      <alignment horizontal="center" vertical="center" wrapText="1"/>
    </xf>
    <xf numFmtId="0" fontId="43" fillId="51" borderId="52" xfId="28" applyNumberFormat="1" applyFont="1" applyFill="1" applyBorder="1" applyAlignment="1">
      <alignment horizontal="center" vertical="center" wrapText="1"/>
    </xf>
    <xf numFmtId="38" fontId="43" fillId="51" borderId="53" xfId="28" applyNumberFormat="1" applyFont="1" applyFill="1" applyBorder="1" applyAlignment="1">
      <alignment horizontal="center" vertical="center" wrapText="1"/>
    </xf>
    <xf numFmtId="38" fontId="43" fillId="51" borderId="10" xfId="28" applyNumberFormat="1" applyFont="1" applyFill="1" applyBorder="1" applyAlignment="1">
      <alignment horizontal="center" vertical="center" wrapText="1"/>
    </xf>
    <xf numFmtId="165" fontId="45" fillId="51" borderId="0" xfId="28" applyNumberFormat="1" applyFont="1" applyFill="1" applyBorder="1" applyAlignment="1">
      <alignment horizontal="center" vertical="center"/>
    </xf>
    <xf numFmtId="38" fontId="45" fillId="51" borderId="0" xfId="28" applyNumberFormat="1" applyFont="1" applyFill="1" applyBorder="1" applyAlignment="1">
      <alignment horizontal="center" vertical="center"/>
    </xf>
    <xf numFmtId="0" fontId="48" fillId="51" borderId="19" xfId="0" applyFont="1" applyFill="1" applyBorder="1" applyAlignment="1">
      <alignment horizontal="center" vertical="center"/>
    </xf>
    <xf numFmtId="0" fontId="43" fillId="51" borderId="20" xfId="0" applyFont="1" applyFill="1" applyBorder="1" applyAlignment="1">
      <alignment vertical="center"/>
    </xf>
    <xf numFmtId="0" fontId="48" fillId="51" borderId="20" xfId="0" applyFont="1" applyFill="1" applyBorder="1" applyAlignment="1">
      <alignment vertical="center"/>
    </xf>
    <xf numFmtId="43" fontId="48" fillId="51" borderId="20" xfId="28" applyFont="1" applyFill="1" applyBorder="1" applyAlignment="1">
      <alignment vertical="center"/>
    </xf>
    <xf numFmtId="165" fontId="48" fillId="51" borderId="20" xfId="28" applyNumberFormat="1" applyFont="1" applyFill="1" applyBorder="1" applyAlignment="1">
      <alignment vertical="center"/>
    </xf>
    <xf numFmtId="0" fontId="48" fillId="51" borderId="20" xfId="28" applyNumberFormat="1" applyFont="1" applyFill="1" applyBorder="1" applyAlignment="1">
      <alignment horizontal="center" vertical="center"/>
    </xf>
    <xf numFmtId="38" fontId="48" fillId="51" borderId="20" xfId="28" applyNumberFormat="1" applyFont="1" applyFill="1" applyBorder="1" applyAlignment="1">
      <alignment horizontal="center" vertical="center"/>
    </xf>
    <xf numFmtId="38" fontId="48" fillId="51" borderId="21" xfId="28" applyNumberFormat="1" applyFont="1" applyFill="1" applyBorder="1" applyAlignment="1">
      <alignment horizontal="center" vertical="center"/>
    </xf>
    <xf numFmtId="38" fontId="43" fillId="51" borderId="0" xfId="0" applyNumberFormat="1" applyFont="1" applyFill="1" applyBorder="1" applyAlignment="1">
      <alignment vertical="center"/>
    </xf>
    <xf numFmtId="164" fontId="45" fillId="51" borderId="24" xfId="0" applyNumberFormat="1" applyFont="1" applyFill="1" applyBorder="1" applyAlignment="1">
      <alignment horizontal="center" vertical="center"/>
    </xf>
    <xf numFmtId="0" fontId="45" fillId="51" borderId="23" xfId="0" applyFont="1" applyFill="1" applyBorder="1" applyAlignment="1">
      <alignment vertical="center"/>
    </xf>
    <xf numFmtId="165" fontId="45" fillId="51" borderId="24" xfId="28" applyNumberFormat="1" applyFont="1" applyFill="1" applyBorder="1" applyAlignment="1">
      <alignment vertical="center"/>
    </xf>
    <xf numFmtId="165" fontId="45" fillId="51" borderId="23" xfId="28" applyNumberFormat="1" applyFont="1" applyFill="1" applyBorder="1" applyAlignment="1">
      <alignment vertical="center"/>
    </xf>
    <xf numFmtId="165" fontId="45" fillId="51" borderId="25" xfId="28" applyNumberFormat="1" applyFont="1" applyFill="1" applyBorder="1" applyAlignment="1">
      <alignment vertical="center"/>
    </xf>
    <xf numFmtId="166" fontId="45" fillId="51" borderId="25" xfId="41" applyNumberFormat="1" applyFont="1" applyFill="1" applyBorder="1" applyAlignment="1">
      <alignment vertical="center"/>
    </xf>
    <xf numFmtId="165" fontId="45" fillId="51" borderId="35" xfId="28" applyNumberFormat="1" applyFont="1" applyFill="1" applyBorder="1" applyAlignment="1">
      <alignment vertical="center"/>
    </xf>
    <xf numFmtId="38" fontId="45" fillId="51" borderId="36" xfId="28" applyNumberFormat="1" applyFont="1" applyFill="1" applyBorder="1" applyAlignment="1">
      <alignment vertical="center"/>
    </xf>
    <xf numFmtId="166" fontId="45" fillId="51" borderId="32" xfId="41" applyNumberFormat="1" applyFont="1" applyFill="1" applyBorder="1" applyAlignment="1">
      <alignment vertical="center"/>
    </xf>
    <xf numFmtId="167" fontId="45" fillId="51" borderId="0" xfId="0" applyNumberFormat="1" applyFont="1" applyFill="1" applyBorder="1" applyAlignment="1">
      <alignment vertical="center"/>
    </xf>
    <xf numFmtId="43" fontId="45" fillId="51" borderId="0" xfId="0" applyNumberFormat="1" applyFont="1" applyFill="1" applyBorder="1" applyAlignment="1">
      <alignment vertical="center"/>
    </xf>
    <xf numFmtId="165" fontId="45" fillId="51" borderId="0" xfId="28" applyNumberFormat="1" applyFont="1" applyFill="1" applyBorder="1" applyAlignment="1">
      <alignment vertical="center"/>
    </xf>
    <xf numFmtId="9" fontId="45" fillId="0" borderId="22" xfId="0" applyNumberFormat="1" applyFont="1" applyFill="1" applyBorder="1" applyAlignment="1">
      <alignment vertical="center"/>
    </xf>
    <xf numFmtId="164" fontId="45" fillId="51" borderId="26" xfId="0" applyNumberFormat="1" applyFont="1" applyFill="1" applyBorder="1" applyAlignment="1">
      <alignment horizontal="center" vertical="center"/>
    </xf>
    <xf numFmtId="0" fontId="45" fillId="51" borderId="22" xfId="0" applyFont="1" applyFill="1" applyBorder="1" applyAlignment="1">
      <alignment vertical="center"/>
    </xf>
    <xf numFmtId="165" fontId="45" fillId="51" borderId="26" xfId="28" applyNumberFormat="1" applyFont="1" applyFill="1" applyBorder="1" applyAlignment="1">
      <alignment vertical="center"/>
    </xf>
    <xf numFmtId="165" fontId="45" fillId="51" borderId="22" xfId="28" applyNumberFormat="1" applyFont="1" applyFill="1" applyBorder="1" applyAlignment="1">
      <alignment vertical="center"/>
    </xf>
    <xf numFmtId="166" fontId="45" fillId="51" borderId="27" xfId="41" applyNumberFormat="1" applyFont="1" applyFill="1" applyBorder="1" applyAlignment="1">
      <alignment vertical="center"/>
    </xf>
    <xf numFmtId="38" fontId="45" fillId="51" borderId="22" xfId="28" applyNumberFormat="1" applyFont="1" applyFill="1" applyBorder="1" applyAlignment="1">
      <alignment vertical="center"/>
    </xf>
    <xf numFmtId="164" fontId="45" fillId="51" borderId="54" xfId="0" applyNumberFormat="1" applyFont="1" applyFill="1" applyBorder="1" applyAlignment="1">
      <alignment horizontal="center" vertical="center"/>
    </xf>
    <xf numFmtId="0" fontId="45" fillId="51" borderId="55" xfId="0" applyFont="1" applyFill="1" applyBorder="1" applyAlignment="1">
      <alignment vertical="center"/>
    </xf>
    <xf numFmtId="165" fontId="45" fillId="51" borderId="50" xfId="28" applyNumberFormat="1" applyFont="1" applyFill="1" applyBorder="1" applyAlignment="1">
      <alignment vertical="center"/>
    </xf>
    <xf numFmtId="165" fontId="45" fillId="51" borderId="51" xfId="28" applyNumberFormat="1" applyFont="1" applyFill="1" applyBorder="1" applyAlignment="1">
      <alignment vertical="center"/>
    </xf>
    <xf numFmtId="165" fontId="45" fillId="51" borderId="56" xfId="28" applyNumberFormat="1" applyFont="1" applyFill="1" applyBorder="1" applyAlignment="1">
      <alignment vertical="center"/>
    </xf>
    <xf numFmtId="165" fontId="45" fillId="51" borderId="54" xfId="28" applyNumberFormat="1" applyFont="1" applyFill="1" applyBorder="1" applyAlignment="1">
      <alignment vertical="center"/>
    </xf>
    <xf numFmtId="165" fontId="45" fillId="51" borderId="55" xfId="28" applyNumberFormat="1" applyFont="1" applyFill="1" applyBorder="1" applyAlignment="1">
      <alignment vertical="center"/>
    </xf>
    <xf numFmtId="166" fontId="45" fillId="51" borderId="57" xfId="41" applyNumberFormat="1" applyFont="1" applyFill="1" applyBorder="1" applyAlignment="1">
      <alignment vertical="center"/>
    </xf>
    <xf numFmtId="165" fontId="45" fillId="51" borderId="37" xfId="28" applyNumberFormat="1" applyFont="1" applyFill="1" applyBorder="1" applyAlignment="1">
      <alignment vertical="center"/>
    </xf>
    <xf numFmtId="38" fontId="45" fillId="51" borderId="38" xfId="28" applyNumberFormat="1" applyFont="1" applyFill="1" applyBorder="1" applyAlignment="1">
      <alignment vertical="center"/>
    </xf>
    <xf numFmtId="166" fontId="45" fillId="51" borderId="39" xfId="41" applyNumberFormat="1" applyFont="1" applyFill="1" applyBorder="1" applyAlignment="1">
      <alignment vertical="center"/>
    </xf>
    <xf numFmtId="0" fontId="45" fillId="51" borderId="54" xfId="0" applyFont="1" applyFill="1" applyBorder="1" applyAlignment="1">
      <alignment horizontal="center" vertical="center"/>
    </xf>
    <xf numFmtId="0" fontId="43" fillId="51" borderId="19" xfId="0" applyFont="1" applyFill="1" applyBorder="1" applyAlignment="1">
      <alignment horizontal="center" vertical="center"/>
    </xf>
    <xf numFmtId="165" fontId="43" fillId="51" borderId="20" xfId="28" applyNumberFormat="1" applyFont="1" applyFill="1" applyBorder="1" applyAlignment="1">
      <alignment vertical="center"/>
    </xf>
    <xf numFmtId="165" fontId="43" fillId="51" borderId="20" xfId="28" applyNumberFormat="1" applyFont="1" applyFill="1" applyBorder="1" applyAlignment="1">
      <alignment horizontal="center" vertical="center"/>
    </xf>
    <xf numFmtId="166" fontId="43" fillId="51" borderId="20" xfId="41" applyNumberFormat="1" applyFont="1" applyFill="1" applyBorder="1" applyAlignment="1">
      <alignment vertical="center"/>
    </xf>
    <xf numFmtId="166" fontId="43" fillId="51" borderId="21" xfId="41" applyNumberFormat="1" applyFont="1" applyFill="1" applyBorder="1" applyAlignment="1">
      <alignment vertical="center"/>
    </xf>
    <xf numFmtId="168" fontId="45" fillId="51" borderId="0" xfId="0" applyNumberFormat="1" applyFont="1" applyFill="1" applyBorder="1" applyAlignment="1">
      <alignment vertical="center"/>
    </xf>
    <xf numFmtId="0" fontId="45" fillId="51" borderId="0" xfId="0" applyFont="1" applyFill="1" applyBorder="1" applyAlignment="1">
      <alignment horizontal="center" vertical="center"/>
    </xf>
    <xf numFmtId="0" fontId="45" fillId="19" borderId="62" xfId="0" applyFont="1" applyFill="1" applyBorder="1" applyAlignment="1">
      <alignment vertical="center"/>
    </xf>
    <xf numFmtId="0" fontId="45" fillId="19" borderId="34" xfId="0" applyFont="1" applyFill="1" applyBorder="1" applyAlignment="1">
      <alignment vertical="center"/>
    </xf>
    <xf numFmtId="0" fontId="45" fillId="19" borderId="29" xfId="0" applyFont="1" applyFill="1" applyBorder="1" applyAlignment="1">
      <alignment vertical="center"/>
    </xf>
    <xf numFmtId="0" fontId="45" fillId="19" borderId="30" xfId="0" applyFont="1" applyFill="1" applyBorder="1" applyAlignment="1">
      <alignment vertical="center"/>
    </xf>
    <xf numFmtId="0" fontId="45" fillId="19" borderId="31" xfId="0" applyFont="1" applyFill="1" applyBorder="1" applyAlignment="1">
      <alignment vertical="center"/>
    </xf>
    <xf numFmtId="0" fontId="45" fillId="19" borderId="28" xfId="0" applyFont="1" applyFill="1" applyBorder="1" applyAlignment="1">
      <alignment vertical="center"/>
    </xf>
    <xf numFmtId="0" fontId="45" fillId="19" borderId="63" xfId="0" applyFont="1" applyFill="1" applyBorder="1" applyAlignment="1">
      <alignment vertical="center"/>
    </xf>
    <xf numFmtId="0" fontId="45" fillId="19" borderId="33" xfId="0" applyFont="1" applyFill="1" applyBorder="1" applyAlignment="1">
      <alignment vertical="center"/>
    </xf>
    <xf numFmtId="0" fontId="45" fillId="0" borderId="23" xfId="0" applyFont="1" applyFill="1" applyBorder="1" applyAlignment="1">
      <alignment horizontal="center" vertical="center"/>
    </xf>
    <xf numFmtId="0" fontId="45" fillId="0" borderId="23" xfId="0" applyFont="1" applyFill="1" applyBorder="1" applyAlignment="1">
      <alignment vertical="center"/>
    </xf>
    <xf numFmtId="38" fontId="45" fillId="0" borderId="23" xfId="28" applyNumberFormat="1" applyFont="1" applyFill="1" applyBorder="1" applyAlignment="1">
      <alignment vertical="center"/>
    </xf>
    <xf numFmtId="165" fontId="45" fillId="0" borderId="23" xfId="28" applyNumberFormat="1" applyFont="1" applyFill="1" applyBorder="1" applyAlignment="1">
      <alignment vertical="center"/>
    </xf>
    <xf numFmtId="38" fontId="45" fillId="0" borderId="59" xfId="28" applyNumberFormat="1" applyFont="1" applyFill="1" applyBorder="1" applyAlignment="1">
      <alignment vertical="center"/>
    </xf>
    <xf numFmtId="0" fontId="45" fillId="0" borderId="22" xfId="0" applyFont="1" applyFill="1" applyBorder="1" applyAlignment="1">
      <alignment horizontal="center" vertical="center"/>
    </xf>
    <xf numFmtId="38" fontId="45" fillId="0" borderId="22" xfId="28" applyNumberFormat="1" applyFont="1" applyFill="1" applyBorder="1" applyAlignment="1">
      <alignment vertical="center"/>
    </xf>
    <xf numFmtId="165" fontId="45" fillId="0" borderId="22" xfId="28" applyNumberFormat="1" applyFont="1" applyFill="1" applyBorder="1" applyAlignment="1">
      <alignment vertical="center"/>
    </xf>
    <xf numFmtId="38" fontId="45" fillId="0" borderId="60" xfId="28" applyNumberFormat="1" applyFont="1" applyFill="1" applyBorder="1" applyAlignment="1">
      <alignment vertical="center"/>
    </xf>
    <xf numFmtId="43" fontId="45" fillId="0" borderId="22" xfId="28" applyFont="1" applyFill="1" applyBorder="1" applyAlignment="1">
      <alignment vertical="center"/>
    </xf>
    <xf numFmtId="0" fontId="45" fillId="0" borderId="60" xfId="0" applyFont="1" applyFill="1" applyBorder="1" applyAlignment="1">
      <alignment vertical="center"/>
    </xf>
    <xf numFmtId="0" fontId="50" fillId="51" borderId="22" xfId="0" applyFont="1" applyFill="1" applyBorder="1" applyAlignment="1">
      <alignment vertical="center"/>
    </xf>
    <xf numFmtId="0" fontId="45" fillId="51" borderId="0" xfId="0" applyFont="1" applyFill="1" applyBorder="1" applyAlignment="1">
      <alignment horizontal="left" vertical="center"/>
    </xf>
    <xf numFmtId="165" fontId="43" fillId="0" borderId="20" xfId="28" applyNumberFormat="1" applyFont="1" applyFill="1" applyBorder="1" applyAlignment="1">
      <alignment vertical="center"/>
    </xf>
    <xf numFmtId="0" fontId="50" fillId="51" borderId="0" xfId="0" applyFont="1" applyFill="1" applyBorder="1" applyAlignment="1">
      <alignment horizontal="center" vertical="center"/>
    </xf>
    <xf numFmtId="0" fontId="50" fillId="51" borderId="0" xfId="0" applyFont="1" applyFill="1" applyBorder="1" applyAlignment="1">
      <alignment vertical="center"/>
    </xf>
    <xf numFmtId="0" fontId="50" fillId="51" borderId="0" xfId="0" applyFont="1" applyFill="1" applyBorder="1" applyAlignment="1">
      <alignment horizontal="left" vertical="center"/>
    </xf>
    <xf numFmtId="0" fontId="43" fillId="51" borderId="0" xfId="0" applyFont="1" applyFill="1" applyBorder="1" applyAlignment="1">
      <alignment horizontal="left" vertical="center"/>
    </xf>
    <xf numFmtId="0" fontId="47" fillId="51" borderId="19" xfId="28" applyNumberFormat="1" applyFont="1" applyFill="1" applyBorder="1" applyAlignment="1">
      <alignment horizontal="center" vertical="center" wrapText="1"/>
    </xf>
    <xf numFmtId="0" fontId="47" fillId="51" borderId="20" xfId="28" applyNumberFormat="1" applyFont="1" applyFill="1" applyBorder="1" applyAlignment="1">
      <alignment horizontal="center" vertical="center" wrapText="1"/>
    </xf>
    <xf numFmtId="0" fontId="47" fillId="51" borderId="21" xfId="28" applyNumberFormat="1" applyFont="1" applyFill="1" applyBorder="1" applyAlignment="1">
      <alignment horizontal="center" vertical="center" wrapText="1"/>
    </xf>
    <xf numFmtId="0" fontId="43" fillId="51" borderId="14" xfId="0" applyFont="1" applyFill="1" applyBorder="1" applyAlignment="1">
      <alignment horizontal="center" vertical="center"/>
    </xf>
    <xf numFmtId="0" fontId="43" fillId="51" borderId="15" xfId="0" applyFont="1" applyFill="1" applyBorder="1" applyAlignment="1">
      <alignment horizontal="center" vertical="center"/>
    </xf>
    <xf numFmtId="0" fontId="43" fillId="51" borderId="16" xfId="0" applyFont="1" applyFill="1" applyBorder="1" applyAlignment="1">
      <alignment horizontal="center" vertical="center"/>
    </xf>
    <xf numFmtId="0" fontId="43" fillId="51" borderId="0" xfId="28" applyNumberFormat="1" applyFont="1" applyFill="1" applyBorder="1" applyAlignment="1">
      <alignment horizontal="center" vertical="center" wrapText="1"/>
    </xf>
    <xf numFmtId="0" fontId="43" fillId="51" borderId="13" xfId="28" applyNumberFormat="1" applyFont="1" applyFill="1" applyBorder="1" applyAlignment="1">
      <alignment horizontal="center" vertical="center" wrapText="1"/>
    </xf>
    <xf numFmtId="0" fontId="43" fillId="51" borderId="58" xfId="28" applyNumberFormat="1" applyFont="1" applyFill="1" applyBorder="1" applyAlignment="1">
      <alignment horizontal="center" vertical="center"/>
    </xf>
    <xf numFmtId="0" fontId="43" fillId="51" borderId="40" xfId="28" applyNumberFormat="1" applyFont="1" applyFill="1" applyBorder="1" applyAlignment="1">
      <alignment horizontal="center" vertical="center"/>
    </xf>
    <xf numFmtId="0" fontId="43" fillId="51" borderId="36" xfId="28" applyNumberFormat="1" applyFont="1" applyFill="1" applyBorder="1" applyAlignment="1">
      <alignment horizontal="center" vertical="center"/>
    </xf>
    <xf numFmtId="0" fontId="43" fillId="51" borderId="32" xfId="28" applyNumberFormat="1" applyFont="1" applyFill="1" applyBorder="1" applyAlignment="1">
      <alignment horizontal="center" vertical="center"/>
    </xf>
    <xf numFmtId="0" fontId="43" fillId="51" borderId="17"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18" xfId="28" applyNumberFormat="1" applyFont="1" applyFill="1" applyBorder="1" applyAlignment="1">
      <alignment horizontal="center" vertical="center" wrapText="1"/>
    </xf>
    <xf numFmtId="0" fontId="43" fillId="51" borderId="11" xfId="28" applyNumberFormat="1" applyFont="1" applyFill="1" applyBorder="1" applyAlignment="1">
      <alignment horizontal="center" vertical="center" wrapText="1"/>
    </xf>
    <xf numFmtId="0" fontId="49" fillId="51" borderId="17" xfId="0" applyFont="1" applyFill="1" applyBorder="1" applyAlignment="1">
      <alignment horizontal="left" vertical="center" wrapText="1"/>
    </xf>
    <xf numFmtId="0" fontId="49" fillId="51" borderId="0" xfId="0" applyFont="1" applyFill="1" applyBorder="1" applyAlignment="1">
      <alignment horizontal="left" vertical="center" wrapText="1"/>
    </xf>
    <xf numFmtId="0" fontId="49" fillId="51" borderId="18" xfId="0" applyFont="1" applyFill="1" applyBorder="1" applyAlignment="1">
      <alignment horizontal="left" vertical="center" wrapText="1"/>
    </xf>
    <xf numFmtId="0" fontId="45" fillId="51" borderId="12" xfId="0" applyFont="1" applyFill="1" applyBorder="1" applyAlignment="1">
      <alignment horizontal="left" vertical="center" wrapText="1"/>
    </xf>
    <xf numFmtId="0" fontId="45" fillId="51" borderId="13" xfId="0" applyFont="1" applyFill="1" applyBorder="1" applyAlignment="1">
      <alignment horizontal="left" vertical="center" wrapText="1"/>
    </xf>
    <xf numFmtId="0" fontId="45" fillId="51" borderId="11" xfId="0" applyFont="1" applyFill="1" applyBorder="1" applyAlignment="1">
      <alignment horizontal="left" vertical="center" wrapText="1"/>
    </xf>
    <xf numFmtId="0" fontId="43" fillId="51" borderId="17" xfId="0" applyFont="1" applyFill="1" applyBorder="1" applyAlignment="1">
      <alignment horizontal="center" vertical="center"/>
    </xf>
    <xf numFmtId="0" fontId="43" fillId="51" borderId="0" xfId="0" applyFont="1" applyFill="1" applyBorder="1" applyAlignment="1">
      <alignment horizontal="center" vertical="center"/>
    </xf>
    <xf numFmtId="0" fontId="49" fillId="51" borderId="14" xfId="0" applyFont="1" applyFill="1" applyBorder="1" applyAlignment="1">
      <alignment horizontal="left" vertical="center"/>
    </xf>
    <xf numFmtId="0" fontId="49" fillId="51" borderId="15" xfId="0" applyFont="1" applyFill="1" applyBorder="1" applyAlignment="1">
      <alignment horizontal="left" vertical="center"/>
    </xf>
    <xf numFmtId="0" fontId="49" fillId="51" borderId="16" xfId="0" applyFont="1" applyFill="1" applyBorder="1" applyAlignment="1">
      <alignment horizontal="left" vertical="center"/>
    </xf>
  </cellXfs>
  <cellStyles count="156">
    <cellStyle name="20% - Accent1" xfId="1" builtinId="30" customBuiltin="1"/>
    <cellStyle name="20% - Accent1 2" xfId="45"/>
    <cellStyle name="20% - Accent1 2 2" xfId="102"/>
    <cellStyle name="20% - Accent1 2 2 2" xfId="139"/>
    <cellStyle name="20% - Accent1 2 3" xfId="120"/>
    <cellStyle name="20% - Accent2" xfId="2" builtinId="34" customBuiltin="1"/>
    <cellStyle name="20% - Accent2 2" xfId="46"/>
    <cellStyle name="20% - Accent2 2 2" xfId="103"/>
    <cellStyle name="20% - Accent2 2 2 2" xfId="140"/>
    <cellStyle name="20% - Accent2 2 3" xfId="121"/>
    <cellStyle name="20% - Accent3" xfId="3" builtinId="38" customBuiltin="1"/>
    <cellStyle name="20% - Accent3 2" xfId="47"/>
    <cellStyle name="20% - Accent3 2 2" xfId="104"/>
    <cellStyle name="20% - Accent3 2 2 2" xfId="141"/>
    <cellStyle name="20% - Accent3 2 3" xfId="122"/>
    <cellStyle name="20% - Accent4" xfId="4" builtinId="42" customBuiltin="1"/>
    <cellStyle name="20% - Accent4 2" xfId="48"/>
    <cellStyle name="20% - Accent4 2 2" xfId="105"/>
    <cellStyle name="20% - Accent4 2 2 2" xfId="142"/>
    <cellStyle name="20% - Accent4 2 3" xfId="123"/>
    <cellStyle name="20% - Accent5" xfId="5" builtinId="46" customBuiltin="1"/>
    <cellStyle name="20% - Accent5 2" xfId="49"/>
    <cellStyle name="20% - Accent5 2 2" xfId="106"/>
    <cellStyle name="20% - Accent5 2 2 2" xfId="143"/>
    <cellStyle name="20% - Accent5 2 3" xfId="124"/>
    <cellStyle name="20% - Accent6" xfId="6" builtinId="50" customBuiltin="1"/>
    <cellStyle name="20% - Accent6 2" xfId="50"/>
    <cellStyle name="20% - Accent6 2 2" xfId="107"/>
    <cellStyle name="20% - Accent6 2 2 2" xfId="144"/>
    <cellStyle name="20% - Accent6 2 3" xfId="125"/>
    <cellStyle name="40% - Accent1" xfId="7" builtinId="31" customBuiltin="1"/>
    <cellStyle name="40% - Accent1 2" xfId="51"/>
    <cellStyle name="40% - Accent1 2 2" xfId="108"/>
    <cellStyle name="40% - Accent1 2 2 2" xfId="145"/>
    <cellStyle name="40% - Accent1 2 3" xfId="126"/>
    <cellStyle name="40% - Accent2" xfId="8" builtinId="35" customBuiltin="1"/>
    <cellStyle name="40% - Accent2 2" xfId="52"/>
    <cellStyle name="40% - Accent2 2 2" xfId="109"/>
    <cellStyle name="40% - Accent2 2 2 2" xfId="146"/>
    <cellStyle name="40% - Accent2 2 3" xfId="127"/>
    <cellStyle name="40% - Accent3" xfId="9" builtinId="39" customBuiltin="1"/>
    <cellStyle name="40% - Accent3 2" xfId="53"/>
    <cellStyle name="40% - Accent3 2 2" xfId="110"/>
    <cellStyle name="40% - Accent3 2 2 2" xfId="147"/>
    <cellStyle name="40% - Accent3 2 3" xfId="128"/>
    <cellStyle name="40% - Accent4" xfId="10" builtinId="43" customBuiltin="1"/>
    <cellStyle name="40% - Accent4 2" xfId="54"/>
    <cellStyle name="40% - Accent4 2 2" xfId="111"/>
    <cellStyle name="40% - Accent4 2 2 2" xfId="148"/>
    <cellStyle name="40% - Accent4 2 3" xfId="129"/>
    <cellStyle name="40% - Accent5" xfId="11" builtinId="47" customBuiltin="1"/>
    <cellStyle name="40% - Accent5 2" xfId="55"/>
    <cellStyle name="40% - Accent5 2 2" xfId="112"/>
    <cellStyle name="40% - Accent5 2 2 2" xfId="149"/>
    <cellStyle name="40% - Accent5 2 3" xfId="130"/>
    <cellStyle name="40% - Accent6" xfId="12" builtinId="51" customBuiltin="1"/>
    <cellStyle name="40% - Accent6 2" xfId="56"/>
    <cellStyle name="40% - Accent6 2 2" xfId="113"/>
    <cellStyle name="40% - Accent6 2 2 2" xfId="150"/>
    <cellStyle name="40% - Accent6 2 3" xfId="131"/>
    <cellStyle name="60% - Accent1" xfId="13" builtinId="32" customBuiltin="1"/>
    <cellStyle name="60% - Accent1 2" xfId="57"/>
    <cellStyle name="60% - Accent2" xfId="14" builtinId="36" customBuiltin="1"/>
    <cellStyle name="60% - Accent2 2" xfId="58"/>
    <cellStyle name="60% - Accent3" xfId="15" builtinId="40" customBuiltin="1"/>
    <cellStyle name="60% - Accent3 2" xfId="59"/>
    <cellStyle name="60% - Accent4" xfId="16" builtinId="44" customBuiltin="1"/>
    <cellStyle name="60% - Accent4 2" xfId="60"/>
    <cellStyle name="60% - Accent5" xfId="17" builtinId="48" customBuiltin="1"/>
    <cellStyle name="60% - Accent5 2" xfId="61"/>
    <cellStyle name="60% - Accent6" xfId="18" builtinId="52" customBuiltin="1"/>
    <cellStyle name="60% - Accent6 2" xfId="62"/>
    <cellStyle name="Accent1" xfId="19" builtinId="29" customBuiltin="1"/>
    <cellStyle name="Accent1 2" xfId="63"/>
    <cellStyle name="Accent2" xfId="20" builtinId="33" customBuiltin="1"/>
    <cellStyle name="Accent2 2" xfId="64"/>
    <cellStyle name="Accent3" xfId="21" builtinId="37" customBuiltin="1"/>
    <cellStyle name="Accent3 2" xfId="65"/>
    <cellStyle name="Accent4" xfId="22" builtinId="41" customBuiltin="1"/>
    <cellStyle name="Accent4 2" xfId="66"/>
    <cellStyle name="Accent5" xfId="23" builtinId="45" customBuiltin="1"/>
    <cellStyle name="Accent5 2" xfId="67"/>
    <cellStyle name="Accent6" xfId="24" builtinId="49" customBuiltin="1"/>
    <cellStyle name="Accent6 2" xfId="68"/>
    <cellStyle name="Bad" xfId="25" builtinId="27" customBuiltin="1"/>
    <cellStyle name="Bad 2" xfId="69"/>
    <cellStyle name="Calculation" xfId="26" builtinId="22" customBuiltin="1"/>
    <cellStyle name="Calculation 2" xfId="70"/>
    <cellStyle name="Check Cell" xfId="27" builtinId="23" customBuiltin="1"/>
    <cellStyle name="Check Cell 2" xfId="71"/>
    <cellStyle name="Comma" xfId="28" builtinId="3"/>
    <cellStyle name="Comma 2" xfId="29"/>
    <cellStyle name="Comma 2 2" xfId="74"/>
    <cellStyle name="Comma 2 3" xfId="73"/>
    <cellStyle name="Comma 3" xfId="75"/>
    <cellStyle name="Comma 4" xfId="72"/>
    <cellStyle name="Comma 4 2" xfId="132"/>
    <cellStyle name="Comma 5" xfId="76"/>
    <cellStyle name="Comma 5 2" xfId="114"/>
    <cellStyle name="Comma 5 2 2" xfId="151"/>
    <cellStyle name="Comma 5 3" xfId="133"/>
    <cellStyle name="Comma 8" xfId="100"/>
    <cellStyle name="Comma 8 2" xfId="115"/>
    <cellStyle name="Comma 8 2 2" xfId="152"/>
    <cellStyle name="Comma 8 3" xfId="138"/>
    <cellStyle name="Currency 2" xfId="77"/>
    <cellStyle name="Currency 3" xfId="78"/>
    <cellStyle name="Currency 3 2" xfId="116"/>
    <cellStyle name="Currency 3 2 2" xfId="153"/>
    <cellStyle name="Currency 3 3" xfId="134"/>
    <cellStyle name="Explanatory Text" xfId="30" builtinId="53" customBuiltin="1"/>
    <cellStyle name="Explanatory Text 2" xfId="79"/>
    <cellStyle name="Good" xfId="31" builtinId="26" customBuiltin="1"/>
    <cellStyle name="Good 2" xfId="80"/>
    <cellStyle name="Heading 1" xfId="32" builtinId="16" customBuiltin="1"/>
    <cellStyle name="Heading 1 2" xfId="81"/>
    <cellStyle name="Heading 2" xfId="33" builtinId="17" customBuiltin="1"/>
    <cellStyle name="Heading 2 2" xfId="82"/>
    <cellStyle name="Heading 3" xfId="34" builtinId="18" customBuiltin="1"/>
    <cellStyle name="Heading 3 2" xfId="83"/>
    <cellStyle name="Heading 4" xfId="35" builtinId="19" customBuiltin="1"/>
    <cellStyle name="Heading 4 2" xfId="84"/>
    <cellStyle name="Input" xfId="36" builtinId="20" customBuiltin="1"/>
    <cellStyle name="Input 2" xfId="85"/>
    <cellStyle name="Linked Cell" xfId="37" builtinId="24" customBuiltin="1"/>
    <cellStyle name="Linked Cell 2" xfId="86"/>
    <cellStyle name="Neutral" xfId="38" builtinId="28" customBuiltin="1"/>
    <cellStyle name="Neutral 2" xfId="87"/>
    <cellStyle name="Normal" xfId="0" builtinId="0"/>
    <cellStyle name="Normal 2" xfId="88"/>
    <cellStyle name="Normal 2 2" xfId="89"/>
    <cellStyle name="Normal 3" xfId="90"/>
    <cellStyle name="Normal 4" xfId="91"/>
    <cellStyle name="Normal 5" xfId="101"/>
    <cellStyle name="Normal 7" xfId="92"/>
    <cellStyle name="Normal 7 2" xfId="117"/>
    <cellStyle name="Normal 7 2 2" xfId="154"/>
    <cellStyle name="Normal 7 3" xfId="135"/>
    <cellStyle name="Note" xfId="39" builtinId="10" customBuiltin="1"/>
    <cellStyle name="Note 2" xfId="93"/>
    <cellStyle name="Note 2 2" xfId="118"/>
    <cellStyle name="Note 2 2 2" xfId="155"/>
    <cellStyle name="Note 2 3" xfId="136"/>
    <cellStyle name="Note 3" xfId="119"/>
    <cellStyle name="Output" xfId="40" builtinId="21" customBuiltin="1"/>
    <cellStyle name="Output 2" xfId="94"/>
    <cellStyle name="Percent" xfId="41" builtinId="5"/>
    <cellStyle name="Percent 2" xfId="96"/>
    <cellStyle name="Percent 3" xfId="95"/>
    <cellStyle name="Percent 3 2" xfId="137"/>
    <cellStyle name="Title" xfId="42" builtinId="15" customBuiltin="1"/>
    <cellStyle name="Title 2" xfId="97"/>
    <cellStyle name="Total" xfId="43" builtinId="25" customBuiltin="1"/>
    <cellStyle name="Total 2" xfId="98"/>
    <cellStyle name="Warning Text" xfId="44" builtinId="11" customBuiltin="1"/>
    <cellStyle name="Warning Text 2" xfId="99"/>
  </cellStyles>
  <dxfs count="49">
    <dxf>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border>
        <left/>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64"/>
  <sheetViews>
    <sheetView tabSelected="1" zoomScale="80" zoomScaleNormal="80" zoomScaleSheetLayoutView="75" workbookViewId="0">
      <selection sqref="A1:T1"/>
    </sheetView>
  </sheetViews>
  <sheetFormatPr defaultColWidth="9.140625" defaultRowHeight="15.75" x14ac:dyDescent="0.2"/>
  <cols>
    <col min="1" max="1" width="5" style="79" customWidth="1"/>
    <col min="2" max="2" width="17.28515625" style="4" bestFit="1" customWidth="1"/>
    <col min="3" max="3" width="20.7109375" style="4" customWidth="1"/>
    <col min="4" max="4" width="21" style="83" customWidth="1"/>
    <col min="5" max="5" width="18.5703125" style="83" customWidth="1"/>
    <col min="6" max="6" width="19.5703125" style="81" customWidth="1"/>
    <col min="7" max="7" width="16.42578125" style="81" customWidth="1"/>
    <col min="8" max="8" width="14.28515625" style="81" customWidth="1"/>
    <col min="9" max="9" width="19.28515625" style="4" customWidth="1"/>
    <col min="10" max="10" width="19.42578125" style="83" customWidth="1"/>
    <col min="11" max="11" width="17.42578125" style="83" customWidth="1"/>
    <col min="12" max="12" width="19" style="81" customWidth="1"/>
    <col min="13" max="13" width="16.5703125" style="81" customWidth="1"/>
    <col min="14" max="14" width="15.42578125" style="81" customWidth="1"/>
    <col min="15" max="15" width="19.5703125" style="81" customWidth="1"/>
    <col min="16" max="16" width="19.140625" style="81" customWidth="1"/>
    <col min="17" max="17" width="14.42578125" style="80" customWidth="1"/>
    <col min="18" max="19" width="16.28515625" style="4" customWidth="1"/>
    <col min="20" max="20" width="16.28515625" style="84" customWidth="1"/>
    <col min="21" max="21" width="18.42578125" style="1" customWidth="1"/>
    <col min="22" max="22" width="18" style="1" customWidth="1"/>
    <col min="23" max="23" width="71.28515625" style="1" customWidth="1"/>
    <col min="24" max="24" width="71.28515625" style="2" customWidth="1"/>
    <col min="25" max="26" width="71.28515625" style="1" customWidth="1"/>
    <col min="27" max="27" width="11.7109375" style="2" customWidth="1"/>
    <col min="28" max="28" width="79.7109375" style="1" customWidth="1"/>
    <col min="29" max="29" width="9.140625" style="3"/>
    <col min="30" max="30" width="13.42578125" style="4" bestFit="1" customWidth="1"/>
    <col min="31" max="31" width="18" style="4" bestFit="1" customWidth="1"/>
    <col min="32" max="33" width="17.7109375" style="4" bestFit="1" customWidth="1"/>
    <col min="34" max="34" width="37.85546875" style="4" customWidth="1"/>
    <col min="35" max="16384" width="9.140625" style="4"/>
  </cols>
  <sheetData>
    <row r="1" spans="1:33" ht="9.6" customHeight="1" x14ac:dyDescent="0.2">
      <c r="A1" s="90" t="s">
        <v>151</v>
      </c>
      <c r="B1" s="90"/>
      <c r="C1" s="90"/>
      <c r="D1" s="90"/>
      <c r="E1" s="90"/>
      <c r="F1" s="90"/>
      <c r="G1" s="90"/>
      <c r="H1" s="90"/>
      <c r="I1" s="90"/>
      <c r="J1" s="90"/>
      <c r="K1" s="90"/>
      <c r="L1" s="90"/>
      <c r="M1" s="90"/>
      <c r="N1" s="90"/>
      <c r="O1" s="90"/>
      <c r="P1" s="90"/>
      <c r="Q1" s="90"/>
      <c r="R1" s="90"/>
      <c r="S1" s="90"/>
      <c r="T1" s="90"/>
    </row>
    <row r="2" spans="1:33" x14ac:dyDescent="0.2">
      <c r="A2" s="91" t="s">
        <v>0</v>
      </c>
      <c r="B2" s="91"/>
      <c r="C2" s="91"/>
      <c r="D2" s="91"/>
      <c r="E2" s="91"/>
      <c r="F2" s="91"/>
      <c r="G2" s="91"/>
      <c r="H2" s="91"/>
      <c r="I2" s="91"/>
      <c r="J2" s="91"/>
      <c r="K2" s="91"/>
      <c r="L2" s="91"/>
      <c r="M2" s="91"/>
      <c r="N2" s="91"/>
      <c r="O2" s="91"/>
      <c r="P2" s="91"/>
      <c r="Q2" s="91"/>
      <c r="R2" s="91"/>
      <c r="S2" s="91"/>
      <c r="T2" s="91"/>
      <c r="AB2" s="5"/>
    </row>
    <row r="3" spans="1:33" x14ac:dyDescent="0.2">
      <c r="A3" s="91" t="s">
        <v>135</v>
      </c>
      <c r="B3" s="91"/>
      <c r="C3" s="91"/>
      <c r="D3" s="91"/>
      <c r="E3" s="91"/>
      <c r="F3" s="91"/>
      <c r="G3" s="91"/>
      <c r="H3" s="91"/>
      <c r="I3" s="91"/>
      <c r="J3" s="91"/>
      <c r="K3" s="91"/>
      <c r="L3" s="91"/>
      <c r="M3" s="91"/>
      <c r="N3" s="91"/>
      <c r="O3" s="91"/>
      <c r="P3" s="91"/>
      <c r="Q3" s="91"/>
      <c r="R3" s="91"/>
      <c r="S3" s="91"/>
      <c r="T3" s="91"/>
      <c r="AB3" s="5"/>
    </row>
    <row r="4" spans="1:33" ht="18.75" x14ac:dyDescent="0.2">
      <c r="A4" s="91" t="s">
        <v>154</v>
      </c>
      <c r="B4" s="91"/>
      <c r="C4" s="91"/>
      <c r="D4" s="91"/>
      <c r="E4" s="91"/>
      <c r="F4" s="91"/>
      <c r="G4" s="91"/>
      <c r="H4" s="91"/>
      <c r="I4" s="91"/>
      <c r="J4" s="91"/>
      <c r="K4" s="91"/>
      <c r="L4" s="91"/>
      <c r="M4" s="91"/>
      <c r="N4" s="91"/>
      <c r="O4" s="91"/>
      <c r="P4" s="91"/>
      <c r="Q4" s="91"/>
      <c r="R4" s="91"/>
      <c r="S4" s="91"/>
      <c r="T4" s="91"/>
      <c r="AB4" s="5"/>
    </row>
    <row r="5" spans="1:33" ht="19.5" thickBot="1" x14ac:dyDescent="0.25">
      <c r="A5" s="91" t="s">
        <v>155</v>
      </c>
      <c r="B5" s="91"/>
      <c r="C5" s="91"/>
      <c r="D5" s="91"/>
      <c r="E5" s="91"/>
      <c r="F5" s="91"/>
      <c r="G5" s="91"/>
      <c r="H5" s="91"/>
      <c r="I5" s="91"/>
      <c r="J5" s="91"/>
      <c r="K5" s="91"/>
      <c r="L5" s="91"/>
      <c r="M5" s="91"/>
      <c r="N5" s="91"/>
      <c r="O5" s="91"/>
      <c r="P5" s="91"/>
      <c r="Q5" s="91"/>
      <c r="R5" s="91"/>
      <c r="S5" s="91"/>
      <c r="T5" s="91"/>
      <c r="AB5" s="5"/>
    </row>
    <row r="6" spans="1:33" s="11" customFormat="1" ht="19.5" thickBot="1" x14ac:dyDescent="0.25">
      <c r="A6" s="95" t="s">
        <v>1</v>
      </c>
      <c r="B6" s="96"/>
      <c r="C6" s="95" t="s">
        <v>152</v>
      </c>
      <c r="D6" s="96"/>
      <c r="E6" s="96"/>
      <c r="F6" s="96"/>
      <c r="G6" s="96"/>
      <c r="H6" s="96"/>
      <c r="I6" s="95" t="s">
        <v>156</v>
      </c>
      <c r="J6" s="96"/>
      <c r="K6" s="96"/>
      <c r="L6" s="96"/>
      <c r="M6" s="96"/>
      <c r="N6" s="97"/>
      <c r="O6" s="100" t="s">
        <v>141</v>
      </c>
      <c r="P6" s="101"/>
      <c r="Q6" s="101"/>
      <c r="R6" s="102"/>
      <c r="S6" s="102"/>
      <c r="T6" s="103"/>
      <c r="U6" s="6"/>
      <c r="V6" s="7"/>
      <c r="W6" s="7"/>
      <c r="X6" s="8"/>
      <c r="Y6" s="7"/>
      <c r="Z6" s="7"/>
      <c r="AA6" s="8"/>
      <c r="AB6" s="9"/>
      <c r="AC6" s="10"/>
    </row>
    <row r="7" spans="1:33" s="11" customFormat="1" ht="54.75" customHeight="1" thickBot="1" x14ac:dyDescent="0.25">
      <c r="A7" s="114"/>
      <c r="B7" s="115"/>
      <c r="C7" s="104" t="s">
        <v>142</v>
      </c>
      <c r="D7" s="98" t="s">
        <v>137</v>
      </c>
      <c r="E7" s="98" t="s">
        <v>143</v>
      </c>
      <c r="F7" s="98" t="s">
        <v>138</v>
      </c>
      <c r="G7" s="98" t="s">
        <v>144</v>
      </c>
      <c r="H7" s="98" t="s">
        <v>136</v>
      </c>
      <c r="I7" s="104" t="s">
        <v>145</v>
      </c>
      <c r="J7" s="98" t="s">
        <v>137</v>
      </c>
      <c r="K7" s="98" t="s">
        <v>143</v>
      </c>
      <c r="L7" s="98" t="s">
        <v>138</v>
      </c>
      <c r="M7" s="98" t="s">
        <v>144</v>
      </c>
      <c r="N7" s="106" t="s">
        <v>136</v>
      </c>
      <c r="O7" s="93" t="s">
        <v>146</v>
      </c>
      <c r="P7" s="93"/>
      <c r="Q7" s="94"/>
      <c r="R7" s="92" t="s">
        <v>147</v>
      </c>
      <c r="S7" s="93"/>
      <c r="T7" s="94"/>
      <c r="U7" s="6"/>
      <c r="V7" s="12"/>
      <c r="W7" s="12"/>
      <c r="X7" s="8"/>
      <c r="Y7" s="12"/>
      <c r="Z7" s="12"/>
      <c r="AA7" s="8"/>
      <c r="AB7" s="9"/>
      <c r="AC7" s="10"/>
    </row>
    <row r="8" spans="1:33" ht="67.5" customHeight="1" thickBot="1" x14ac:dyDescent="0.25">
      <c r="A8" s="114"/>
      <c r="B8" s="115"/>
      <c r="C8" s="105"/>
      <c r="D8" s="99"/>
      <c r="E8" s="99"/>
      <c r="F8" s="99"/>
      <c r="G8" s="99"/>
      <c r="H8" s="99"/>
      <c r="I8" s="105"/>
      <c r="J8" s="99"/>
      <c r="K8" s="99"/>
      <c r="L8" s="99"/>
      <c r="M8" s="99"/>
      <c r="N8" s="107"/>
      <c r="O8" s="13" t="s">
        <v>153</v>
      </c>
      <c r="P8" s="14" t="s">
        <v>157</v>
      </c>
      <c r="Q8" s="15" t="s">
        <v>158</v>
      </c>
      <c r="R8" s="14" t="str">
        <f>+O8</f>
        <v>FY 2018</v>
      </c>
      <c r="S8" s="14" t="str">
        <f>+P8</f>
        <v>FY 2019</v>
      </c>
      <c r="T8" s="16" t="str">
        <f>+Q8</f>
        <v>FY 2019 as a percentage of FY 2018</v>
      </c>
      <c r="U8" s="5"/>
      <c r="V8" s="17"/>
      <c r="W8" s="17"/>
      <c r="X8" s="18"/>
      <c r="Y8" s="17"/>
      <c r="Z8" s="17"/>
      <c r="AA8" s="18"/>
      <c r="AB8" s="5"/>
    </row>
    <row r="9" spans="1:33" s="11" customFormat="1" ht="16.5" thickBot="1" x14ac:dyDescent="0.25">
      <c r="A9" s="19" t="s">
        <v>139</v>
      </c>
      <c r="B9" s="20" t="s">
        <v>2</v>
      </c>
      <c r="C9" s="21" t="s">
        <v>139</v>
      </c>
      <c r="D9" s="22" t="s">
        <v>139</v>
      </c>
      <c r="E9" s="22" t="s">
        <v>139</v>
      </c>
      <c r="F9" s="23" t="s">
        <v>139</v>
      </c>
      <c r="G9" s="23" t="s">
        <v>139</v>
      </c>
      <c r="H9" s="23" t="s">
        <v>139</v>
      </c>
      <c r="I9" s="21" t="s">
        <v>139</v>
      </c>
      <c r="J9" s="22" t="s">
        <v>139</v>
      </c>
      <c r="K9" s="22" t="s">
        <v>139</v>
      </c>
      <c r="L9" s="23" t="s">
        <v>139</v>
      </c>
      <c r="M9" s="23" t="s">
        <v>139</v>
      </c>
      <c r="N9" s="23" t="s">
        <v>139</v>
      </c>
      <c r="O9" s="24" t="s">
        <v>139</v>
      </c>
      <c r="P9" s="24" t="s">
        <v>139</v>
      </c>
      <c r="Q9" s="25" t="s">
        <v>139</v>
      </c>
      <c r="R9" s="24" t="s">
        <v>139</v>
      </c>
      <c r="S9" s="24" t="s">
        <v>139</v>
      </c>
      <c r="T9" s="26" t="s">
        <v>139</v>
      </c>
      <c r="U9" s="6"/>
      <c r="V9" s="6"/>
      <c r="W9" s="6"/>
      <c r="X9" s="27"/>
      <c r="Y9" s="6"/>
      <c r="Z9" s="6"/>
      <c r="AA9" s="27"/>
      <c r="AB9" s="9"/>
      <c r="AC9" s="10"/>
    </row>
    <row r="10" spans="1:33" x14ac:dyDescent="0.2">
      <c r="A10" s="28">
        <v>1</v>
      </c>
      <c r="B10" s="29" t="s">
        <v>9</v>
      </c>
      <c r="C10" s="30">
        <v>55279749.860000014</v>
      </c>
      <c r="D10" s="31">
        <v>0</v>
      </c>
      <c r="E10" s="31">
        <v>-797592</v>
      </c>
      <c r="F10" s="31">
        <f>SUM(C10:E10)</f>
        <v>54482157.860000014</v>
      </c>
      <c r="G10" s="31">
        <v>5013.83</v>
      </c>
      <c r="H10" s="32">
        <f t="shared" ref="H10:H73" si="0">ROUND(F10/G10,0)</f>
        <v>10866</v>
      </c>
      <c r="I10" s="30">
        <v>50629937.640000001</v>
      </c>
      <c r="J10" s="31">
        <v>0</v>
      </c>
      <c r="K10" s="31">
        <v>-761981.1</v>
      </c>
      <c r="L10" s="31">
        <f>SUM(I10:K10)</f>
        <v>49867956.539999999</v>
      </c>
      <c r="M10" s="31">
        <v>4947.54</v>
      </c>
      <c r="N10" s="32">
        <f t="shared" ref="N10:N73" si="1">ROUND(L10/M10,0)</f>
        <v>10079</v>
      </c>
      <c r="O10" s="30">
        <f t="shared" ref="O10:O41" si="2">F10</f>
        <v>54482157.860000014</v>
      </c>
      <c r="P10" s="31">
        <f t="shared" ref="P10:P41" si="3">L10</f>
        <v>49867956.539999999</v>
      </c>
      <c r="Q10" s="33">
        <f>ROUND(P10/O10,4)</f>
        <v>0.9153</v>
      </c>
      <c r="R10" s="34">
        <f t="shared" ref="R10:R41" si="4">H10</f>
        <v>10866</v>
      </c>
      <c r="S10" s="35">
        <f t="shared" ref="S10:S41" si="5">N10</f>
        <v>10079</v>
      </c>
      <c r="T10" s="36">
        <f>ROUND(S10/R10,4)</f>
        <v>0.92759999999999998</v>
      </c>
      <c r="U10" s="37"/>
      <c r="V10" s="37"/>
      <c r="W10" s="38"/>
      <c r="Y10" s="39"/>
      <c r="Z10" s="39"/>
      <c r="AB10" s="5"/>
      <c r="AD10" s="40"/>
      <c r="AE10" s="40"/>
      <c r="AF10" s="40"/>
      <c r="AG10" s="40"/>
    </row>
    <row r="11" spans="1:33" x14ac:dyDescent="0.2">
      <c r="A11" s="41">
        <v>2</v>
      </c>
      <c r="B11" s="42" t="s">
        <v>10</v>
      </c>
      <c r="C11" s="30">
        <v>194068747.69999999</v>
      </c>
      <c r="D11" s="31">
        <v>-1760774</v>
      </c>
      <c r="E11" s="31">
        <v>0</v>
      </c>
      <c r="F11" s="31">
        <f t="shared" ref="F11:F74" si="6">SUM(C11:E11)</f>
        <v>192307973.69999999</v>
      </c>
      <c r="G11" s="31">
        <v>13603.44</v>
      </c>
      <c r="H11" s="32">
        <f t="shared" si="0"/>
        <v>14137</v>
      </c>
      <c r="I11" s="30">
        <v>198422983.38</v>
      </c>
      <c r="J11" s="31">
        <v>-1849562.22</v>
      </c>
      <c r="K11" s="31">
        <v>0</v>
      </c>
      <c r="L11" s="31">
        <f t="shared" ref="L11:L74" si="7">SUM(I11:K11)</f>
        <v>196573421.16</v>
      </c>
      <c r="M11" s="31">
        <v>13682.869999999999</v>
      </c>
      <c r="N11" s="32">
        <f t="shared" si="1"/>
        <v>14366</v>
      </c>
      <c r="O11" s="43">
        <f t="shared" si="2"/>
        <v>192307973.69999999</v>
      </c>
      <c r="P11" s="44">
        <f t="shared" si="3"/>
        <v>196573421.16</v>
      </c>
      <c r="Q11" s="45">
        <f t="shared" ref="Q11:Q74" si="8">ROUND(P11/O11,4)</f>
        <v>1.0222</v>
      </c>
      <c r="R11" s="43">
        <f t="shared" si="4"/>
        <v>14137</v>
      </c>
      <c r="S11" s="46">
        <f t="shared" si="5"/>
        <v>14366</v>
      </c>
      <c r="T11" s="45">
        <f t="shared" ref="T11:T74" si="9">ROUND(S11/R11,4)</f>
        <v>1.0162</v>
      </c>
      <c r="U11" s="37"/>
      <c r="V11" s="37"/>
      <c r="W11" s="38"/>
      <c r="Y11" s="39"/>
      <c r="Z11" s="39"/>
      <c r="AB11" s="5"/>
      <c r="AD11" s="40"/>
      <c r="AE11" s="40"/>
      <c r="AF11" s="40"/>
      <c r="AG11" s="40"/>
    </row>
    <row r="12" spans="1:33" x14ac:dyDescent="0.2">
      <c r="A12" s="41">
        <v>3</v>
      </c>
      <c r="B12" s="42" t="s">
        <v>11</v>
      </c>
      <c r="C12" s="30">
        <v>23648288.049566559</v>
      </c>
      <c r="D12" s="31">
        <v>0</v>
      </c>
      <c r="E12" s="31">
        <v>-260841</v>
      </c>
      <c r="F12" s="31">
        <f t="shared" si="6"/>
        <v>23387447.049566559</v>
      </c>
      <c r="G12" s="31">
        <v>2066.6899999999996</v>
      </c>
      <c r="H12" s="32">
        <f t="shared" si="0"/>
        <v>11316</v>
      </c>
      <c r="I12" s="30">
        <v>23733658.670000002</v>
      </c>
      <c r="J12" s="31">
        <v>0</v>
      </c>
      <c r="K12" s="31">
        <v>-233874</v>
      </c>
      <c r="L12" s="31">
        <f t="shared" si="7"/>
        <v>23499784.670000002</v>
      </c>
      <c r="M12" s="31">
        <v>1958.9299999999996</v>
      </c>
      <c r="N12" s="32">
        <f t="shared" si="1"/>
        <v>11996</v>
      </c>
      <c r="O12" s="43">
        <f t="shared" si="2"/>
        <v>23387447.049566559</v>
      </c>
      <c r="P12" s="44">
        <f t="shared" si="3"/>
        <v>23499784.670000002</v>
      </c>
      <c r="Q12" s="45">
        <f t="shared" si="8"/>
        <v>1.0047999999999999</v>
      </c>
      <c r="R12" s="43">
        <f t="shared" si="4"/>
        <v>11316</v>
      </c>
      <c r="S12" s="46">
        <f t="shared" si="5"/>
        <v>11996</v>
      </c>
      <c r="T12" s="45">
        <f t="shared" si="9"/>
        <v>1.0601</v>
      </c>
      <c r="U12" s="37"/>
      <c r="V12" s="37"/>
      <c r="W12" s="38"/>
      <c r="Y12" s="39"/>
      <c r="Z12" s="39"/>
      <c r="AB12" s="5"/>
      <c r="AD12" s="40"/>
      <c r="AE12" s="40"/>
      <c r="AF12" s="40"/>
      <c r="AG12" s="40"/>
    </row>
    <row r="13" spans="1:33" x14ac:dyDescent="0.2">
      <c r="A13" s="41">
        <v>4</v>
      </c>
      <c r="B13" s="42" t="s">
        <v>12</v>
      </c>
      <c r="C13" s="30">
        <v>16589057.912916092</v>
      </c>
      <c r="D13" s="31">
        <v>0</v>
      </c>
      <c r="E13" s="31">
        <v>-203955.42</v>
      </c>
      <c r="F13" s="31">
        <f t="shared" si="6"/>
        <v>16385102.492916092</v>
      </c>
      <c r="G13" s="31">
        <v>1739.04</v>
      </c>
      <c r="H13" s="32">
        <f t="shared" si="0"/>
        <v>9422</v>
      </c>
      <c r="I13" s="30">
        <v>16870256.640000001</v>
      </c>
      <c r="J13" s="31">
        <v>0</v>
      </c>
      <c r="K13" s="31">
        <v>-230736.2</v>
      </c>
      <c r="L13" s="31">
        <f t="shared" si="7"/>
        <v>16639520.440000001</v>
      </c>
      <c r="M13" s="31">
        <v>1709.23</v>
      </c>
      <c r="N13" s="32">
        <f t="shared" si="1"/>
        <v>9735</v>
      </c>
      <c r="O13" s="43">
        <f t="shared" si="2"/>
        <v>16385102.492916092</v>
      </c>
      <c r="P13" s="44">
        <f t="shared" si="3"/>
        <v>16639520.440000001</v>
      </c>
      <c r="Q13" s="45">
        <f t="shared" si="8"/>
        <v>1.0155000000000001</v>
      </c>
      <c r="R13" s="43">
        <f t="shared" si="4"/>
        <v>9422</v>
      </c>
      <c r="S13" s="46">
        <f t="shared" si="5"/>
        <v>9735</v>
      </c>
      <c r="T13" s="45">
        <f t="shared" si="9"/>
        <v>1.0331999999999999</v>
      </c>
      <c r="U13" s="37"/>
      <c r="V13" s="37"/>
      <c r="W13" s="38"/>
      <c r="Y13" s="39"/>
      <c r="Z13" s="39"/>
      <c r="AB13" s="5"/>
      <c r="AD13" s="40"/>
      <c r="AE13" s="40"/>
      <c r="AF13" s="40"/>
      <c r="AG13" s="40"/>
    </row>
    <row r="14" spans="1:33" x14ac:dyDescent="0.2">
      <c r="A14" s="41">
        <v>5</v>
      </c>
      <c r="B14" s="42" t="s">
        <v>13</v>
      </c>
      <c r="C14" s="30">
        <v>41890842.905671865</v>
      </c>
      <c r="D14" s="31">
        <v>0</v>
      </c>
      <c r="E14" s="31">
        <v>-460126.95</v>
      </c>
      <c r="F14" s="31">
        <f t="shared" si="6"/>
        <v>41430715.955671862</v>
      </c>
      <c r="G14" s="31">
        <v>3898.04</v>
      </c>
      <c r="H14" s="32">
        <f t="shared" si="0"/>
        <v>10629</v>
      </c>
      <c r="I14" s="30">
        <v>42351218.420000002</v>
      </c>
      <c r="J14" s="31">
        <v>0</v>
      </c>
      <c r="K14" s="31">
        <v>-485681.05</v>
      </c>
      <c r="L14" s="31">
        <f t="shared" si="7"/>
        <v>41865537.370000005</v>
      </c>
      <c r="M14" s="31">
        <v>3958.6</v>
      </c>
      <c r="N14" s="32">
        <f t="shared" si="1"/>
        <v>10576</v>
      </c>
      <c r="O14" s="43">
        <f t="shared" si="2"/>
        <v>41430715.955671862</v>
      </c>
      <c r="P14" s="44">
        <f t="shared" si="3"/>
        <v>41865537.370000005</v>
      </c>
      <c r="Q14" s="45">
        <f t="shared" si="8"/>
        <v>1.0105</v>
      </c>
      <c r="R14" s="43">
        <f t="shared" si="4"/>
        <v>10629</v>
      </c>
      <c r="S14" s="46">
        <f t="shared" si="5"/>
        <v>10576</v>
      </c>
      <c r="T14" s="45">
        <f t="shared" si="9"/>
        <v>0.995</v>
      </c>
      <c r="U14" s="37"/>
      <c r="V14" s="37"/>
      <c r="W14" s="38"/>
      <c r="Y14" s="39"/>
      <c r="Z14" s="39"/>
      <c r="AB14" s="5"/>
      <c r="AD14" s="40"/>
      <c r="AE14" s="40"/>
      <c r="AF14" s="40"/>
      <c r="AG14" s="40"/>
    </row>
    <row r="15" spans="1:33" x14ac:dyDescent="0.2">
      <c r="A15" s="41">
        <v>6</v>
      </c>
      <c r="B15" s="42" t="s">
        <v>14</v>
      </c>
      <c r="C15" s="30">
        <v>20827494.547809798</v>
      </c>
      <c r="D15" s="31">
        <v>0</v>
      </c>
      <c r="E15" s="31">
        <v>-268676.23</v>
      </c>
      <c r="F15" s="31">
        <f t="shared" si="6"/>
        <v>20558818.317809798</v>
      </c>
      <c r="G15" s="31">
        <v>2184.94</v>
      </c>
      <c r="H15" s="32">
        <f t="shared" si="0"/>
        <v>9409</v>
      </c>
      <c r="I15" s="30">
        <v>21317071.93</v>
      </c>
      <c r="J15" s="31">
        <v>0</v>
      </c>
      <c r="K15" s="31">
        <v>-284031.64</v>
      </c>
      <c r="L15" s="31">
        <f t="shared" si="7"/>
        <v>21033040.289999999</v>
      </c>
      <c r="M15" s="31">
        <v>2161.79</v>
      </c>
      <c r="N15" s="32">
        <f t="shared" si="1"/>
        <v>9729</v>
      </c>
      <c r="O15" s="43">
        <f t="shared" si="2"/>
        <v>20558818.317809798</v>
      </c>
      <c r="P15" s="44">
        <f t="shared" si="3"/>
        <v>21033040.289999999</v>
      </c>
      <c r="Q15" s="45">
        <f t="shared" si="8"/>
        <v>1.0230999999999999</v>
      </c>
      <c r="R15" s="43">
        <f t="shared" si="4"/>
        <v>9409</v>
      </c>
      <c r="S15" s="46">
        <f t="shared" si="5"/>
        <v>9729</v>
      </c>
      <c r="T15" s="45">
        <f t="shared" si="9"/>
        <v>1.034</v>
      </c>
      <c r="U15" s="37"/>
      <c r="V15" s="37"/>
      <c r="W15" s="38"/>
      <c r="Y15" s="39"/>
      <c r="Z15" s="39"/>
      <c r="AB15" s="5"/>
      <c r="AD15" s="40"/>
      <c r="AE15" s="40"/>
      <c r="AF15" s="40"/>
      <c r="AG15" s="40"/>
    </row>
    <row r="16" spans="1:33" x14ac:dyDescent="0.2">
      <c r="A16" s="41">
        <v>7</v>
      </c>
      <c r="B16" s="42" t="s">
        <v>15</v>
      </c>
      <c r="C16" s="30">
        <v>535766035.59545898</v>
      </c>
      <c r="D16" s="31">
        <v>-17485154.280000001</v>
      </c>
      <c r="E16" s="31">
        <v>-7497286.9699999997</v>
      </c>
      <c r="F16" s="31">
        <f t="shared" si="6"/>
        <v>510783594.34545898</v>
      </c>
      <c r="G16" s="31">
        <v>25900.02</v>
      </c>
      <c r="H16" s="32">
        <f t="shared" si="0"/>
        <v>19721</v>
      </c>
      <c r="I16" s="30">
        <v>550266326.95000005</v>
      </c>
      <c r="J16" s="31">
        <v>-17446010.890000001</v>
      </c>
      <c r="K16" s="31">
        <v>-6655148.1900000004</v>
      </c>
      <c r="L16" s="31">
        <f t="shared" si="7"/>
        <v>526165167.87000006</v>
      </c>
      <c r="M16" s="31">
        <v>26558.07</v>
      </c>
      <c r="N16" s="32">
        <f t="shared" si="1"/>
        <v>19812</v>
      </c>
      <c r="O16" s="43">
        <f t="shared" si="2"/>
        <v>510783594.34545898</v>
      </c>
      <c r="P16" s="44">
        <f t="shared" si="3"/>
        <v>526165167.87000006</v>
      </c>
      <c r="Q16" s="45">
        <f t="shared" si="8"/>
        <v>1.0301</v>
      </c>
      <c r="R16" s="43">
        <f t="shared" si="4"/>
        <v>19721</v>
      </c>
      <c r="S16" s="46">
        <f t="shared" si="5"/>
        <v>19812</v>
      </c>
      <c r="T16" s="45">
        <f t="shared" si="9"/>
        <v>1.0045999999999999</v>
      </c>
      <c r="U16" s="37"/>
      <c r="V16" s="37"/>
      <c r="W16" s="38"/>
      <c r="Y16" s="39"/>
      <c r="Z16" s="39"/>
      <c r="AB16" s="5"/>
      <c r="AD16" s="40"/>
      <c r="AE16" s="40"/>
      <c r="AF16" s="40"/>
      <c r="AG16" s="40"/>
    </row>
    <row r="17" spans="1:33" x14ac:dyDescent="0.2">
      <c r="A17" s="41">
        <v>8</v>
      </c>
      <c r="B17" s="42" t="s">
        <v>16</v>
      </c>
      <c r="C17" s="30">
        <v>101681949.01209214</v>
      </c>
      <c r="D17" s="31">
        <v>0</v>
      </c>
      <c r="E17" s="31">
        <v>-1854122.5200000005</v>
      </c>
      <c r="F17" s="31">
        <f t="shared" si="6"/>
        <v>99827826.492092147</v>
      </c>
      <c r="G17" s="31">
        <v>9882.1099999999988</v>
      </c>
      <c r="H17" s="32">
        <f t="shared" si="0"/>
        <v>10102</v>
      </c>
      <c r="I17" s="30">
        <v>103661049.19</v>
      </c>
      <c r="J17" s="31">
        <v>0</v>
      </c>
      <c r="K17" s="31">
        <v>-1822304.96</v>
      </c>
      <c r="L17" s="31">
        <f t="shared" si="7"/>
        <v>101838744.23</v>
      </c>
      <c r="M17" s="31">
        <v>9967.1299999999992</v>
      </c>
      <c r="N17" s="32">
        <f t="shared" si="1"/>
        <v>10217</v>
      </c>
      <c r="O17" s="43">
        <f t="shared" si="2"/>
        <v>99827826.492092147</v>
      </c>
      <c r="P17" s="44">
        <f t="shared" si="3"/>
        <v>101838744.23</v>
      </c>
      <c r="Q17" s="45">
        <f t="shared" si="8"/>
        <v>1.0201</v>
      </c>
      <c r="R17" s="43">
        <f t="shared" si="4"/>
        <v>10102</v>
      </c>
      <c r="S17" s="46">
        <f t="shared" si="5"/>
        <v>10217</v>
      </c>
      <c r="T17" s="45">
        <f t="shared" si="9"/>
        <v>1.0114000000000001</v>
      </c>
      <c r="U17" s="37"/>
      <c r="V17" s="37"/>
      <c r="W17" s="38"/>
      <c r="Y17" s="39"/>
      <c r="Z17" s="39"/>
      <c r="AB17" s="5"/>
      <c r="AD17" s="40"/>
      <c r="AE17" s="40"/>
      <c r="AF17" s="40"/>
      <c r="AG17" s="40"/>
    </row>
    <row r="18" spans="1:33" x14ac:dyDescent="0.2">
      <c r="A18" s="41">
        <v>9</v>
      </c>
      <c r="B18" s="42" t="s">
        <v>17</v>
      </c>
      <c r="C18" s="30">
        <v>9993356.1389041413</v>
      </c>
      <c r="D18" s="31">
        <v>0</v>
      </c>
      <c r="E18" s="31">
        <v>-90195.57</v>
      </c>
      <c r="F18" s="31">
        <f t="shared" si="6"/>
        <v>9903160.568904141</v>
      </c>
      <c r="G18" s="31">
        <v>517.29</v>
      </c>
      <c r="H18" s="32">
        <f t="shared" si="0"/>
        <v>19144</v>
      </c>
      <c r="I18" s="30">
        <v>9682507.1599999983</v>
      </c>
      <c r="J18" s="31">
        <v>0</v>
      </c>
      <c r="K18" s="31">
        <v>-91475.61</v>
      </c>
      <c r="L18" s="31">
        <f t="shared" si="7"/>
        <v>9591031.5499999989</v>
      </c>
      <c r="M18" s="31">
        <v>517.04999999999995</v>
      </c>
      <c r="N18" s="32">
        <f t="shared" si="1"/>
        <v>18550</v>
      </c>
      <c r="O18" s="43">
        <f t="shared" si="2"/>
        <v>9903160.568904141</v>
      </c>
      <c r="P18" s="44">
        <f t="shared" si="3"/>
        <v>9591031.5499999989</v>
      </c>
      <c r="Q18" s="45">
        <f t="shared" si="8"/>
        <v>0.96850000000000003</v>
      </c>
      <c r="R18" s="43">
        <f t="shared" si="4"/>
        <v>19144</v>
      </c>
      <c r="S18" s="46">
        <f t="shared" si="5"/>
        <v>18550</v>
      </c>
      <c r="T18" s="45">
        <f t="shared" si="9"/>
        <v>0.96899999999999997</v>
      </c>
      <c r="U18" s="37"/>
      <c r="V18" s="37"/>
      <c r="W18" s="38"/>
      <c r="Y18" s="39"/>
      <c r="Z18" s="39"/>
      <c r="AB18" s="5"/>
      <c r="AD18" s="40"/>
      <c r="AE18" s="40"/>
      <c r="AF18" s="40"/>
      <c r="AG18" s="40"/>
    </row>
    <row r="19" spans="1:33" x14ac:dyDescent="0.2">
      <c r="A19" s="41">
        <v>10</v>
      </c>
      <c r="B19" s="42" t="s">
        <v>3</v>
      </c>
      <c r="C19" s="30">
        <v>95753142.744095311</v>
      </c>
      <c r="D19" s="31">
        <v>0</v>
      </c>
      <c r="E19" s="31">
        <v>-859035.95</v>
      </c>
      <c r="F19" s="31">
        <f t="shared" si="6"/>
        <v>94894106.794095308</v>
      </c>
      <c r="G19" s="31">
        <v>9477.9600000000009</v>
      </c>
      <c r="H19" s="32">
        <f t="shared" si="0"/>
        <v>10012</v>
      </c>
      <c r="I19" s="30">
        <v>100371045.67</v>
      </c>
      <c r="J19" s="31">
        <v>0</v>
      </c>
      <c r="K19" s="31">
        <v>-841174.74</v>
      </c>
      <c r="L19" s="31">
        <f t="shared" si="7"/>
        <v>99529870.930000007</v>
      </c>
      <c r="M19" s="31">
        <v>9392.48</v>
      </c>
      <c r="N19" s="32">
        <f t="shared" si="1"/>
        <v>10597</v>
      </c>
      <c r="O19" s="43">
        <f t="shared" si="2"/>
        <v>94894106.794095308</v>
      </c>
      <c r="P19" s="44">
        <f t="shared" si="3"/>
        <v>99529870.930000007</v>
      </c>
      <c r="Q19" s="45">
        <f t="shared" si="8"/>
        <v>1.0488999999999999</v>
      </c>
      <c r="R19" s="43">
        <f t="shared" si="4"/>
        <v>10012</v>
      </c>
      <c r="S19" s="46">
        <f t="shared" si="5"/>
        <v>10597</v>
      </c>
      <c r="T19" s="45">
        <f t="shared" si="9"/>
        <v>1.0584</v>
      </c>
      <c r="U19" s="37"/>
      <c r="V19" s="37"/>
      <c r="W19" s="38"/>
      <c r="Y19" s="39"/>
      <c r="Z19" s="39"/>
      <c r="AB19" s="5"/>
      <c r="AD19" s="40"/>
      <c r="AE19" s="40"/>
      <c r="AF19" s="40"/>
      <c r="AG19" s="40"/>
    </row>
    <row r="20" spans="1:33" x14ac:dyDescent="0.2">
      <c r="A20" s="41">
        <v>11</v>
      </c>
      <c r="B20" s="42" t="s">
        <v>18</v>
      </c>
      <c r="C20" s="30">
        <v>7610672.1283308435</v>
      </c>
      <c r="D20" s="31">
        <v>0</v>
      </c>
      <c r="E20" s="31">
        <v>-76478.36</v>
      </c>
      <c r="F20" s="31">
        <f t="shared" si="6"/>
        <v>7534193.7683308432</v>
      </c>
      <c r="G20" s="31">
        <v>722.23</v>
      </c>
      <c r="H20" s="32">
        <f t="shared" si="0"/>
        <v>10432</v>
      </c>
      <c r="I20" s="30">
        <v>7730876.4699999997</v>
      </c>
      <c r="J20" s="31">
        <v>0</v>
      </c>
      <c r="K20" s="31">
        <v>-89817.62</v>
      </c>
      <c r="L20" s="31">
        <f t="shared" si="7"/>
        <v>7641058.8499999996</v>
      </c>
      <c r="M20" s="31">
        <v>716.78</v>
      </c>
      <c r="N20" s="32">
        <f t="shared" si="1"/>
        <v>10660</v>
      </c>
      <c r="O20" s="43">
        <f t="shared" si="2"/>
        <v>7534193.7683308432</v>
      </c>
      <c r="P20" s="44">
        <f t="shared" si="3"/>
        <v>7641058.8499999996</v>
      </c>
      <c r="Q20" s="45">
        <f t="shared" si="8"/>
        <v>1.0142</v>
      </c>
      <c r="R20" s="43">
        <f t="shared" si="4"/>
        <v>10432</v>
      </c>
      <c r="S20" s="46">
        <f t="shared" si="5"/>
        <v>10660</v>
      </c>
      <c r="T20" s="45">
        <f t="shared" si="9"/>
        <v>1.0219</v>
      </c>
      <c r="U20" s="37"/>
      <c r="V20" s="37"/>
      <c r="W20" s="38"/>
      <c r="Y20" s="39"/>
      <c r="Z20" s="39"/>
      <c r="AB20" s="5"/>
      <c r="AD20" s="40"/>
      <c r="AE20" s="40"/>
      <c r="AF20" s="40"/>
      <c r="AG20" s="40"/>
    </row>
    <row r="21" spans="1:33" x14ac:dyDescent="0.2">
      <c r="A21" s="41">
        <v>12</v>
      </c>
      <c r="B21" s="42" t="s">
        <v>19</v>
      </c>
      <c r="C21" s="30">
        <v>50839803.113223776</v>
      </c>
      <c r="D21" s="31">
        <v>0</v>
      </c>
      <c r="E21" s="31">
        <v>-217386.59</v>
      </c>
      <c r="F21" s="31">
        <f t="shared" si="6"/>
        <v>50622416.523223773</v>
      </c>
      <c r="G21" s="31">
        <v>4556.9800000000005</v>
      </c>
      <c r="H21" s="32">
        <f t="shared" si="0"/>
        <v>11109</v>
      </c>
      <c r="I21" s="30">
        <v>51460336.750000007</v>
      </c>
      <c r="J21" s="31">
        <v>0</v>
      </c>
      <c r="K21" s="31">
        <v>-215719.12</v>
      </c>
      <c r="L21" s="31">
        <f t="shared" si="7"/>
        <v>51244617.63000001</v>
      </c>
      <c r="M21" s="31">
        <v>4556.13</v>
      </c>
      <c r="N21" s="32">
        <f t="shared" si="1"/>
        <v>11247</v>
      </c>
      <c r="O21" s="43">
        <f t="shared" si="2"/>
        <v>50622416.523223773</v>
      </c>
      <c r="P21" s="44">
        <f t="shared" si="3"/>
        <v>51244617.63000001</v>
      </c>
      <c r="Q21" s="45">
        <f t="shared" si="8"/>
        <v>1.0123</v>
      </c>
      <c r="R21" s="43">
        <f t="shared" si="4"/>
        <v>11109</v>
      </c>
      <c r="S21" s="46">
        <f t="shared" si="5"/>
        <v>11247</v>
      </c>
      <c r="T21" s="45">
        <f t="shared" si="9"/>
        <v>1.0124</v>
      </c>
      <c r="U21" s="37"/>
      <c r="V21" s="37"/>
      <c r="W21" s="38"/>
      <c r="Y21" s="39"/>
      <c r="Z21" s="39"/>
      <c r="AB21" s="5"/>
      <c r="AD21" s="40"/>
      <c r="AE21" s="40"/>
      <c r="AF21" s="40"/>
      <c r="AG21" s="40"/>
    </row>
    <row r="22" spans="1:33" x14ac:dyDescent="0.2">
      <c r="A22" s="41">
        <v>13</v>
      </c>
      <c r="B22" s="42" t="s">
        <v>20</v>
      </c>
      <c r="C22" s="30">
        <v>19026445.573852044</v>
      </c>
      <c r="D22" s="31">
        <v>0</v>
      </c>
      <c r="E22" s="31">
        <v>-379570.33999999997</v>
      </c>
      <c r="F22" s="31">
        <f t="shared" si="6"/>
        <v>18646875.233852044</v>
      </c>
      <c r="G22" s="31">
        <v>1557.66</v>
      </c>
      <c r="H22" s="32">
        <f t="shared" si="0"/>
        <v>11971</v>
      </c>
      <c r="I22" s="30">
        <v>19394043.580000006</v>
      </c>
      <c r="J22" s="31">
        <v>0</v>
      </c>
      <c r="K22" s="31">
        <v>-515988.19</v>
      </c>
      <c r="L22" s="31">
        <f t="shared" si="7"/>
        <v>18878055.390000004</v>
      </c>
      <c r="M22" s="31">
        <v>1536.55</v>
      </c>
      <c r="N22" s="32">
        <f t="shared" si="1"/>
        <v>12286</v>
      </c>
      <c r="O22" s="43">
        <f t="shared" si="2"/>
        <v>18646875.233852044</v>
      </c>
      <c r="P22" s="44">
        <f t="shared" si="3"/>
        <v>18878055.390000004</v>
      </c>
      <c r="Q22" s="45">
        <f t="shared" si="8"/>
        <v>1.0124</v>
      </c>
      <c r="R22" s="43">
        <f t="shared" si="4"/>
        <v>11971</v>
      </c>
      <c r="S22" s="46">
        <f t="shared" si="5"/>
        <v>12286</v>
      </c>
      <c r="T22" s="45">
        <f t="shared" si="9"/>
        <v>1.0263</v>
      </c>
      <c r="U22" s="37"/>
      <c r="V22" s="37"/>
      <c r="W22" s="38"/>
      <c r="Y22" s="39"/>
      <c r="Z22" s="39"/>
      <c r="AB22" s="5"/>
      <c r="AD22" s="40"/>
      <c r="AE22" s="40"/>
      <c r="AF22" s="40"/>
      <c r="AG22" s="40"/>
    </row>
    <row r="23" spans="1:33" x14ac:dyDescent="0.2">
      <c r="A23" s="41">
        <v>14</v>
      </c>
      <c r="B23" s="42" t="s">
        <v>21</v>
      </c>
      <c r="C23" s="30">
        <v>28037637.386666819</v>
      </c>
      <c r="D23" s="31">
        <v>0</v>
      </c>
      <c r="E23" s="31">
        <v>-189273.08</v>
      </c>
      <c r="F23" s="31">
        <f t="shared" si="6"/>
        <v>27848364.306666821</v>
      </c>
      <c r="G23" s="31">
        <v>2724.18</v>
      </c>
      <c r="H23" s="32">
        <f t="shared" si="0"/>
        <v>10223</v>
      </c>
      <c r="I23" s="30">
        <v>28764432.91</v>
      </c>
      <c r="J23" s="31">
        <v>0</v>
      </c>
      <c r="K23" s="31">
        <v>-646605.04</v>
      </c>
      <c r="L23" s="31">
        <f t="shared" si="7"/>
        <v>28117827.870000001</v>
      </c>
      <c r="M23" s="31">
        <v>2637.6</v>
      </c>
      <c r="N23" s="32">
        <f t="shared" si="1"/>
        <v>10660</v>
      </c>
      <c r="O23" s="43">
        <f t="shared" si="2"/>
        <v>27848364.306666821</v>
      </c>
      <c r="P23" s="44">
        <f t="shared" si="3"/>
        <v>28117827.870000001</v>
      </c>
      <c r="Q23" s="45">
        <f t="shared" si="8"/>
        <v>1.0097</v>
      </c>
      <c r="R23" s="43">
        <f t="shared" si="4"/>
        <v>10223</v>
      </c>
      <c r="S23" s="46">
        <f t="shared" si="5"/>
        <v>10660</v>
      </c>
      <c r="T23" s="45">
        <f t="shared" si="9"/>
        <v>1.0427</v>
      </c>
      <c r="U23" s="37"/>
      <c r="V23" s="37"/>
      <c r="W23" s="38"/>
      <c r="Y23" s="39"/>
      <c r="Z23" s="39"/>
      <c r="AB23" s="5"/>
      <c r="AD23" s="40"/>
      <c r="AE23" s="40"/>
      <c r="AF23" s="40"/>
      <c r="AG23" s="40"/>
    </row>
    <row r="24" spans="1:33" x14ac:dyDescent="0.2">
      <c r="A24" s="41">
        <v>15</v>
      </c>
      <c r="B24" s="42" t="s">
        <v>22</v>
      </c>
      <c r="C24" s="30">
        <v>20475751.706050586</v>
      </c>
      <c r="D24" s="31">
        <v>0</v>
      </c>
      <c r="E24" s="31">
        <v>-705501.64</v>
      </c>
      <c r="F24" s="31">
        <f t="shared" si="6"/>
        <v>19770250.066050585</v>
      </c>
      <c r="G24" s="31">
        <v>1949.25</v>
      </c>
      <c r="H24" s="32">
        <f t="shared" si="0"/>
        <v>10142</v>
      </c>
      <c r="I24" s="30">
        <v>21176237.689999998</v>
      </c>
      <c r="J24" s="31">
        <v>0</v>
      </c>
      <c r="K24" s="31">
        <v>-738890.74</v>
      </c>
      <c r="L24" s="31">
        <f t="shared" si="7"/>
        <v>20437346.949999999</v>
      </c>
      <c r="M24" s="31">
        <v>1977.74</v>
      </c>
      <c r="N24" s="32">
        <f t="shared" si="1"/>
        <v>10334</v>
      </c>
      <c r="O24" s="43">
        <f t="shared" si="2"/>
        <v>19770250.066050585</v>
      </c>
      <c r="P24" s="44">
        <f t="shared" si="3"/>
        <v>20437346.949999999</v>
      </c>
      <c r="Q24" s="45">
        <f t="shared" si="8"/>
        <v>1.0337000000000001</v>
      </c>
      <c r="R24" s="43">
        <f t="shared" si="4"/>
        <v>10142</v>
      </c>
      <c r="S24" s="46">
        <f t="shared" si="5"/>
        <v>10334</v>
      </c>
      <c r="T24" s="45">
        <f t="shared" si="9"/>
        <v>1.0188999999999999</v>
      </c>
      <c r="U24" s="37"/>
      <c r="V24" s="37"/>
      <c r="W24" s="38"/>
      <c r="Y24" s="39"/>
      <c r="Z24" s="39"/>
      <c r="AB24" s="5"/>
      <c r="AD24" s="40"/>
      <c r="AE24" s="40"/>
      <c r="AF24" s="40"/>
      <c r="AG24" s="40"/>
    </row>
    <row r="25" spans="1:33" x14ac:dyDescent="0.2">
      <c r="A25" s="41">
        <v>16</v>
      </c>
      <c r="B25" s="42" t="s">
        <v>23</v>
      </c>
      <c r="C25" s="30">
        <v>74212878.244830668</v>
      </c>
      <c r="D25" s="31">
        <v>0</v>
      </c>
      <c r="E25" s="31">
        <v>-1208210.69</v>
      </c>
      <c r="F25" s="31">
        <f t="shared" si="6"/>
        <v>73004667.55483067</v>
      </c>
      <c r="G25" s="31">
        <v>7661.0899999999992</v>
      </c>
      <c r="H25" s="32">
        <f t="shared" si="0"/>
        <v>9529</v>
      </c>
      <c r="I25" s="30">
        <v>77704985.530000001</v>
      </c>
      <c r="J25" s="31">
        <v>0</v>
      </c>
      <c r="K25" s="31">
        <v>-1197678.29</v>
      </c>
      <c r="L25" s="31">
        <f t="shared" si="7"/>
        <v>76507307.239999995</v>
      </c>
      <c r="M25" s="31">
        <v>7626.86</v>
      </c>
      <c r="N25" s="32">
        <f t="shared" si="1"/>
        <v>10031</v>
      </c>
      <c r="O25" s="43">
        <f t="shared" si="2"/>
        <v>73004667.55483067</v>
      </c>
      <c r="P25" s="44">
        <f t="shared" si="3"/>
        <v>76507307.239999995</v>
      </c>
      <c r="Q25" s="45">
        <f t="shared" si="8"/>
        <v>1.048</v>
      </c>
      <c r="R25" s="43">
        <f t="shared" si="4"/>
        <v>9529</v>
      </c>
      <c r="S25" s="46">
        <f t="shared" si="5"/>
        <v>10031</v>
      </c>
      <c r="T25" s="45">
        <f t="shared" si="9"/>
        <v>1.0527</v>
      </c>
      <c r="U25" s="37"/>
      <c r="V25" s="37"/>
      <c r="W25" s="38"/>
      <c r="Y25" s="39"/>
      <c r="Z25" s="39"/>
      <c r="AB25" s="5"/>
      <c r="AD25" s="40"/>
      <c r="AE25" s="40"/>
      <c r="AF25" s="40"/>
      <c r="AG25" s="40"/>
    </row>
    <row r="26" spans="1:33" x14ac:dyDescent="0.2">
      <c r="A26" s="41">
        <v>17</v>
      </c>
      <c r="B26" s="42" t="s">
        <v>24</v>
      </c>
      <c r="C26" s="30">
        <v>41216334.406248689</v>
      </c>
      <c r="D26" s="31">
        <v>0</v>
      </c>
      <c r="E26" s="31">
        <v>-295787.40999999992</v>
      </c>
      <c r="F26" s="31">
        <f t="shared" si="6"/>
        <v>40920546.996248692</v>
      </c>
      <c r="G26" s="31">
        <v>4115.95</v>
      </c>
      <c r="H26" s="32">
        <f t="shared" si="0"/>
        <v>9942</v>
      </c>
      <c r="I26" s="30">
        <v>42169165.099999994</v>
      </c>
      <c r="J26" s="31">
        <v>0</v>
      </c>
      <c r="K26" s="31">
        <v>-311638.24</v>
      </c>
      <c r="L26" s="31">
        <f t="shared" si="7"/>
        <v>41857526.859999992</v>
      </c>
      <c r="M26" s="31">
        <v>4083.0600000000009</v>
      </c>
      <c r="N26" s="32">
        <f t="shared" si="1"/>
        <v>10252</v>
      </c>
      <c r="O26" s="43">
        <f t="shared" si="2"/>
        <v>40920546.996248692</v>
      </c>
      <c r="P26" s="44">
        <f t="shared" si="3"/>
        <v>41857526.859999992</v>
      </c>
      <c r="Q26" s="45">
        <f t="shared" si="8"/>
        <v>1.0228999999999999</v>
      </c>
      <c r="R26" s="43">
        <f t="shared" si="4"/>
        <v>9942</v>
      </c>
      <c r="S26" s="46">
        <f t="shared" si="5"/>
        <v>10252</v>
      </c>
      <c r="T26" s="45">
        <f t="shared" si="9"/>
        <v>1.0311999999999999</v>
      </c>
      <c r="U26" s="37"/>
      <c r="V26" s="37"/>
      <c r="W26" s="38"/>
      <c r="Y26" s="39"/>
      <c r="Z26" s="39"/>
      <c r="AB26" s="5"/>
      <c r="AD26" s="40"/>
      <c r="AE26" s="40"/>
      <c r="AF26" s="40"/>
      <c r="AG26" s="40"/>
    </row>
    <row r="27" spans="1:33" x14ac:dyDescent="0.2">
      <c r="A27" s="41">
        <v>18</v>
      </c>
      <c r="B27" s="42" t="s">
        <v>25</v>
      </c>
      <c r="C27" s="30">
        <v>38957965.744018875</v>
      </c>
      <c r="D27" s="31">
        <v>-14744.23</v>
      </c>
      <c r="E27" s="31">
        <v>-661546.59</v>
      </c>
      <c r="F27" s="31">
        <f t="shared" si="6"/>
        <v>38281674.924018875</v>
      </c>
      <c r="G27" s="31">
        <v>3614.7899999999995</v>
      </c>
      <c r="H27" s="32">
        <f t="shared" si="0"/>
        <v>10590</v>
      </c>
      <c r="I27" s="30">
        <v>38766309.890000001</v>
      </c>
      <c r="J27" s="31">
        <v>-11634.68</v>
      </c>
      <c r="K27" s="31">
        <v>-596285.56000000006</v>
      </c>
      <c r="L27" s="31">
        <f t="shared" si="7"/>
        <v>38158389.649999999</v>
      </c>
      <c r="M27" s="31">
        <v>3587.59</v>
      </c>
      <c r="N27" s="32">
        <f t="shared" si="1"/>
        <v>10636</v>
      </c>
      <c r="O27" s="43">
        <f t="shared" si="2"/>
        <v>38281674.924018875</v>
      </c>
      <c r="P27" s="44">
        <f t="shared" si="3"/>
        <v>38158389.649999999</v>
      </c>
      <c r="Q27" s="45">
        <f t="shared" si="8"/>
        <v>0.99680000000000002</v>
      </c>
      <c r="R27" s="43">
        <f t="shared" si="4"/>
        <v>10590</v>
      </c>
      <c r="S27" s="46">
        <f t="shared" si="5"/>
        <v>10636</v>
      </c>
      <c r="T27" s="45">
        <f t="shared" si="9"/>
        <v>1.0043</v>
      </c>
      <c r="U27" s="37"/>
      <c r="V27" s="37"/>
      <c r="W27" s="38"/>
      <c r="Y27" s="39"/>
      <c r="Z27" s="39"/>
      <c r="AB27" s="5"/>
      <c r="AD27" s="40"/>
      <c r="AE27" s="40"/>
      <c r="AF27" s="40"/>
      <c r="AG27" s="40"/>
    </row>
    <row r="28" spans="1:33" x14ac:dyDescent="0.2">
      <c r="A28" s="41">
        <v>19</v>
      </c>
      <c r="B28" s="42" t="s">
        <v>26</v>
      </c>
      <c r="C28" s="30">
        <v>9349338.5204756334</v>
      </c>
      <c r="D28" s="31">
        <v>0</v>
      </c>
      <c r="E28" s="31">
        <v>-153720.64000000001</v>
      </c>
      <c r="F28" s="31">
        <f t="shared" si="6"/>
        <v>9195617.8804756328</v>
      </c>
      <c r="G28" s="31">
        <v>610.55999999999995</v>
      </c>
      <c r="H28" s="32">
        <f t="shared" si="0"/>
        <v>15061</v>
      </c>
      <c r="I28" s="30">
        <v>9661851.5299999993</v>
      </c>
      <c r="J28" s="31">
        <v>0</v>
      </c>
      <c r="K28" s="31">
        <v>-175057.95</v>
      </c>
      <c r="L28" s="31">
        <f t="shared" si="7"/>
        <v>9486793.5800000001</v>
      </c>
      <c r="M28" s="31">
        <v>587.25</v>
      </c>
      <c r="N28" s="32">
        <f t="shared" si="1"/>
        <v>16155</v>
      </c>
      <c r="O28" s="43">
        <f t="shared" si="2"/>
        <v>9195617.8804756328</v>
      </c>
      <c r="P28" s="44">
        <f t="shared" si="3"/>
        <v>9486793.5800000001</v>
      </c>
      <c r="Q28" s="45">
        <f t="shared" si="8"/>
        <v>1.0317000000000001</v>
      </c>
      <c r="R28" s="43">
        <f t="shared" si="4"/>
        <v>15061</v>
      </c>
      <c r="S28" s="46">
        <f t="shared" si="5"/>
        <v>16155</v>
      </c>
      <c r="T28" s="45">
        <f t="shared" si="9"/>
        <v>1.0726</v>
      </c>
      <c r="U28" s="37"/>
      <c r="V28" s="37"/>
      <c r="W28" s="38"/>
      <c r="Y28" s="39"/>
      <c r="Z28" s="39"/>
      <c r="AB28" s="5"/>
      <c r="AD28" s="40"/>
      <c r="AE28" s="40"/>
      <c r="AF28" s="40"/>
      <c r="AG28" s="40"/>
    </row>
    <row r="29" spans="1:33" x14ac:dyDescent="0.2">
      <c r="A29" s="41">
        <v>20</v>
      </c>
      <c r="B29" s="42" t="s">
        <v>27</v>
      </c>
      <c r="C29" s="30">
        <v>21865949.642992347</v>
      </c>
      <c r="D29" s="31">
        <v>0</v>
      </c>
      <c r="E29" s="31">
        <v>-310593.16000000003</v>
      </c>
      <c r="F29" s="31">
        <f t="shared" si="6"/>
        <v>21555356.482992347</v>
      </c>
      <c r="G29" s="31">
        <v>1775.6799999999998</v>
      </c>
      <c r="H29" s="32">
        <f t="shared" si="0"/>
        <v>12139</v>
      </c>
      <c r="I29" s="30">
        <v>22474794.169999998</v>
      </c>
      <c r="J29" s="31">
        <v>0</v>
      </c>
      <c r="K29" s="31">
        <v>-280357.21999999997</v>
      </c>
      <c r="L29" s="31">
        <f t="shared" si="7"/>
        <v>22194436.949999999</v>
      </c>
      <c r="M29" s="31">
        <v>1749.76</v>
      </c>
      <c r="N29" s="32">
        <f t="shared" si="1"/>
        <v>12684</v>
      </c>
      <c r="O29" s="43">
        <f t="shared" si="2"/>
        <v>21555356.482992347</v>
      </c>
      <c r="P29" s="44">
        <f t="shared" si="3"/>
        <v>22194436.949999999</v>
      </c>
      <c r="Q29" s="45">
        <f t="shared" si="8"/>
        <v>1.0296000000000001</v>
      </c>
      <c r="R29" s="43">
        <f t="shared" si="4"/>
        <v>12139</v>
      </c>
      <c r="S29" s="46">
        <f t="shared" si="5"/>
        <v>12684</v>
      </c>
      <c r="T29" s="45">
        <f t="shared" si="9"/>
        <v>1.0448999999999999</v>
      </c>
      <c r="U29" s="37"/>
      <c r="V29" s="37"/>
      <c r="W29" s="38"/>
      <c r="Y29" s="39"/>
      <c r="Z29" s="39"/>
      <c r="AB29" s="5"/>
      <c r="AD29" s="40"/>
      <c r="AE29" s="40"/>
      <c r="AF29" s="40"/>
      <c r="AG29" s="40"/>
    </row>
    <row r="30" spans="1:33" x14ac:dyDescent="0.2">
      <c r="A30" s="41">
        <v>21</v>
      </c>
      <c r="B30" s="42" t="s">
        <v>28</v>
      </c>
      <c r="C30" s="30">
        <v>581775476.98214054</v>
      </c>
      <c r="D30" s="31">
        <v>0</v>
      </c>
      <c r="E30" s="31">
        <v>-1130562.1799999997</v>
      </c>
      <c r="F30" s="31">
        <f t="shared" si="6"/>
        <v>580644914.80214059</v>
      </c>
      <c r="G30" s="31">
        <v>60090.789999999994</v>
      </c>
      <c r="H30" s="32">
        <f t="shared" si="0"/>
        <v>9663</v>
      </c>
      <c r="I30" s="30">
        <v>604509972.68000007</v>
      </c>
      <c r="J30" s="31">
        <v>0</v>
      </c>
      <c r="K30" s="31">
        <v>-1402477.5000000005</v>
      </c>
      <c r="L30" s="31">
        <f t="shared" si="7"/>
        <v>603107495.18000007</v>
      </c>
      <c r="M30" s="31">
        <v>60758.920000000006</v>
      </c>
      <c r="N30" s="32">
        <f t="shared" si="1"/>
        <v>9926</v>
      </c>
      <c r="O30" s="43">
        <f t="shared" si="2"/>
        <v>580644914.80214059</v>
      </c>
      <c r="P30" s="44">
        <f t="shared" si="3"/>
        <v>603107495.18000007</v>
      </c>
      <c r="Q30" s="45">
        <f t="shared" si="8"/>
        <v>1.0387</v>
      </c>
      <c r="R30" s="43">
        <f t="shared" si="4"/>
        <v>9663</v>
      </c>
      <c r="S30" s="46">
        <f t="shared" si="5"/>
        <v>9926</v>
      </c>
      <c r="T30" s="45">
        <f t="shared" si="9"/>
        <v>1.0271999999999999</v>
      </c>
      <c r="U30" s="37"/>
      <c r="V30" s="37"/>
      <c r="W30" s="38"/>
      <c r="Y30" s="39"/>
      <c r="Z30" s="39"/>
      <c r="AB30" s="5"/>
      <c r="AD30" s="40"/>
      <c r="AE30" s="40"/>
      <c r="AF30" s="40"/>
      <c r="AG30" s="40"/>
    </row>
    <row r="31" spans="1:33" x14ac:dyDescent="0.2">
      <c r="A31" s="41">
        <v>22</v>
      </c>
      <c r="B31" s="42" t="s">
        <v>29</v>
      </c>
      <c r="C31" s="30">
        <v>22765604.852289815</v>
      </c>
      <c r="D31" s="31">
        <v>0</v>
      </c>
      <c r="E31" s="31">
        <v>-39800</v>
      </c>
      <c r="F31" s="31">
        <f t="shared" si="6"/>
        <v>22725804.852289815</v>
      </c>
      <c r="G31" s="31">
        <v>1932.13</v>
      </c>
      <c r="H31" s="32">
        <f t="shared" si="0"/>
        <v>11762</v>
      </c>
      <c r="I31" s="30">
        <v>22969809.210000001</v>
      </c>
      <c r="J31" s="31">
        <v>0</v>
      </c>
      <c r="K31" s="31">
        <v>-83819.679999999993</v>
      </c>
      <c r="L31" s="31">
        <f t="shared" si="7"/>
        <v>22885989.530000001</v>
      </c>
      <c r="M31" s="31">
        <v>1925.4399999999998</v>
      </c>
      <c r="N31" s="32">
        <f t="shared" si="1"/>
        <v>11886</v>
      </c>
      <c r="O31" s="43">
        <f t="shared" si="2"/>
        <v>22725804.852289815</v>
      </c>
      <c r="P31" s="44">
        <f t="shared" si="3"/>
        <v>22885989.530000001</v>
      </c>
      <c r="Q31" s="45">
        <f t="shared" si="8"/>
        <v>1.0069999999999999</v>
      </c>
      <c r="R31" s="43">
        <f t="shared" si="4"/>
        <v>11762</v>
      </c>
      <c r="S31" s="46">
        <f t="shared" si="5"/>
        <v>11886</v>
      </c>
      <c r="T31" s="45">
        <f t="shared" si="9"/>
        <v>1.0105</v>
      </c>
      <c r="U31" s="37"/>
      <c r="V31" s="37"/>
      <c r="W31" s="38"/>
      <c r="Y31" s="39"/>
      <c r="Z31" s="39"/>
      <c r="AB31" s="5"/>
      <c r="AD31" s="40"/>
      <c r="AE31" s="40"/>
      <c r="AF31" s="40"/>
      <c r="AG31" s="40"/>
    </row>
    <row r="32" spans="1:33" x14ac:dyDescent="0.2">
      <c r="A32" s="41">
        <v>23</v>
      </c>
      <c r="B32" s="42" t="s">
        <v>30</v>
      </c>
      <c r="C32" s="30">
        <v>6383426.1950081</v>
      </c>
      <c r="D32" s="31">
        <v>0</v>
      </c>
      <c r="E32" s="31">
        <v>0</v>
      </c>
      <c r="F32" s="31">
        <f t="shared" si="6"/>
        <v>6383426.1950081</v>
      </c>
      <c r="G32" s="31">
        <v>586.91</v>
      </c>
      <c r="H32" s="32">
        <f t="shared" si="0"/>
        <v>10876</v>
      </c>
      <c r="I32" s="30">
        <v>6433011.3900000006</v>
      </c>
      <c r="J32" s="31">
        <v>0</v>
      </c>
      <c r="K32" s="31">
        <v>0</v>
      </c>
      <c r="L32" s="31">
        <f t="shared" si="7"/>
        <v>6433011.3900000006</v>
      </c>
      <c r="M32" s="31">
        <v>579.93000000000006</v>
      </c>
      <c r="N32" s="32">
        <f t="shared" si="1"/>
        <v>11093</v>
      </c>
      <c r="O32" s="43">
        <f t="shared" si="2"/>
        <v>6383426.1950081</v>
      </c>
      <c r="P32" s="44">
        <f t="shared" si="3"/>
        <v>6433011.3900000006</v>
      </c>
      <c r="Q32" s="45">
        <f t="shared" si="8"/>
        <v>1.0078</v>
      </c>
      <c r="R32" s="43">
        <f t="shared" si="4"/>
        <v>10876</v>
      </c>
      <c r="S32" s="46">
        <f t="shared" si="5"/>
        <v>11093</v>
      </c>
      <c r="T32" s="45">
        <f t="shared" si="9"/>
        <v>1.02</v>
      </c>
      <c r="U32" s="37"/>
      <c r="V32" s="37"/>
      <c r="W32" s="38"/>
      <c r="Y32" s="39"/>
      <c r="Z32" s="39"/>
      <c r="AB32" s="5"/>
      <c r="AD32" s="40"/>
      <c r="AE32" s="40"/>
      <c r="AF32" s="40"/>
      <c r="AG32" s="40"/>
    </row>
    <row r="33" spans="1:33" x14ac:dyDescent="0.2">
      <c r="A33" s="41">
        <v>24</v>
      </c>
      <c r="B33" s="42" t="s">
        <v>31</v>
      </c>
      <c r="C33" s="30">
        <v>79417744.06000568</v>
      </c>
      <c r="D33" s="31">
        <v>0</v>
      </c>
      <c r="E33" s="31">
        <v>-694363</v>
      </c>
      <c r="F33" s="31">
        <f t="shared" si="6"/>
        <v>78723381.06000568</v>
      </c>
      <c r="G33" s="31">
        <v>7983.57</v>
      </c>
      <c r="H33" s="32">
        <f t="shared" si="0"/>
        <v>9861</v>
      </c>
      <c r="I33" s="30">
        <v>80995873.74000001</v>
      </c>
      <c r="J33" s="31">
        <v>0</v>
      </c>
      <c r="K33" s="31">
        <v>-793622.06</v>
      </c>
      <c r="L33" s="31">
        <f t="shared" si="7"/>
        <v>80202251.680000007</v>
      </c>
      <c r="M33" s="31">
        <v>8070.3499999999995</v>
      </c>
      <c r="N33" s="32">
        <f t="shared" si="1"/>
        <v>9938</v>
      </c>
      <c r="O33" s="43">
        <f t="shared" si="2"/>
        <v>78723381.06000568</v>
      </c>
      <c r="P33" s="44">
        <f t="shared" si="3"/>
        <v>80202251.680000007</v>
      </c>
      <c r="Q33" s="45">
        <f t="shared" si="8"/>
        <v>1.0187999999999999</v>
      </c>
      <c r="R33" s="43">
        <f t="shared" si="4"/>
        <v>9861</v>
      </c>
      <c r="S33" s="46">
        <f t="shared" si="5"/>
        <v>9938</v>
      </c>
      <c r="T33" s="45">
        <f t="shared" si="9"/>
        <v>1.0078</v>
      </c>
      <c r="U33" s="37"/>
      <c r="V33" s="37"/>
      <c r="W33" s="38"/>
      <c r="Y33" s="39"/>
      <c r="Z33" s="39"/>
      <c r="AB33" s="5"/>
      <c r="AD33" s="40"/>
      <c r="AE33" s="40"/>
      <c r="AF33" s="40"/>
      <c r="AG33" s="40"/>
    </row>
    <row r="34" spans="1:33" x14ac:dyDescent="0.2">
      <c r="A34" s="41">
        <v>25</v>
      </c>
      <c r="B34" s="42" t="s">
        <v>32</v>
      </c>
      <c r="C34" s="30">
        <v>13585898.493381565</v>
      </c>
      <c r="D34" s="31">
        <v>0</v>
      </c>
      <c r="E34" s="31">
        <v>-221146.6</v>
      </c>
      <c r="F34" s="31">
        <f t="shared" si="6"/>
        <v>13364751.893381566</v>
      </c>
      <c r="G34" s="31">
        <v>1238.42</v>
      </c>
      <c r="H34" s="32">
        <f t="shared" si="0"/>
        <v>10792</v>
      </c>
      <c r="I34" s="30">
        <v>14043680.699999999</v>
      </c>
      <c r="J34" s="31">
        <v>0</v>
      </c>
      <c r="K34" s="31">
        <v>-246713</v>
      </c>
      <c r="L34" s="31">
        <f t="shared" si="7"/>
        <v>13796967.699999999</v>
      </c>
      <c r="M34" s="31">
        <v>1250.51</v>
      </c>
      <c r="N34" s="32">
        <f t="shared" si="1"/>
        <v>11033</v>
      </c>
      <c r="O34" s="43">
        <f t="shared" si="2"/>
        <v>13364751.893381566</v>
      </c>
      <c r="P34" s="44">
        <f t="shared" si="3"/>
        <v>13796967.699999999</v>
      </c>
      <c r="Q34" s="45">
        <f t="shared" si="8"/>
        <v>1.0323</v>
      </c>
      <c r="R34" s="43">
        <f t="shared" si="4"/>
        <v>10792</v>
      </c>
      <c r="S34" s="46">
        <f t="shared" si="5"/>
        <v>11033</v>
      </c>
      <c r="T34" s="45">
        <f t="shared" si="9"/>
        <v>1.0223</v>
      </c>
      <c r="U34" s="37"/>
      <c r="V34" s="37"/>
      <c r="W34" s="38"/>
      <c r="Y34" s="39"/>
      <c r="Z34" s="39"/>
      <c r="AB34" s="5"/>
      <c r="AD34" s="40"/>
      <c r="AE34" s="40"/>
      <c r="AF34" s="40"/>
      <c r="AG34" s="40"/>
    </row>
    <row r="35" spans="1:33" x14ac:dyDescent="0.2">
      <c r="A35" s="41">
        <v>26</v>
      </c>
      <c r="B35" s="42" t="s">
        <v>33</v>
      </c>
      <c r="C35" s="30">
        <v>21391952.538604409</v>
      </c>
      <c r="D35" s="31">
        <v>0</v>
      </c>
      <c r="E35" s="31">
        <v>-321735.01000000007</v>
      </c>
      <c r="F35" s="31">
        <f t="shared" si="6"/>
        <v>21070217.528604407</v>
      </c>
      <c r="G35" s="31">
        <v>1993.6300000000003</v>
      </c>
      <c r="H35" s="32">
        <f t="shared" si="0"/>
        <v>10569</v>
      </c>
      <c r="I35" s="30">
        <v>22344341.18</v>
      </c>
      <c r="J35" s="31">
        <v>0</v>
      </c>
      <c r="K35" s="31">
        <v>-297321</v>
      </c>
      <c r="L35" s="31">
        <f t="shared" si="7"/>
        <v>22047020.18</v>
      </c>
      <c r="M35" s="31">
        <v>1977.62</v>
      </c>
      <c r="N35" s="32">
        <f t="shared" si="1"/>
        <v>11148</v>
      </c>
      <c r="O35" s="43">
        <f t="shared" si="2"/>
        <v>21070217.528604407</v>
      </c>
      <c r="P35" s="44">
        <f t="shared" si="3"/>
        <v>22047020.18</v>
      </c>
      <c r="Q35" s="45">
        <f t="shared" si="8"/>
        <v>1.0464</v>
      </c>
      <c r="R35" s="43">
        <f t="shared" si="4"/>
        <v>10569</v>
      </c>
      <c r="S35" s="46">
        <f t="shared" si="5"/>
        <v>11148</v>
      </c>
      <c r="T35" s="45">
        <f t="shared" si="9"/>
        <v>1.0548</v>
      </c>
      <c r="U35" s="37"/>
      <c r="V35" s="37"/>
      <c r="W35" s="38"/>
      <c r="Y35" s="39"/>
      <c r="Z35" s="39"/>
      <c r="AB35" s="5"/>
      <c r="AD35" s="40"/>
      <c r="AE35" s="40"/>
      <c r="AF35" s="40"/>
      <c r="AG35" s="40"/>
    </row>
    <row r="36" spans="1:33" x14ac:dyDescent="0.2">
      <c r="A36" s="41">
        <v>27</v>
      </c>
      <c r="B36" s="42" t="s">
        <v>34</v>
      </c>
      <c r="C36" s="30">
        <v>43419965.34857139</v>
      </c>
      <c r="D36" s="31">
        <v>0</v>
      </c>
      <c r="E36" s="31">
        <v>-208690.9</v>
      </c>
      <c r="F36" s="31">
        <f t="shared" si="6"/>
        <v>43211274.448571391</v>
      </c>
      <c r="G36" s="31">
        <v>4258.67</v>
      </c>
      <c r="H36" s="32">
        <f t="shared" si="0"/>
        <v>10147</v>
      </c>
      <c r="I36" s="30">
        <v>46620977.409999996</v>
      </c>
      <c r="J36" s="31">
        <v>0</v>
      </c>
      <c r="K36" s="31">
        <v>-231048.22</v>
      </c>
      <c r="L36" s="31">
        <f t="shared" si="7"/>
        <v>46389929.189999998</v>
      </c>
      <c r="M36" s="31">
        <v>4305.8500000000004</v>
      </c>
      <c r="N36" s="32">
        <f t="shared" si="1"/>
        <v>10774</v>
      </c>
      <c r="O36" s="43">
        <f t="shared" si="2"/>
        <v>43211274.448571391</v>
      </c>
      <c r="P36" s="44">
        <f t="shared" si="3"/>
        <v>46389929.189999998</v>
      </c>
      <c r="Q36" s="45">
        <f t="shared" si="8"/>
        <v>1.0736000000000001</v>
      </c>
      <c r="R36" s="43">
        <f t="shared" si="4"/>
        <v>10147</v>
      </c>
      <c r="S36" s="46">
        <f t="shared" si="5"/>
        <v>10774</v>
      </c>
      <c r="T36" s="45">
        <f t="shared" si="9"/>
        <v>1.0618000000000001</v>
      </c>
      <c r="U36" s="37"/>
      <c r="V36" s="37"/>
      <c r="W36" s="38"/>
      <c r="Y36" s="39"/>
      <c r="Z36" s="39"/>
      <c r="AB36" s="5"/>
      <c r="AD36" s="40"/>
      <c r="AE36" s="40"/>
      <c r="AF36" s="40"/>
      <c r="AG36" s="40"/>
    </row>
    <row r="37" spans="1:33" x14ac:dyDescent="0.2">
      <c r="A37" s="41">
        <v>28</v>
      </c>
      <c r="B37" s="42" t="s">
        <v>35</v>
      </c>
      <c r="C37" s="30">
        <v>16701623.361879054</v>
      </c>
      <c r="D37" s="31">
        <v>0</v>
      </c>
      <c r="E37" s="31">
        <v>-216458.5</v>
      </c>
      <c r="F37" s="31">
        <f t="shared" si="6"/>
        <v>16485164.861879054</v>
      </c>
      <c r="G37" s="31">
        <v>1325.5000000000002</v>
      </c>
      <c r="H37" s="32">
        <f t="shared" si="0"/>
        <v>12437</v>
      </c>
      <c r="I37" s="30">
        <v>16210943.449999999</v>
      </c>
      <c r="J37" s="31">
        <v>0</v>
      </c>
      <c r="K37" s="31">
        <v>-211310.74</v>
      </c>
      <c r="L37" s="31">
        <f t="shared" si="7"/>
        <v>15999632.709999999</v>
      </c>
      <c r="M37" s="31">
        <v>1256.3</v>
      </c>
      <c r="N37" s="32">
        <f t="shared" si="1"/>
        <v>12736</v>
      </c>
      <c r="O37" s="43">
        <f t="shared" si="2"/>
        <v>16485164.861879054</v>
      </c>
      <c r="P37" s="44">
        <f t="shared" si="3"/>
        <v>15999632.709999999</v>
      </c>
      <c r="Q37" s="45">
        <f t="shared" si="8"/>
        <v>0.97050000000000003</v>
      </c>
      <c r="R37" s="43">
        <f t="shared" si="4"/>
        <v>12437</v>
      </c>
      <c r="S37" s="46">
        <f t="shared" si="5"/>
        <v>12736</v>
      </c>
      <c r="T37" s="45">
        <f t="shared" si="9"/>
        <v>1.024</v>
      </c>
      <c r="U37" s="37"/>
      <c r="V37" s="37"/>
      <c r="W37" s="38"/>
      <c r="Y37" s="39"/>
      <c r="Z37" s="39"/>
      <c r="AB37" s="5"/>
      <c r="AD37" s="40"/>
      <c r="AE37" s="40"/>
      <c r="AF37" s="40"/>
      <c r="AG37" s="40"/>
    </row>
    <row r="38" spans="1:33" x14ac:dyDescent="0.2">
      <c r="A38" s="41">
        <v>29</v>
      </c>
      <c r="B38" s="42" t="s">
        <v>36</v>
      </c>
      <c r="C38" s="30">
        <v>2758275531.5116849</v>
      </c>
      <c r="D38" s="31">
        <v>0</v>
      </c>
      <c r="E38" s="31">
        <v>-18832051.09</v>
      </c>
      <c r="F38" s="31">
        <f t="shared" si="6"/>
        <v>2739443480.4216847</v>
      </c>
      <c r="G38" s="31">
        <v>183529.81000000003</v>
      </c>
      <c r="H38" s="32">
        <f t="shared" si="0"/>
        <v>14926</v>
      </c>
      <c r="I38" s="30">
        <v>2885690992.21</v>
      </c>
      <c r="J38" s="31">
        <v>0</v>
      </c>
      <c r="K38" s="31">
        <v>-19923790.07</v>
      </c>
      <c r="L38" s="31">
        <f t="shared" si="7"/>
        <v>2865767202.1399999</v>
      </c>
      <c r="M38" s="31">
        <v>182890.64</v>
      </c>
      <c r="N38" s="32">
        <f t="shared" si="1"/>
        <v>15669</v>
      </c>
      <c r="O38" s="43">
        <f t="shared" si="2"/>
        <v>2739443480.4216847</v>
      </c>
      <c r="P38" s="44">
        <f t="shared" si="3"/>
        <v>2865767202.1399999</v>
      </c>
      <c r="Q38" s="45">
        <f t="shared" si="8"/>
        <v>1.0461</v>
      </c>
      <c r="R38" s="43">
        <f t="shared" si="4"/>
        <v>14926</v>
      </c>
      <c r="S38" s="46">
        <f t="shared" si="5"/>
        <v>15669</v>
      </c>
      <c r="T38" s="45">
        <f t="shared" si="9"/>
        <v>1.0498000000000001</v>
      </c>
      <c r="U38" s="37"/>
      <c r="V38" s="37"/>
      <c r="W38" s="38"/>
      <c r="Y38" s="39"/>
      <c r="Z38" s="39"/>
      <c r="AB38" s="5"/>
      <c r="AD38" s="40"/>
      <c r="AE38" s="40"/>
      <c r="AF38" s="40"/>
      <c r="AG38" s="40"/>
    </row>
    <row r="39" spans="1:33" x14ac:dyDescent="0.2">
      <c r="A39" s="41">
        <v>30</v>
      </c>
      <c r="B39" s="42" t="s">
        <v>37</v>
      </c>
      <c r="C39" s="30">
        <v>136469173.29982561</v>
      </c>
      <c r="D39" s="31">
        <v>0</v>
      </c>
      <c r="E39" s="31">
        <v>-546271.07999999996</v>
      </c>
      <c r="F39" s="31">
        <f t="shared" si="6"/>
        <v>135922902.2198256</v>
      </c>
      <c r="G39" s="31">
        <v>10949.869999999999</v>
      </c>
      <c r="H39" s="32">
        <f t="shared" si="0"/>
        <v>12413</v>
      </c>
      <c r="I39" s="30">
        <v>147154089.06</v>
      </c>
      <c r="J39" s="31">
        <v>0</v>
      </c>
      <c r="K39" s="31">
        <v>-679430.46</v>
      </c>
      <c r="L39" s="31">
        <f t="shared" si="7"/>
        <v>146474658.59999999</v>
      </c>
      <c r="M39" s="31">
        <v>10985.46</v>
      </c>
      <c r="N39" s="32">
        <f t="shared" si="1"/>
        <v>13334</v>
      </c>
      <c r="O39" s="43">
        <f t="shared" si="2"/>
        <v>135922902.2198256</v>
      </c>
      <c r="P39" s="44">
        <f t="shared" si="3"/>
        <v>146474658.59999999</v>
      </c>
      <c r="Q39" s="45">
        <f t="shared" si="8"/>
        <v>1.0775999999999999</v>
      </c>
      <c r="R39" s="43">
        <f t="shared" si="4"/>
        <v>12413</v>
      </c>
      <c r="S39" s="46">
        <f t="shared" si="5"/>
        <v>13334</v>
      </c>
      <c r="T39" s="45">
        <f t="shared" si="9"/>
        <v>1.0742</v>
      </c>
      <c r="U39" s="37"/>
      <c r="V39" s="37"/>
      <c r="W39" s="38"/>
      <c r="Y39" s="39"/>
      <c r="Z39" s="39"/>
      <c r="AB39" s="5"/>
      <c r="AD39" s="40"/>
      <c r="AE39" s="40"/>
      <c r="AF39" s="40"/>
      <c r="AG39" s="40"/>
    </row>
    <row r="40" spans="1:33" x14ac:dyDescent="0.2">
      <c r="A40" s="41">
        <v>31</v>
      </c>
      <c r="B40" s="42" t="s">
        <v>38</v>
      </c>
      <c r="C40" s="30">
        <v>20611404.258307204</v>
      </c>
      <c r="D40" s="31">
        <v>0</v>
      </c>
      <c r="E40" s="31">
        <v>-295972.36</v>
      </c>
      <c r="F40" s="31">
        <f t="shared" si="6"/>
        <v>20315431.898307204</v>
      </c>
      <c r="G40" s="31">
        <v>1967.85</v>
      </c>
      <c r="H40" s="32">
        <f t="shared" si="0"/>
        <v>10324</v>
      </c>
      <c r="I40" s="30">
        <v>20540644.520000003</v>
      </c>
      <c r="J40" s="31">
        <v>0</v>
      </c>
      <c r="K40" s="31">
        <v>-309824.5</v>
      </c>
      <c r="L40" s="31">
        <f t="shared" si="7"/>
        <v>20230820.020000003</v>
      </c>
      <c r="M40" s="31">
        <v>1880.26</v>
      </c>
      <c r="N40" s="32">
        <f t="shared" si="1"/>
        <v>10760</v>
      </c>
      <c r="O40" s="43">
        <f t="shared" si="2"/>
        <v>20315431.898307204</v>
      </c>
      <c r="P40" s="44">
        <f t="shared" si="3"/>
        <v>20230820.020000003</v>
      </c>
      <c r="Q40" s="45">
        <f t="shared" si="8"/>
        <v>0.99580000000000002</v>
      </c>
      <c r="R40" s="43">
        <f t="shared" si="4"/>
        <v>10324</v>
      </c>
      <c r="S40" s="46">
        <f t="shared" si="5"/>
        <v>10760</v>
      </c>
      <c r="T40" s="45">
        <f t="shared" si="9"/>
        <v>1.0422</v>
      </c>
      <c r="U40" s="37"/>
      <c r="V40" s="37"/>
      <c r="W40" s="38"/>
      <c r="Y40" s="39"/>
      <c r="Z40" s="39"/>
      <c r="AB40" s="5"/>
      <c r="AD40" s="40"/>
      <c r="AE40" s="40"/>
      <c r="AF40" s="40"/>
      <c r="AG40" s="40"/>
    </row>
    <row r="41" spans="1:33" x14ac:dyDescent="0.2">
      <c r="A41" s="41">
        <v>32</v>
      </c>
      <c r="B41" s="42" t="s">
        <v>39</v>
      </c>
      <c r="C41" s="30">
        <v>36884483.13809514</v>
      </c>
      <c r="D41" s="31">
        <v>0</v>
      </c>
      <c r="E41" s="31">
        <v>-350870.23</v>
      </c>
      <c r="F41" s="31">
        <f t="shared" si="6"/>
        <v>36533612.908095144</v>
      </c>
      <c r="G41" s="31">
        <v>3485.26</v>
      </c>
      <c r="H41" s="32">
        <f t="shared" si="0"/>
        <v>10482</v>
      </c>
      <c r="I41" s="30">
        <v>37748032.519999996</v>
      </c>
      <c r="J41" s="31">
        <v>0</v>
      </c>
      <c r="K41" s="31">
        <v>-381515.33</v>
      </c>
      <c r="L41" s="31">
        <f t="shared" si="7"/>
        <v>37366517.189999998</v>
      </c>
      <c r="M41" s="31">
        <v>3466.09</v>
      </c>
      <c r="N41" s="32">
        <f t="shared" si="1"/>
        <v>10781</v>
      </c>
      <c r="O41" s="43">
        <f t="shared" si="2"/>
        <v>36533612.908095144</v>
      </c>
      <c r="P41" s="44">
        <f t="shared" si="3"/>
        <v>37366517.189999998</v>
      </c>
      <c r="Q41" s="45">
        <f t="shared" si="8"/>
        <v>1.0227999999999999</v>
      </c>
      <c r="R41" s="43">
        <f t="shared" si="4"/>
        <v>10482</v>
      </c>
      <c r="S41" s="46">
        <f t="shared" si="5"/>
        <v>10781</v>
      </c>
      <c r="T41" s="45">
        <f t="shared" si="9"/>
        <v>1.0285</v>
      </c>
      <c r="U41" s="37"/>
      <c r="V41" s="37"/>
      <c r="W41" s="38"/>
      <c r="Y41" s="39"/>
      <c r="Z41" s="39"/>
      <c r="AB41" s="5"/>
      <c r="AD41" s="40"/>
      <c r="AE41" s="40"/>
      <c r="AF41" s="40"/>
      <c r="AG41" s="40"/>
    </row>
    <row r="42" spans="1:33" x14ac:dyDescent="0.2">
      <c r="A42" s="41">
        <v>33</v>
      </c>
      <c r="B42" s="42" t="s">
        <v>40</v>
      </c>
      <c r="C42" s="30">
        <v>76027098.277149558</v>
      </c>
      <c r="D42" s="31">
        <v>-46350.64</v>
      </c>
      <c r="E42" s="31">
        <v>-1242613.44</v>
      </c>
      <c r="F42" s="31">
        <f t="shared" si="6"/>
        <v>74738134.19714956</v>
      </c>
      <c r="G42" s="31">
        <v>6881.5300000000007</v>
      </c>
      <c r="H42" s="32">
        <f t="shared" si="0"/>
        <v>10861</v>
      </c>
      <c r="I42" s="30">
        <v>77730651.700000003</v>
      </c>
      <c r="J42" s="31">
        <v>60071.42</v>
      </c>
      <c r="K42" s="31">
        <v>-1294701.96</v>
      </c>
      <c r="L42" s="31">
        <f t="shared" si="7"/>
        <v>76496021.160000011</v>
      </c>
      <c r="M42" s="31">
        <v>6700.63</v>
      </c>
      <c r="N42" s="32">
        <f t="shared" si="1"/>
        <v>11416</v>
      </c>
      <c r="O42" s="43">
        <f t="shared" ref="O42:O73" si="10">F42</f>
        <v>74738134.19714956</v>
      </c>
      <c r="P42" s="44">
        <f t="shared" ref="P42:P73" si="11">L42</f>
        <v>76496021.160000011</v>
      </c>
      <c r="Q42" s="45">
        <f t="shared" si="8"/>
        <v>1.0235000000000001</v>
      </c>
      <c r="R42" s="43">
        <f t="shared" ref="R42:R73" si="12">H42</f>
        <v>10861</v>
      </c>
      <c r="S42" s="46">
        <f t="shared" ref="S42:S73" si="13">N42</f>
        <v>11416</v>
      </c>
      <c r="T42" s="45">
        <f t="shared" si="9"/>
        <v>1.0510999999999999</v>
      </c>
      <c r="U42" s="37"/>
      <c r="V42" s="37"/>
      <c r="W42" s="38"/>
      <c r="Y42" s="39"/>
      <c r="Z42" s="39"/>
      <c r="AB42" s="5"/>
      <c r="AD42" s="40"/>
      <c r="AE42" s="40"/>
      <c r="AF42" s="40"/>
      <c r="AG42" s="40"/>
    </row>
    <row r="43" spans="1:33" x14ac:dyDescent="0.2">
      <c r="A43" s="41">
        <v>34</v>
      </c>
      <c r="B43" s="42" t="s">
        <v>41</v>
      </c>
      <c r="C43" s="30">
        <v>159030836.1150009</v>
      </c>
      <c r="D43" s="31">
        <v>0</v>
      </c>
      <c r="E43" s="31">
        <v>36998</v>
      </c>
      <c r="F43" s="31">
        <f t="shared" si="6"/>
        <v>159067834.1150009</v>
      </c>
      <c r="G43" s="31">
        <v>13374.58</v>
      </c>
      <c r="H43" s="32">
        <f t="shared" si="0"/>
        <v>11893</v>
      </c>
      <c r="I43" s="30">
        <v>167324040.39000002</v>
      </c>
      <c r="J43" s="31">
        <v>0</v>
      </c>
      <c r="K43" s="31">
        <v>11496.060000000056</v>
      </c>
      <c r="L43" s="31">
        <f t="shared" si="7"/>
        <v>167335536.45000002</v>
      </c>
      <c r="M43" s="31">
        <v>13483.85</v>
      </c>
      <c r="N43" s="32">
        <f t="shared" si="1"/>
        <v>12410</v>
      </c>
      <c r="O43" s="43">
        <f t="shared" si="10"/>
        <v>159067834.1150009</v>
      </c>
      <c r="P43" s="44">
        <f t="shared" si="11"/>
        <v>167335536.45000002</v>
      </c>
      <c r="Q43" s="45">
        <f t="shared" si="8"/>
        <v>1.052</v>
      </c>
      <c r="R43" s="43">
        <f t="shared" si="12"/>
        <v>11893</v>
      </c>
      <c r="S43" s="46">
        <f t="shared" si="13"/>
        <v>12410</v>
      </c>
      <c r="T43" s="45">
        <f t="shared" si="9"/>
        <v>1.0435000000000001</v>
      </c>
      <c r="U43" s="37"/>
      <c r="V43" s="37"/>
      <c r="W43" s="38"/>
      <c r="Y43" s="39"/>
      <c r="Z43" s="39"/>
      <c r="AB43" s="5"/>
      <c r="AD43" s="40"/>
      <c r="AE43" s="40"/>
      <c r="AF43" s="40"/>
      <c r="AG43" s="40"/>
    </row>
    <row r="44" spans="1:33" x14ac:dyDescent="0.2">
      <c r="A44" s="41">
        <v>35</v>
      </c>
      <c r="B44" s="42" t="s">
        <v>42</v>
      </c>
      <c r="C44" s="30">
        <v>24029243.236211088</v>
      </c>
      <c r="D44" s="31">
        <v>0</v>
      </c>
      <c r="E44" s="31">
        <v>-185508.19999999995</v>
      </c>
      <c r="F44" s="31">
        <f t="shared" si="6"/>
        <v>23843735.036211088</v>
      </c>
      <c r="G44" s="31">
        <v>2381.8000000000002</v>
      </c>
      <c r="H44" s="32">
        <f t="shared" si="0"/>
        <v>10011</v>
      </c>
      <c r="I44" s="30">
        <v>24218727.18</v>
      </c>
      <c r="J44" s="31">
        <v>0</v>
      </c>
      <c r="K44" s="31">
        <v>-212934.33999999997</v>
      </c>
      <c r="L44" s="31">
        <f t="shared" si="7"/>
        <v>24005792.84</v>
      </c>
      <c r="M44" s="31">
        <v>2344.1799999999998</v>
      </c>
      <c r="N44" s="32">
        <f t="shared" si="1"/>
        <v>10241</v>
      </c>
      <c r="O44" s="43">
        <f t="shared" si="10"/>
        <v>23843735.036211088</v>
      </c>
      <c r="P44" s="44">
        <f t="shared" si="11"/>
        <v>24005792.84</v>
      </c>
      <c r="Q44" s="45">
        <f t="shared" si="8"/>
        <v>1.0067999999999999</v>
      </c>
      <c r="R44" s="43">
        <f t="shared" si="12"/>
        <v>10011</v>
      </c>
      <c r="S44" s="46">
        <f t="shared" si="13"/>
        <v>10241</v>
      </c>
      <c r="T44" s="45">
        <f t="shared" si="9"/>
        <v>1.0229999999999999</v>
      </c>
      <c r="U44" s="37"/>
      <c r="V44" s="37"/>
      <c r="W44" s="38"/>
      <c r="Y44" s="39"/>
      <c r="Z44" s="39"/>
      <c r="AB44" s="5"/>
      <c r="AD44" s="40"/>
      <c r="AE44" s="40"/>
      <c r="AF44" s="40"/>
      <c r="AG44" s="40"/>
    </row>
    <row r="45" spans="1:33" x14ac:dyDescent="0.2">
      <c r="A45" s="41">
        <v>36</v>
      </c>
      <c r="B45" s="42" t="s">
        <v>43</v>
      </c>
      <c r="C45" s="30">
        <v>55881511.386877581</v>
      </c>
      <c r="D45" s="31">
        <v>0</v>
      </c>
      <c r="E45" s="31">
        <v>-330983.87</v>
      </c>
      <c r="F45" s="31">
        <f t="shared" si="6"/>
        <v>55550527.516877584</v>
      </c>
      <c r="G45" s="31">
        <v>5284.1200000000008</v>
      </c>
      <c r="H45" s="32">
        <f t="shared" si="0"/>
        <v>10513</v>
      </c>
      <c r="I45" s="30">
        <v>58461292.919999987</v>
      </c>
      <c r="J45" s="31">
        <v>0</v>
      </c>
      <c r="K45" s="31">
        <v>-459538.38</v>
      </c>
      <c r="L45" s="31">
        <f t="shared" si="7"/>
        <v>58001754.539999984</v>
      </c>
      <c r="M45" s="31">
        <v>5197.91</v>
      </c>
      <c r="N45" s="32">
        <f t="shared" si="1"/>
        <v>11159</v>
      </c>
      <c r="O45" s="43">
        <f t="shared" si="10"/>
        <v>55550527.516877584</v>
      </c>
      <c r="P45" s="44">
        <f t="shared" si="11"/>
        <v>58001754.539999984</v>
      </c>
      <c r="Q45" s="45">
        <f t="shared" si="8"/>
        <v>1.0441</v>
      </c>
      <c r="R45" s="43">
        <f t="shared" si="12"/>
        <v>10513</v>
      </c>
      <c r="S45" s="46">
        <f t="shared" si="13"/>
        <v>11159</v>
      </c>
      <c r="T45" s="45">
        <f t="shared" si="9"/>
        <v>1.0613999999999999</v>
      </c>
      <c r="U45" s="37"/>
      <c r="V45" s="37"/>
      <c r="W45" s="38"/>
      <c r="Y45" s="39"/>
      <c r="Z45" s="39"/>
      <c r="AB45" s="5"/>
      <c r="AD45" s="40"/>
      <c r="AE45" s="40"/>
      <c r="AF45" s="40"/>
      <c r="AG45" s="40"/>
    </row>
    <row r="46" spans="1:33" x14ac:dyDescent="0.2">
      <c r="A46" s="41">
        <v>37</v>
      </c>
      <c r="B46" s="42" t="s">
        <v>44</v>
      </c>
      <c r="C46" s="30">
        <v>30350331.992095642</v>
      </c>
      <c r="D46" s="31">
        <v>0</v>
      </c>
      <c r="E46" s="31">
        <v>-288498.78999999998</v>
      </c>
      <c r="F46" s="31">
        <f t="shared" si="6"/>
        <v>30061833.202095643</v>
      </c>
      <c r="G46" s="31">
        <v>2558.7599999999998</v>
      </c>
      <c r="H46" s="32">
        <f t="shared" si="0"/>
        <v>11749</v>
      </c>
      <c r="I46" s="30">
        <v>30807637.819999997</v>
      </c>
      <c r="J46" s="31">
        <v>0</v>
      </c>
      <c r="K46" s="31">
        <v>-320169.34000000003</v>
      </c>
      <c r="L46" s="31">
        <f t="shared" si="7"/>
        <v>30487468.479999997</v>
      </c>
      <c r="M46" s="31">
        <v>2562.5600000000004</v>
      </c>
      <c r="N46" s="32">
        <f t="shared" si="1"/>
        <v>11897</v>
      </c>
      <c r="O46" s="43">
        <f t="shared" si="10"/>
        <v>30061833.202095643</v>
      </c>
      <c r="P46" s="44">
        <f t="shared" si="11"/>
        <v>30487468.479999997</v>
      </c>
      <c r="Q46" s="45">
        <f t="shared" si="8"/>
        <v>1.0142</v>
      </c>
      <c r="R46" s="43">
        <f t="shared" si="12"/>
        <v>11749</v>
      </c>
      <c r="S46" s="46">
        <f t="shared" si="13"/>
        <v>11897</v>
      </c>
      <c r="T46" s="45">
        <f t="shared" si="9"/>
        <v>1.0125999999999999</v>
      </c>
      <c r="U46" s="37"/>
      <c r="V46" s="37"/>
      <c r="W46" s="38"/>
      <c r="Y46" s="39"/>
      <c r="Z46" s="39"/>
      <c r="AB46" s="5"/>
      <c r="AD46" s="40"/>
      <c r="AE46" s="40"/>
      <c r="AF46" s="40"/>
      <c r="AG46" s="40"/>
    </row>
    <row r="47" spans="1:33" x14ac:dyDescent="0.2">
      <c r="A47" s="41">
        <v>38</v>
      </c>
      <c r="B47" s="42" t="s">
        <v>45</v>
      </c>
      <c r="C47" s="30">
        <v>18218269.66</v>
      </c>
      <c r="D47" s="31">
        <v>0</v>
      </c>
      <c r="E47" s="31">
        <v>-267556.53000000003</v>
      </c>
      <c r="F47" s="31">
        <f t="shared" si="6"/>
        <v>17950713.129999999</v>
      </c>
      <c r="G47" s="31">
        <v>1520.29</v>
      </c>
      <c r="H47" s="32">
        <f t="shared" si="0"/>
        <v>11807</v>
      </c>
      <c r="I47" s="30">
        <v>17612327.099999998</v>
      </c>
      <c r="J47" s="31">
        <v>0</v>
      </c>
      <c r="K47" s="31">
        <v>-177439.35999999999</v>
      </c>
      <c r="L47" s="31">
        <f t="shared" si="7"/>
        <v>17434887.739999998</v>
      </c>
      <c r="M47" s="31">
        <v>1486.7800000000002</v>
      </c>
      <c r="N47" s="32">
        <f t="shared" si="1"/>
        <v>11727</v>
      </c>
      <c r="O47" s="43">
        <f t="shared" si="10"/>
        <v>17950713.129999999</v>
      </c>
      <c r="P47" s="44">
        <f t="shared" si="11"/>
        <v>17434887.739999998</v>
      </c>
      <c r="Q47" s="45">
        <f t="shared" si="8"/>
        <v>0.97130000000000005</v>
      </c>
      <c r="R47" s="43">
        <f t="shared" si="12"/>
        <v>11807</v>
      </c>
      <c r="S47" s="46">
        <f t="shared" si="13"/>
        <v>11727</v>
      </c>
      <c r="T47" s="45">
        <f t="shared" si="9"/>
        <v>0.99319999999999997</v>
      </c>
      <c r="U47" s="37"/>
      <c r="V47" s="37"/>
      <c r="W47" s="38"/>
      <c r="Y47" s="39"/>
      <c r="Z47" s="39"/>
      <c r="AB47" s="5"/>
      <c r="AD47" s="40"/>
      <c r="AE47" s="40"/>
      <c r="AF47" s="40"/>
      <c r="AG47" s="40"/>
    </row>
    <row r="48" spans="1:33" x14ac:dyDescent="0.2">
      <c r="A48" s="41">
        <v>39</v>
      </c>
      <c r="B48" s="42" t="s">
        <v>46</v>
      </c>
      <c r="C48" s="30">
        <v>33407346.110877469</v>
      </c>
      <c r="D48" s="31">
        <v>0</v>
      </c>
      <c r="E48" s="31">
        <v>-257250</v>
      </c>
      <c r="F48" s="31">
        <f t="shared" si="6"/>
        <v>33150096.110877469</v>
      </c>
      <c r="G48" s="31">
        <v>3019.21</v>
      </c>
      <c r="H48" s="32">
        <f t="shared" si="0"/>
        <v>10980</v>
      </c>
      <c r="I48" s="30">
        <v>32729604.52999999</v>
      </c>
      <c r="J48" s="31">
        <v>0</v>
      </c>
      <c r="K48" s="31">
        <v>-234062</v>
      </c>
      <c r="L48" s="31">
        <f t="shared" si="7"/>
        <v>32495542.52999999</v>
      </c>
      <c r="M48" s="31">
        <v>2944.42</v>
      </c>
      <c r="N48" s="32">
        <f t="shared" si="1"/>
        <v>11036</v>
      </c>
      <c r="O48" s="43">
        <f t="shared" si="10"/>
        <v>33150096.110877469</v>
      </c>
      <c r="P48" s="44">
        <f t="shared" si="11"/>
        <v>32495542.52999999</v>
      </c>
      <c r="Q48" s="45">
        <f t="shared" si="8"/>
        <v>0.98029999999999995</v>
      </c>
      <c r="R48" s="43">
        <f t="shared" si="12"/>
        <v>10980</v>
      </c>
      <c r="S48" s="46">
        <f t="shared" si="13"/>
        <v>11036</v>
      </c>
      <c r="T48" s="45">
        <f t="shared" si="9"/>
        <v>1.0051000000000001</v>
      </c>
      <c r="U48" s="37"/>
      <c r="V48" s="37"/>
      <c r="W48" s="38"/>
      <c r="Y48" s="39"/>
      <c r="Z48" s="39"/>
      <c r="AB48" s="5"/>
      <c r="AD48" s="40"/>
      <c r="AE48" s="40"/>
      <c r="AF48" s="40"/>
      <c r="AG48" s="40"/>
    </row>
    <row r="49" spans="1:33" x14ac:dyDescent="0.2">
      <c r="A49" s="41">
        <v>40</v>
      </c>
      <c r="B49" s="42" t="s">
        <v>4</v>
      </c>
      <c r="C49" s="30">
        <v>23418638.400545746</v>
      </c>
      <c r="D49" s="31">
        <v>0</v>
      </c>
      <c r="E49" s="31">
        <v>-472839</v>
      </c>
      <c r="F49" s="31">
        <f t="shared" si="6"/>
        <v>22945799.400545746</v>
      </c>
      <c r="G49" s="31">
        <v>2233.9299999999998</v>
      </c>
      <c r="H49" s="32">
        <f t="shared" si="0"/>
        <v>10271</v>
      </c>
      <c r="I49" s="30">
        <v>23890043.029999994</v>
      </c>
      <c r="J49" s="31">
        <v>0</v>
      </c>
      <c r="K49" s="31">
        <v>-519344.69</v>
      </c>
      <c r="L49" s="31">
        <f t="shared" si="7"/>
        <v>23370698.339999992</v>
      </c>
      <c r="M49" s="31">
        <v>2117.5699999999997</v>
      </c>
      <c r="N49" s="32">
        <f t="shared" si="1"/>
        <v>11037</v>
      </c>
      <c r="O49" s="43">
        <f t="shared" si="10"/>
        <v>22945799.400545746</v>
      </c>
      <c r="P49" s="44">
        <f t="shared" si="11"/>
        <v>23370698.339999992</v>
      </c>
      <c r="Q49" s="45">
        <f t="shared" si="8"/>
        <v>1.0185</v>
      </c>
      <c r="R49" s="43">
        <f t="shared" si="12"/>
        <v>10271</v>
      </c>
      <c r="S49" s="46">
        <f t="shared" si="13"/>
        <v>11037</v>
      </c>
      <c r="T49" s="45">
        <f t="shared" si="9"/>
        <v>1.0746</v>
      </c>
      <c r="U49" s="37"/>
      <c r="V49" s="37"/>
      <c r="W49" s="38"/>
      <c r="Y49" s="39"/>
      <c r="Z49" s="39"/>
      <c r="AB49" s="5"/>
      <c r="AD49" s="40"/>
      <c r="AE49" s="40"/>
      <c r="AF49" s="40"/>
      <c r="AG49" s="40"/>
    </row>
    <row r="50" spans="1:33" x14ac:dyDescent="0.2">
      <c r="A50" s="41">
        <v>41</v>
      </c>
      <c r="B50" s="42" t="s">
        <v>47</v>
      </c>
      <c r="C50" s="30">
        <v>50229719.689999998</v>
      </c>
      <c r="D50" s="31">
        <v>0</v>
      </c>
      <c r="E50" s="31">
        <v>-930867.42</v>
      </c>
      <c r="F50" s="31">
        <f t="shared" si="6"/>
        <v>49298852.269999996</v>
      </c>
      <c r="G50" s="31">
        <v>4713.2300000000005</v>
      </c>
      <c r="H50" s="32">
        <f t="shared" si="0"/>
        <v>10460</v>
      </c>
      <c r="I50" s="30">
        <v>49748327.75</v>
      </c>
      <c r="J50" s="31">
        <v>0</v>
      </c>
      <c r="K50" s="31">
        <v>-938463.31</v>
      </c>
      <c r="L50" s="31">
        <f t="shared" si="7"/>
        <v>48809864.439999998</v>
      </c>
      <c r="M50" s="31">
        <v>4597.3</v>
      </c>
      <c r="N50" s="32">
        <f t="shared" si="1"/>
        <v>10617</v>
      </c>
      <c r="O50" s="43">
        <f t="shared" si="10"/>
        <v>49298852.269999996</v>
      </c>
      <c r="P50" s="44">
        <f t="shared" si="11"/>
        <v>48809864.439999998</v>
      </c>
      <c r="Q50" s="45">
        <f t="shared" si="8"/>
        <v>0.99009999999999998</v>
      </c>
      <c r="R50" s="43">
        <f t="shared" si="12"/>
        <v>10460</v>
      </c>
      <c r="S50" s="46">
        <f t="shared" si="13"/>
        <v>10617</v>
      </c>
      <c r="T50" s="45">
        <f t="shared" si="9"/>
        <v>1.0149999999999999</v>
      </c>
      <c r="U50" s="37"/>
      <c r="V50" s="37"/>
      <c r="W50" s="38"/>
      <c r="Y50" s="39"/>
      <c r="Z50" s="39"/>
      <c r="AB50" s="5"/>
      <c r="AD50" s="40"/>
      <c r="AE50" s="40"/>
      <c r="AF50" s="40"/>
      <c r="AG50" s="40"/>
    </row>
    <row r="51" spans="1:33" x14ac:dyDescent="0.2">
      <c r="A51" s="41">
        <v>42</v>
      </c>
      <c r="B51" s="42" t="s">
        <v>48</v>
      </c>
      <c r="C51" s="30">
        <v>179314474.91929367</v>
      </c>
      <c r="D51" s="31">
        <v>0</v>
      </c>
      <c r="E51" s="31">
        <v>-592006</v>
      </c>
      <c r="F51" s="31">
        <f t="shared" si="6"/>
        <v>178722468.91929367</v>
      </c>
      <c r="G51" s="31">
        <v>17526.62</v>
      </c>
      <c r="H51" s="32">
        <f t="shared" si="0"/>
        <v>10197</v>
      </c>
      <c r="I51" s="30">
        <v>179107928.91</v>
      </c>
      <c r="J51" s="31">
        <v>-867021.83</v>
      </c>
      <c r="K51" s="31">
        <v>-116460.34000000008</v>
      </c>
      <c r="L51" s="31">
        <f t="shared" si="7"/>
        <v>178124446.73999998</v>
      </c>
      <c r="M51" s="31">
        <v>17406.68</v>
      </c>
      <c r="N51" s="32">
        <f t="shared" si="1"/>
        <v>10233</v>
      </c>
      <c r="O51" s="43">
        <f t="shared" si="10"/>
        <v>178722468.91929367</v>
      </c>
      <c r="P51" s="44">
        <f t="shared" si="11"/>
        <v>178124446.73999998</v>
      </c>
      <c r="Q51" s="45">
        <f t="shared" si="8"/>
        <v>0.99670000000000003</v>
      </c>
      <c r="R51" s="43">
        <f t="shared" si="12"/>
        <v>10197</v>
      </c>
      <c r="S51" s="46">
        <f t="shared" si="13"/>
        <v>10233</v>
      </c>
      <c r="T51" s="45">
        <f t="shared" si="9"/>
        <v>1.0035000000000001</v>
      </c>
      <c r="U51" s="37"/>
      <c r="V51" s="37"/>
      <c r="W51" s="38"/>
      <c r="Y51" s="39"/>
      <c r="Z51" s="39"/>
      <c r="AB51" s="5"/>
      <c r="AD51" s="40"/>
      <c r="AE51" s="40"/>
      <c r="AF51" s="40"/>
      <c r="AG51" s="40"/>
    </row>
    <row r="52" spans="1:33" x14ac:dyDescent="0.2">
      <c r="A52" s="41">
        <v>43</v>
      </c>
      <c r="B52" s="42" t="s">
        <v>49</v>
      </c>
      <c r="C52" s="30">
        <v>481497378.13101703</v>
      </c>
      <c r="D52" s="31">
        <v>0</v>
      </c>
      <c r="E52" s="31">
        <v>-4297308.7</v>
      </c>
      <c r="F52" s="31">
        <f t="shared" si="6"/>
        <v>477200069.43101704</v>
      </c>
      <c r="G52" s="31">
        <v>50261.599999999991</v>
      </c>
      <c r="H52" s="32">
        <f t="shared" si="0"/>
        <v>9494</v>
      </c>
      <c r="I52" s="30">
        <v>489721439.39999998</v>
      </c>
      <c r="J52" s="31">
        <v>0</v>
      </c>
      <c r="K52" s="31">
        <v>-1185638.0099999998</v>
      </c>
      <c r="L52" s="31">
        <f t="shared" si="7"/>
        <v>488535801.38999999</v>
      </c>
      <c r="M52" s="31">
        <v>50168.689999999995</v>
      </c>
      <c r="N52" s="32">
        <f t="shared" si="1"/>
        <v>9738</v>
      </c>
      <c r="O52" s="43">
        <f t="shared" si="10"/>
        <v>477200069.43101704</v>
      </c>
      <c r="P52" s="44">
        <f t="shared" si="11"/>
        <v>488535801.38999999</v>
      </c>
      <c r="Q52" s="45">
        <f t="shared" si="8"/>
        <v>1.0238</v>
      </c>
      <c r="R52" s="43">
        <f t="shared" si="12"/>
        <v>9494</v>
      </c>
      <c r="S52" s="46">
        <f t="shared" si="13"/>
        <v>9738</v>
      </c>
      <c r="T52" s="45">
        <f t="shared" si="9"/>
        <v>1.0257000000000001</v>
      </c>
      <c r="U52" s="37"/>
      <c r="V52" s="37"/>
      <c r="W52" s="38"/>
      <c r="Y52" s="39"/>
      <c r="Z52" s="39"/>
      <c r="AB52" s="5"/>
      <c r="AD52" s="40"/>
      <c r="AE52" s="40"/>
      <c r="AF52" s="40"/>
      <c r="AG52" s="40"/>
    </row>
    <row r="53" spans="1:33" x14ac:dyDescent="0.2">
      <c r="A53" s="41">
        <v>44</v>
      </c>
      <c r="B53" s="42" t="s">
        <v>50</v>
      </c>
      <c r="C53" s="30">
        <v>67913089.389316082</v>
      </c>
      <c r="D53" s="31">
        <v>-81617.149999999994</v>
      </c>
      <c r="E53" s="31">
        <v>-1621251.32</v>
      </c>
      <c r="F53" s="31">
        <f t="shared" si="6"/>
        <v>66210220.919316076</v>
      </c>
      <c r="G53" s="31">
        <v>7105.85</v>
      </c>
      <c r="H53" s="32">
        <f t="shared" si="0"/>
        <v>9318</v>
      </c>
      <c r="I53" s="30">
        <v>69357083.169999987</v>
      </c>
      <c r="J53" s="31">
        <v>-24.25</v>
      </c>
      <c r="K53" s="31">
        <v>-1652829.27</v>
      </c>
      <c r="L53" s="31">
        <f t="shared" si="7"/>
        <v>67704229.649999991</v>
      </c>
      <c r="M53" s="31">
        <v>7096.72</v>
      </c>
      <c r="N53" s="32">
        <f t="shared" si="1"/>
        <v>9540</v>
      </c>
      <c r="O53" s="43">
        <f t="shared" si="10"/>
        <v>66210220.919316076</v>
      </c>
      <c r="P53" s="44">
        <f t="shared" si="11"/>
        <v>67704229.649999991</v>
      </c>
      <c r="Q53" s="45">
        <f t="shared" si="8"/>
        <v>1.0226</v>
      </c>
      <c r="R53" s="43">
        <f t="shared" si="12"/>
        <v>9318</v>
      </c>
      <c r="S53" s="46">
        <f t="shared" si="13"/>
        <v>9540</v>
      </c>
      <c r="T53" s="45">
        <f t="shared" si="9"/>
        <v>1.0238</v>
      </c>
      <c r="U53" s="37"/>
      <c r="V53" s="37"/>
      <c r="W53" s="38"/>
      <c r="Y53" s="39"/>
      <c r="Z53" s="39"/>
      <c r="AB53" s="5"/>
      <c r="AD53" s="40"/>
      <c r="AE53" s="40"/>
      <c r="AF53" s="40"/>
      <c r="AG53" s="40"/>
    </row>
    <row r="54" spans="1:33" x14ac:dyDescent="0.2">
      <c r="A54" s="41">
        <v>45</v>
      </c>
      <c r="B54" s="42" t="s">
        <v>51</v>
      </c>
      <c r="C54" s="30">
        <v>4060293.5806363299</v>
      </c>
      <c r="D54" s="31">
        <v>0</v>
      </c>
      <c r="E54" s="31">
        <v>-31137.77</v>
      </c>
      <c r="F54" s="31">
        <f t="shared" si="6"/>
        <v>4029155.8106363299</v>
      </c>
      <c r="G54" s="31">
        <v>192.82</v>
      </c>
      <c r="H54" s="32">
        <f t="shared" si="0"/>
        <v>20896</v>
      </c>
      <c r="I54" s="30">
        <v>4078597.91</v>
      </c>
      <c r="J54" s="31">
        <v>0</v>
      </c>
      <c r="K54" s="31">
        <v>-41179.120000000003</v>
      </c>
      <c r="L54" s="31">
        <f t="shared" si="7"/>
        <v>4037418.79</v>
      </c>
      <c r="M54" s="31">
        <v>187.53</v>
      </c>
      <c r="N54" s="32">
        <f t="shared" si="1"/>
        <v>21529</v>
      </c>
      <c r="O54" s="43">
        <f t="shared" si="10"/>
        <v>4029155.8106363299</v>
      </c>
      <c r="P54" s="44">
        <f t="shared" si="11"/>
        <v>4037418.79</v>
      </c>
      <c r="Q54" s="45">
        <f t="shared" si="8"/>
        <v>1.0021</v>
      </c>
      <c r="R54" s="43">
        <f t="shared" si="12"/>
        <v>20896</v>
      </c>
      <c r="S54" s="46">
        <f t="shared" si="13"/>
        <v>21529</v>
      </c>
      <c r="T54" s="45">
        <f t="shared" si="9"/>
        <v>1.0303</v>
      </c>
      <c r="U54" s="37"/>
      <c r="V54" s="37"/>
      <c r="W54" s="38"/>
      <c r="Y54" s="39"/>
      <c r="Z54" s="39"/>
      <c r="AB54" s="5"/>
      <c r="AD54" s="40"/>
      <c r="AE54" s="40"/>
      <c r="AF54" s="40"/>
      <c r="AG54" s="40"/>
    </row>
    <row r="55" spans="1:33" x14ac:dyDescent="0.2">
      <c r="A55" s="41">
        <v>46</v>
      </c>
      <c r="B55" s="42" t="s">
        <v>52</v>
      </c>
      <c r="C55" s="30">
        <v>54539913.647638187</v>
      </c>
      <c r="D55" s="31">
        <v>0</v>
      </c>
      <c r="E55" s="31">
        <v>-578752.19999999995</v>
      </c>
      <c r="F55" s="31">
        <f t="shared" si="6"/>
        <v>53961161.447638184</v>
      </c>
      <c r="G55" s="31">
        <v>5359.44</v>
      </c>
      <c r="H55" s="32">
        <f t="shared" si="0"/>
        <v>10068</v>
      </c>
      <c r="I55" s="30">
        <v>58058006.439999998</v>
      </c>
      <c r="J55" s="31">
        <v>0</v>
      </c>
      <c r="K55" s="31">
        <v>-606335.52</v>
      </c>
      <c r="L55" s="31">
        <f t="shared" si="7"/>
        <v>57451670.919999994</v>
      </c>
      <c r="M55" s="31">
        <v>5414.29</v>
      </c>
      <c r="N55" s="32">
        <f t="shared" si="1"/>
        <v>10611</v>
      </c>
      <c r="O55" s="43">
        <f t="shared" si="10"/>
        <v>53961161.447638184</v>
      </c>
      <c r="P55" s="44">
        <f t="shared" si="11"/>
        <v>57451670.919999994</v>
      </c>
      <c r="Q55" s="45">
        <f t="shared" si="8"/>
        <v>1.0647</v>
      </c>
      <c r="R55" s="43">
        <f t="shared" si="12"/>
        <v>10068</v>
      </c>
      <c r="S55" s="46">
        <f t="shared" si="13"/>
        <v>10611</v>
      </c>
      <c r="T55" s="45">
        <f t="shared" si="9"/>
        <v>1.0539000000000001</v>
      </c>
      <c r="U55" s="37"/>
      <c r="V55" s="37"/>
      <c r="W55" s="38"/>
      <c r="Y55" s="39"/>
      <c r="Z55" s="39"/>
      <c r="AB55" s="5"/>
      <c r="AD55" s="40"/>
      <c r="AE55" s="40"/>
      <c r="AF55" s="40"/>
      <c r="AG55" s="40"/>
    </row>
    <row r="56" spans="1:33" x14ac:dyDescent="0.2">
      <c r="A56" s="41">
        <v>48</v>
      </c>
      <c r="B56" s="42" t="s">
        <v>53</v>
      </c>
      <c r="C56" s="30">
        <v>42684353.418849051</v>
      </c>
      <c r="D56" s="31">
        <v>0</v>
      </c>
      <c r="E56" s="31">
        <v>-84632.75</v>
      </c>
      <c r="F56" s="31">
        <f t="shared" si="6"/>
        <v>42599720.668849051</v>
      </c>
      <c r="G56" s="31">
        <v>4362.17</v>
      </c>
      <c r="H56" s="32">
        <f t="shared" si="0"/>
        <v>9766</v>
      </c>
      <c r="I56" s="30">
        <v>44349448.299999997</v>
      </c>
      <c r="J56" s="31">
        <v>0</v>
      </c>
      <c r="K56" s="31">
        <v>0</v>
      </c>
      <c r="L56" s="31">
        <f t="shared" si="7"/>
        <v>44349448.299999997</v>
      </c>
      <c r="M56" s="31">
        <v>4311.79</v>
      </c>
      <c r="N56" s="32">
        <f t="shared" si="1"/>
        <v>10286</v>
      </c>
      <c r="O56" s="43">
        <f t="shared" si="10"/>
        <v>42599720.668849051</v>
      </c>
      <c r="P56" s="44">
        <f t="shared" si="11"/>
        <v>44349448.299999997</v>
      </c>
      <c r="Q56" s="45">
        <f t="shared" si="8"/>
        <v>1.0410999999999999</v>
      </c>
      <c r="R56" s="43">
        <f t="shared" si="12"/>
        <v>9766</v>
      </c>
      <c r="S56" s="46">
        <f t="shared" si="13"/>
        <v>10286</v>
      </c>
      <c r="T56" s="45">
        <f t="shared" si="9"/>
        <v>1.0531999999999999</v>
      </c>
      <c r="U56" s="37"/>
      <c r="V56" s="37"/>
      <c r="W56" s="38"/>
      <c r="Y56" s="39"/>
      <c r="Z56" s="39"/>
      <c r="AB56" s="5"/>
      <c r="AD56" s="40"/>
      <c r="AE56" s="40"/>
      <c r="AF56" s="40"/>
      <c r="AG56" s="40"/>
    </row>
    <row r="57" spans="1:33" x14ac:dyDescent="0.2">
      <c r="A57" s="41">
        <v>49</v>
      </c>
      <c r="B57" s="42" t="s">
        <v>54</v>
      </c>
      <c r="C57" s="30">
        <v>9664217.9647808522</v>
      </c>
      <c r="D57" s="31">
        <v>0</v>
      </c>
      <c r="E57" s="31">
        <v>-229312</v>
      </c>
      <c r="F57" s="31">
        <f t="shared" si="6"/>
        <v>9434905.9647808522</v>
      </c>
      <c r="G57" s="31">
        <v>766.06</v>
      </c>
      <c r="H57" s="32">
        <f t="shared" si="0"/>
        <v>12316</v>
      </c>
      <c r="I57" s="30">
        <v>10116276.560000001</v>
      </c>
      <c r="J57" s="31">
        <v>0</v>
      </c>
      <c r="K57" s="31">
        <v>-413098.46</v>
      </c>
      <c r="L57" s="31">
        <f t="shared" si="7"/>
        <v>9703178.0999999996</v>
      </c>
      <c r="M57" s="31">
        <v>759.26</v>
      </c>
      <c r="N57" s="32">
        <f t="shared" si="1"/>
        <v>12780</v>
      </c>
      <c r="O57" s="43">
        <f t="shared" si="10"/>
        <v>9434905.9647808522</v>
      </c>
      <c r="P57" s="44">
        <f t="shared" si="11"/>
        <v>9703178.0999999996</v>
      </c>
      <c r="Q57" s="45">
        <f t="shared" si="8"/>
        <v>1.0284</v>
      </c>
      <c r="R57" s="43">
        <f t="shared" si="12"/>
        <v>12316</v>
      </c>
      <c r="S57" s="46">
        <f t="shared" si="13"/>
        <v>12780</v>
      </c>
      <c r="T57" s="45">
        <f t="shared" si="9"/>
        <v>1.0377000000000001</v>
      </c>
      <c r="U57" s="37"/>
      <c r="V57" s="37"/>
      <c r="W57" s="38"/>
      <c r="Y57" s="39"/>
      <c r="Z57" s="39"/>
      <c r="AB57" s="5"/>
      <c r="AD57" s="40"/>
      <c r="AE57" s="40"/>
      <c r="AF57" s="40"/>
      <c r="AG57" s="40"/>
    </row>
    <row r="58" spans="1:33" x14ac:dyDescent="0.2">
      <c r="A58" s="41">
        <v>50</v>
      </c>
      <c r="B58" s="42" t="s">
        <v>55</v>
      </c>
      <c r="C58" s="30">
        <v>23980069.197932035</v>
      </c>
      <c r="D58" s="31">
        <v>0</v>
      </c>
      <c r="E58" s="31">
        <v>0</v>
      </c>
      <c r="F58" s="31">
        <f t="shared" si="6"/>
        <v>23980069.197932035</v>
      </c>
      <c r="G58" s="31">
        <v>2169.86</v>
      </c>
      <c r="H58" s="32">
        <f t="shared" si="0"/>
        <v>11051</v>
      </c>
      <c r="I58" s="30">
        <v>25437412.340000004</v>
      </c>
      <c r="J58" s="31">
        <v>0</v>
      </c>
      <c r="K58" s="31">
        <v>-322892.88</v>
      </c>
      <c r="L58" s="31">
        <f t="shared" si="7"/>
        <v>25114519.460000005</v>
      </c>
      <c r="M58" s="31">
        <v>2178.3000000000002</v>
      </c>
      <c r="N58" s="32">
        <f t="shared" si="1"/>
        <v>11529</v>
      </c>
      <c r="O58" s="43">
        <f t="shared" si="10"/>
        <v>23980069.197932035</v>
      </c>
      <c r="P58" s="44">
        <f t="shared" si="11"/>
        <v>25114519.460000005</v>
      </c>
      <c r="Q58" s="45">
        <f t="shared" si="8"/>
        <v>1.0472999999999999</v>
      </c>
      <c r="R58" s="43">
        <f t="shared" si="12"/>
        <v>11051</v>
      </c>
      <c r="S58" s="46">
        <f t="shared" si="13"/>
        <v>11529</v>
      </c>
      <c r="T58" s="45">
        <f t="shared" si="9"/>
        <v>1.0432999999999999</v>
      </c>
      <c r="U58" s="37"/>
      <c r="V58" s="37"/>
      <c r="W58" s="38"/>
      <c r="Y58" s="39"/>
      <c r="Z58" s="39"/>
      <c r="AB58" s="5"/>
      <c r="AD58" s="40"/>
      <c r="AE58" s="40"/>
      <c r="AF58" s="40"/>
      <c r="AG58" s="40"/>
    </row>
    <row r="59" spans="1:33" x14ac:dyDescent="0.2">
      <c r="A59" s="41">
        <v>51</v>
      </c>
      <c r="B59" s="42" t="s">
        <v>56</v>
      </c>
      <c r="C59" s="30">
        <v>14859255.622392425</v>
      </c>
      <c r="D59" s="31">
        <v>0</v>
      </c>
      <c r="E59" s="31">
        <v>-529480.22</v>
      </c>
      <c r="F59" s="31">
        <f t="shared" si="6"/>
        <v>14329775.402392425</v>
      </c>
      <c r="G59" s="31">
        <v>1067.8600000000001</v>
      </c>
      <c r="H59" s="32">
        <f t="shared" si="0"/>
        <v>13419</v>
      </c>
      <c r="I59" s="30">
        <v>14900553.24</v>
      </c>
      <c r="J59" s="31">
        <v>0</v>
      </c>
      <c r="K59" s="31">
        <v>-463283.87</v>
      </c>
      <c r="L59" s="31">
        <f t="shared" si="7"/>
        <v>14437269.370000001</v>
      </c>
      <c r="M59" s="31">
        <v>1046.3400000000001</v>
      </c>
      <c r="N59" s="32">
        <f t="shared" si="1"/>
        <v>13798</v>
      </c>
      <c r="O59" s="43">
        <f t="shared" si="10"/>
        <v>14329775.402392425</v>
      </c>
      <c r="P59" s="44">
        <f t="shared" si="11"/>
        <v>14437269.370000001</v>
      </c>
      <c r="Q59" s="45">
        <f t="shared" si="8"/>
        <v>1.0075000000000001</v>
      </c>
      <c r="R59" s="43">
        <f t="shared" si="12"/>
        <v>13419</v>
      </c>
      <c r="S59" s="46">
        <f t="shared" si="13"/>
        <v>13798</v>
      </c>
      <c r="T59" s="45">
        <f t="shared" si="9"/>
        <v>1.0282</v>
      </c>
      <c r="U59" s="37"/>
      <c r="V59" s="37"/>
      <c r="W59" s="38"/>
      <c r="Y59" s="39"/>
      <c r="Z59" s="39"/>
      <c r="AB59" s="5"/>
      <c r="AD59" s="40"/>
      <c r="AE59" s="40"/>
      <c r="AF59" s="40"/>
      <c r="AG59" s="40"/>
    </row>
    <row r="60" spans="1:33" x14ac:dyDescent="0.2">
      <c r="A60" s="41">
        <v>52</v>
      </c>
      <c r="B60" s="42" t="s">
        <v>57</v>
      </c>
      <c r="C60" s="30">
        <v>32771778.791949786</v>
      </c>
      <c r="D60" s="31">
        <v>0</v>
      </c>
      <c r="E60" s="31">
        <v>-42875</v>
      </c>
      <c r="F60" s="31">
        <f t="shared" si="6"/>
        <v>32728903.791949786</v>
      </c>
      <c r="G60" s="31">
        <v>3051.67</v>
      </c>
      <c r="H60" s="32">
        <f t="shared" si="0"/>
        <v>10725</v>
      </c>
      <c r="I60" s="30">
        <v>32064701.300000001</v>
      </c>
      <c r="J60" s="31">
        <v>0</v>
      </c>
      <c r="K60" s="31">
        <v>0</v>
      </c>
      <c r="L60" s="31">
        <f t="shared" si="7"/>
        <v>32064701.300000001</v>
      </c>
      <c r="M60" s="31">
        <v>3003.04</v>
      </c>
      <c r="N60" s="32">
        <f t="shared" si="1"/>
        <v>10677</v>
      </c>
      <c r="O60" s="43">
        <f t="shared" si="10"/>
        <v>32728903.791949786</v>
      </c>
      <c r="P60" s="44">
        <f t="shared" si="11"/>
        <v>32064701.300000001</v>
      </c>
      <c r="Q60" s="45">
        <f t="shared" si="8"/>
        <v>0.97970000000000002</v>
      </c>
      <c r="R60" s="43">
        <f t="shared" si="12"/>
        <v>10725</v>
      </c>
      <c r="S60" s="46">
        <f t="shared" si="13"/>
        <v>10677</v>
      </c>
      <c r="T60" s="45">
        <f t="shared" si="9"/>
        <v>0.99550000000000005</v>
      </c>
      <c r="U60" s="37"/>
      <c r="V60" s="37"/>
      <c r="W60" s="38"/>
      <c r="Y60" s="39"/>
      <c r="Z60" s="39"/>
      <c r="AB60" s="5"/>
      <c r="AD60" s="40"/>
      <c r="AE60" s="40"/>
      <c r="AF60" s="40"/>
      <c r="AG60" s="40"/>
    </row>
    <row r="61" spans="1:33" x14ac:dyDescent="0.2">
      <c r="A61" s="41">
        <v>53</v>
      </c>
      <c r="B61" s="42" t="s">
        <v>58</v>
      </c>
      <c r="C61" s="30">
        <v>1156019624.1934803</v>
      </c>
      <c r="D61" s="31">
        <v>0</v>
      </c>
      <c r="E61" s="31">
        <v>-3138035.11</v>
      </c>
      <c r="F61" s="31">
        <f t="shared" si="6"/>
        <v>1152881589.0834804</v>
      </c>
      <c r="G61" s="31">
        <v>80368.709999999992</v>
      </c>
      <c r="H61" s="32">
        <f t="shared" si="0"/>
        <v>14345</v>
      </c>
      <c r="I61" s="30">
        <v>1232249188.6600001</v>
      </c>
      <c r="J61" s="31">
        <v>0</v>
      </c>
      <c r="K61" s="31">
        <v>-3598629.8</v>
      </c>
      <c r="L61" s="31">
        <f t="shared" si="7"/>
        <v>1228650558.8600001</v>
      </c>
      <c r="M61" s="31">
        <v>81694.349999999991</v>
      </c>
      <c r="N61" s="32">
        <f t="shared" si="1"/>
        <v>15040</v>
      </c>
      <c r="O61" s="43">
        <f t="shared" si="10"/>
        <v>1152881589.0834804</v>
      </c>
      <c r="P61" s="44">
        <f t="shared" si="11"/>
        <v>1228650558.8600001</v>
      </c>
      <c r="Q61" s="45">
        <f t="shared" si="8"/>
        <v>1.0657000000000001</v>
      </c>
      <c r="R61" s="43">
        <f t="shared" si="12"/>
        <v>14345</v>
      </c>
      <c r="S61" s="46">
        <f t="shared" si="13"/>
        <v>15040</v>
      </c>
      <c r="T61" s="45">
        <f t="shared" si="9"/>
        <v>1.0484</v>
      </c>
      <c r="U61" s="37"/>
      <c r="V61" s="37"/>
      <c r="W61" s="38"/>
      <c r="Y61" s="39"/>
      <c r="Z61" s="39"/>
      <c r="AB61" s="5"/>
      <c r="AD61" s="40"/>
      <c r="AE61" s="40"/>
      <c r="AF61" s="40"/>
      <c r="AG61" s="40"/>
    </row>
    <row r="62" spans="1:33" x14ac:dyDescent="0.2">
      <c r="A62" s="41">
        <v>54</v>
      </c>
      <c r="B62" s="42" t="s">
        <v>59</v>
      </c>
      <c r="C62" s="30">
        <v>56492019.245172948</v>
      </c>
      <c r="D62" s="31">
        <v>0</v>
      </c>
      <c r="E62" s="31">
        <v>-405562.22</v>
      </c>
      <c r="F62" s="31">
        <f t="shared" si="6"/>
        <v>56086457.025172949</v>
      </c>
      <c r="G62" s="31">
        <v>4740.8100000000004</v>
      </c>
      <c r="H62" s="32">
        <f t="shared" si="0"/>
        <v>11831</v>
      </c>
      <c r="I62" s="30">
        <v>59633920.109999999</v>
      </c>
      <c r="J62" s="31">
        <v>0</v>
      </c>
      <c r="K62" s="31">
        <v>2.0000000018626451E-2</v>
      </c>
      <c r="L62" s="31">
        <f t="shared" si="7"/>
        <v>59633920.130000003</v>
      </c>
      <c r="M62" s="31">
        <v>4761.72</v>
      </c>
      <c r="N62" s="32">
        <f t="shared" si="1"/>
        <v>12524</v>
      </c>
      <c r="O62" s="43">
        <f t="shared" si="10"/>
        <v>56086457.025172949</v>
      </c>
      <c r="P62" s="44">
        <f t="shared" si="11"/>
        <v>59633920.130000003</v>
      </c>
      <c r="Q62" s="45">
        <f t="shared" si="8"/>
        <v>1.0631999999999999</v>
      </c>
      <c r="R62" s="43">
        <f t="shared" si="12"/>
        <v>11831</v>
      </c>
      <c r="S62" s="46">
        <f t="shared" si="13"/>
        <v>12524</v>
      </c>
      <c r="T62" s="45">
        <f t="shared" si="9"/>
        <v>1.0586</v>
      </c>
      <c r="U62" s="37"/>
      <c r="V62" s="37"/>
      <c r="W62" s="38"/>
      <c r="Y62" s="39"/>
      <c r="Z62" s="39"/>
      <c r="AB62" s="5"/>
      <c r="AD62" s="40"/>
      <c r="AE62" s="40"/>
      <c r="AF62" s="40"/>
      <c r="AG62" s="40"/>
    </row>
    <row r="63" spans="1:33" x14ac:dyDescent="0.2">
      <c r="A63" s="41">
        <v>55</v>
      </c>
      <c r="B63" s="42" t="s">
        <v>60</v>
      </c>
      <c r="C63" s="30">
        <v>14387896.626400542</v>
      </c>
      <c r="D63" s="31">
        <v>0</v>
      </c>
      <c r="E63" s="31">
        <v>-258969</v>
      </c>
      <c r="F63" s="31">
        <f t="shared" si="6"/>
        <v>14128927.626400542</v>
      </c>
      <c r="G63" s="31">
        <v>1439.14</v>
      </c>
      <c r="H63" s="32">
        <f t="shared" si="0"/>
        <v>9818</v>
      </c>
      <c r="I63" s="30">
        <v>15643717.409999998</v>
      </c>
      <c r="J63" s="31">
        <v>0</v>
      </c>
      <c r="K63" s="31">
        <v>-250989.71</v>
      </c>
      <c r="L63" s="31">
        <f t="shared" si="7"/>
        <v>15392727.699999997</v>
      </c>
      <c r="M63" s="31">
        <v>1483.18</v>
      </c>
      <c r="N63" s="32">
        <f t="shared" si="1"/>
        <v>10378</v>
      </c>
      <c r="O63" s="43">
        <f t="shared" si="10"/>
        <v>14128927.626400542</v>
      </c>
      <c r="P63" s="44">
        <f t="shared" si="11"/>
        <v>15392727.699999997</v>
      </c>
      <c r="Q63" s="45">
        <f t="shared" si="8"/>
        <v>1.0893999999999999</v>
      </c>
      <c r="R63" s="43">
        <f t="shared" si="12"/>
        <v>9818</v>
      </c>
      <c r="S63" s="46">
        <f t="shared" si="13"/>
        <v>10378</v>
      </c>
      <c r="T63" s="45">
        <f t="shared" si="9"/>
        <v>1.0569999999999999</v>
      </c>
      <c r="U63" s="37"/>
      <c r="V63" s="37"/>
      <c r="W63" s="38"/>
      <c r="Y63" s="39"/>
      <c r="Z63" s="39"/>
      <c r="AB63" s="5"/>
      <c r="AD63" s="40"/>
      <c r="AE63" s="40"/>
      <c r="AF63" s="40"/>
      <c r="AG63" s="40"/>
    </row>
    <row r="64" spans="1:33" x14ac:dyDescent="0.2">
      <c r="A64" s="41">
        <v>56</v>
      </c>
      <c r="B64" s="42" t="s">
        <v>61</v>
      </c>
      <c r="C64" s="30">
        <v>19771768.375436891</v>
      </c>
      <c r="D64" s="31">
        <v>0</v>
      </c>
      <c r="E64" s="31">
        <v>-192706.67</v>
      </c>
      <c r="F64" s="31">
        <f t="shared" si="6"/>
        <v>19579061.705436889</v>
      </c>
      <c r="G64" s="31">
        <v>1693.0400000000002</v>
      </c>
      <c r="H64" s="32">
        <f t="shared" si="0"/>
        <v>11564</v>
      </c>
      <c r="I64" s="30">
        <v>19717763.640000001</v>
      </c>
      <c r="J64" s="31">
        <v>0</v>
      </c>
      <c r="K64" s="31">
        <v>-203279.06</v>
      </c>
      <c r="L64" s="31">
        <f t="shared" si="7"/>
        <v>19514484.580000002</v>
      </c>
      <c r="M64" s="31">
        <v>1678.23</v>
      </c>
      <c r="N64" s="32">
        <f t="shared" si="1"/>
        <v>11628</v>
      </c>
      <c r="O64" s="43">
        <f t="shared" si="10"/>
        <v>19579061.705436889</v>
      </c>
      <c r="P64" s="44">
        <f t="shared" si="11"/>
        <v>19514484.580000002</v>
      </c>
      <c r="Q64" s="45">
        <f t="shared" si="8"/>
        <v>0.99670000000000003</v>
      </c>
      <c r="R64" s="43">
        <f t="shared" si="12"/>
        <v>11564</v>
      </c>
      <c r="S64" s="46">
        <f t="shared" si="13"/>
        <v>11628</v>
      </c>
      <c r="T64" s="45">
        <f t="shared" si="9"/>
        <v>1.0055000000000001</v>
      </c>
      <c r="U64" s="37"/>
      <c r="V64" s="37"/>
      <c r="W64" s="38"/>
      <c r="Y64" s="39"/>
      <c r="Z64" s="39"/>
      <c r="AB64" s="5"/>
      <c r="AD64" s="40"/>
      <c r="AE64" s="40"/>
      <c r="AF64" s="40"/>
      <c r="AG64" s="40"/>
    </row>
    <row r="65" spans="1:33" x14ac:dyDescent="0.2">
      <c r="A65" s="41">
        <v>57</v>
      </c>
      <c r="B65" s="42" t="s">
        <v>62</v>
      </c>
      <c r="C65" s="30">
        <v>13156852.128703795</v>
      </c>
      <c r="D65" s="31">
        <v>0</v>
      </c>
      <c r="E65" s="31">
        <v>0</v>
      </c>
      <c r="F65" s="31">
        <f t="shared" si="6"/>
        <v>13156852.128703795</v>
      </c>
      <c r="G65" s="31">
        <v>1073.8200000000002</v>
      </c>
      <c r="H65" s="32">
        <f t="shared" si="0"/>
        <v>12252</v>
      </c>
      <c r="I65" s="30">
        <v>13648524.120000001</v>
      </c>
      <c r="J65" s="31">
        <v>-27643.13</v>
      </c>
      <c r="K65" s="31">
        <v>0</v>
      </c>
      <c r="L65" s="31">
        <f t="shared" si="7"/>
        <v>13620880.99</v>
      </c>
      <c r="M65" s="31">
        <v>1050.67</v>
      </c>
      <c r="N65" s="32">
        <f t="shared" si="1"/>
        <v>12964</v>
      </c>
      <c r="O65" s="43">
        <f t="shared" si="10"/>
        <v>13156852.128703795</v>
      </c>
      <c r="P65" s="44">
        <f t="shared" si="11"/>
        <v>13620880.99</v>
      </c>
      <c r="Q65" s="45">
        <f t="shared" si="8"/>
        <v>1.0353000000000001</v>
      </c>
      <c r="R65" s="43">
        <f t="shared" si="12"/>
        <v>12252</v>
      </c>
      <c r="S65" s="46">
        <f t="shared" si="13"/>
        <v>12964</v>
      </c>
      <c r="T65" s="45">
        <f t="shared" si="9"/>
        <v>1.0581</v>
      </c>
      <c r="U65" s="37"/>
      <c r="V65" s="37"/>
      <c r="W65" s="38"/>
      <c r="Y65" s="39"/>
      <c r="Z65" s="39"/>
      <c r="AB65" s="5"/>
      <c r="AD65" s="40"/>
      <c r="AE65" s="40"/>
      <c r="AF65" s="40"/>
      <c r="AG65" s="40"/>
    </row>
    <row r="66" spans="1:33" x14ac:dyDescent="0.2">
      <c r="A66" s="41">
        <v>58</v>
      </c>
      <c r="B66" s="42" t="s">
        <v>63</v>
      </c>
      <c r="C66" s="30">
        <v>43147881.877081625</v>
      </c>
      <c r="D66" s="31">
        <v>0</v>
      </c>
      <c r="E66" s="31">
        <v>-757636.01</v>
      </c>
      <c r="F66" s="31">
        <f t="shared" si="6"/>
        <v>42390245.867081627</v>
      </c>
      <c r="G66" s="31">
        <v>4100.5</v>
      </c>
      <c r="H66" s="32">
        <f t="shared" si="0"/>
        <v>10338</v>
      </c>
      <c r="I66" s="30">
        <v>48558705.119999997</v>
      </c>
      <c r="J66" s="31">
        <v>0</v>
      </c>
      <c r="K66" s="31">
        <v>-717304.5</v>
      </c>
      <c r="L66" s="31">
        <f t="shared" si="7"/>
        <v>47841400.619999997</v>
      </c>
      <c r="M66" s="31">
        <v>3980.4299999999994</v>
      </c>
      <c r="N66" s="32">
        <f t="shared" si="1"/>
        <v>12019</v>
      </c>
      <c r="O66" s="43">
        <f t="shared" si="10"/>
        <v>42390245.867081627</v>
      </c>
      <c r="P66" s="44">
        <f t="shared" si="11"/>
        <v>47841400.619999997</v>
      </c>
      <c r="Q66" s="45">
        <f t="shared" si="8"/>
        <v>1.1286</v>
      </c>
      <c r="R66" s="43">
        <f t="shared" si="12"/>
        <v>10338</v>
      </c>
      <c r="S66" s="46">
        <f t="shared" si="13"/>
        <v>12019</v>
      </c>
      <c r="T66" s="45">
        <f t="shared" si="9"/>
        <v>1.1626000000000001</v>
      </c>
      <c r="U66" s="37"/>
      <c r="V66" s="37"/>
      <c r="W66" s="38"/>
      <c r="Y66" s="39"/>
      <c r="Z66" s="39"/>
      <c r="AB66" s="5"/>
      <c r="AD66" s="40"/>
      <c r="AE66" s="40"/>
      <c r="AF66" s="40"/>
      <c r="AG66" s="40"/>
    </row>
    <row r="67" spans="1:33" x14ac:dyDescent="0.2">
      <c r="A67" s="41">
        <v>59</v>
      </c>
      <c r="B67" s="42" t="s">
        <v>64</v>
      </c>
      <c r="C67" s="30">
        <v>13295623.644779617</v>
      </c>
      <c r="D67" s="31">
        <v>0</v>
      </c>
      <c r="E67" s="31">
        <v>-115100.51999999999</v>
      </c>
      <c r="F67" s="31">
        <f t="shared" si="6"/>
        <v>13180523.124779617</v>
      </c>
      <c r="G67" s="31">
        <v>1193.45</v>
      </c>
      <c r="H67" s="32">
        <f t="shared" si="0"/>
        <v>11044</v>
      </c>
      <c r="I67" s="30">
        <v>15208644.109999999</v>
      </c>
      <c r="J67" s="31">
        <v>0</v>
      </c>
      <c r="K67" s="31">
        <v>-88577.419999999984</v>
      </c>
      <c r="L67" s="31">
        <f t="shared" si="7"/>
        <v>15120066.689999999</v>
      </c>
      <c r="M67" s="31">
        <v>1152.45</v>
      </c>
      <c r="N67" s="32">
        <f t="shared" si="1"/>
        <v>13120</v>
      </c>
      <c r="O67" s="43">
        <f t="shared" si="10"/>
        <v>13180523.124779617</v>
      </c>
      <c r="P67" s="44">
        <f t="shared" si="11"/>
        <v>15120066.689999999</v>
      </c>
      <c r="Q67" s="45">
        <f t="shared" si="8"/>
        <v>1.1472</v>
      </c>
      <c r="R67" s="43">
        <f t="shared" si="12"/>
        <v>11044</v>
      </c>
      <c r="S67" s="46">
        <f t="shared" si="13"/>
        <v>13120</v>
      </c>
      <c r="T67" s="45">
        <f t="shared" si="9"/>
        <v>1.1879999999999999</v>
      </c>
      <c r="U67" s="37"/>
      <c r="V67" s="37"/>
      <c r="W67" s="38"/>
      <c r="Y67" s="39"/>
      <c r="Z67" s="39"/>
      <c r="AB67" s="5"/>
      <c r="AD67" s="40"/>
      <c r="AE67" s="40"/>
      <c r="AF67" s="40"/>
      <c r="AG67" s="40"/>
    </row>
    <row r="68" spans="1:33" x14ac:dyDescent="0.2">
      <c r="A68" s="41">
        <v>60</v>
      </c>
      <c r="B68" s="42" t="s">
        <v>65</v>
      </c>
      <c r="C68" s="30">
        <v>103842623.23029718</v>
      </c>
      <c r="D68" s="31">
        <v>-395647.13</v>
      </c>
      <c r="E68" s="31">
        <v>-955690.68</v>
      </c>
      <c r="F68" s="31">
        <f t="shared" si="6"/>
        <v>102491285.42029718</v>
      </c>
      <c r="G68" s="31">
        <v>9641.3199999999979</v>
      </c>
      <c r="H68" s="32">
        <f t="shared" si="0"/>
        <v>10630</v>
      </c>
      <c r="I68" s="30">
        <v>106209596.82000002</v>
      </c>
      <c r="J68" s="31">
        <v>-19299.25</v>
      </c>
      <c r="K68" s="31">
        <v>-1041858.59</v>
      </c>
      <c r="L68" s="31">
        <f t="shared" si="7"/>
        <v>105148438.98000002</v>
      </c>
      <c r="M68" s="31">
        <v>9705.760000000002</v>
      </c>
      <c r="N68" s="32">
        <f t="shared" si="1"/>
        <v>10834</v>
      </c>
      <c r="O68" s="43">
        <f t="shared" si="10"/>
        <v>102491285.42029718</v>
      </c>
      <c r="P68" s="44">
        <f t="shared" si="11"/>
        <v>105148438.98000002</v>
      </c>
      <c r="Q68" s="45">
        <f t="shared" si="8"/>
        <v>1.0259</v>
      </c>
      <c r="R68" s="43">
        <f t="shared" si="12"/>
        <v>10630</v>
      </c>
      <c r="S68" s="46">
        <f t="shared" si="13"/>
        <v>10834</v>
      </c>
      <c r="T68" s="45">
        <f t="shared" si="9"/>
        <v>1.0192000000000001</v>
      </c>
      <c r="U68" s="37"/>
      <c r="V68" s="37"/>
      <c r="W68" s="38"/>
      <c r="Y68" s="39"/>
      <c r="Z68" s="39"/>
      <c r="AB68" s="5"/>
      <c r="AD68" s="40"/>
      <c r="AE68" s="40"/>
      <c r="AF68" s="40"/>
      <c r="AG68" s="40"/>
    </row>
    <row r="69" spans="1:33" x14ac:dyDescent="0.2">
      <c r="A69" s="41">
        <v>62</v>
      </c>
      <c r="B69" s="42" t="s">
        <v>66</v>
      </c>
      <c r="C69" s="30">
        <v>25079676.887692593</v>
      </c>
      <c r="D69" s="31">
        <v>0</v>
      </c>
      <c r="E69" s="31">
        <v>-196572.87</v>
      </c>
      <c r="F69" s="31">
        <f t="shared" si="6"/>
        <v>24883104.017692592</v>
      </c>
      <c r="G69" s="31">
        <v>1813.47</v>
      </c>
      <c r="H69" s="32">
        <f t="shared" si="0"/>
        <v>13721</v>
      </c>
      <c r="I69" s="30">
        <v>24280092.670000002</v>
      </c>
      <c r="J69" s="31">
        <v>0</v>
      </c>
      <c r="K69" s="31">
        <v>-198746.67</v>
      </c>
      <c r="L69" s="31">
        <f t="shared" si="7"/>
        <v>24081346</v>
      </c>
      <c r="M69" s="31">
        <v>1722.3</v>
      </c>
      <c r="N69" s="32">
        <f t="shared" si="1"/>
        <v>13982</v>
      </c>
      <c r="O69" s="43">
        <f t="shared" si="10"/>
        <v>24883104.017692592</v>
      </c>
      <c r="P69" s="44">
        <f t="shared" si="11"/>
        <v>24081346</v>
      </c>
      <c r="Q69" s="45">
        <f t="shared" si="8"/>
        <v>0.96779999999999999</v>
      </c>
      <c r="R69" s="43">
        <f t="shared" si="12"/>
        <v>13721</v>
      </c>
      <c r="S69" s="46">
        <f t="shared" si="13"/>
        <v>13982</v>
      </c>
      <c r="T69" s="45">
        <f t="shared" si="9"/>
        <v>1.0189999999999999</v>
      </c>
      <c r="U69" s="37"/>
      <c r="V69" s="37"/>
      <c r="W69" s="38"/>
      <c r="Y69" s="39"/>
      <c r="Z69" s="39"/>
      <c r="AB69" s="5"/>
      <c r="AD69" s="40"/>
      <c r="AE69" s="40"/>
      <c r="AF69" s="40"/>
      <c r="AG69" s="40"/>
    </row>
    <row r="70" spans="1:33" x14ac:dyDescent="0.2">
      <c r="A70" s="41">
        <v>63</v>
      </c>
      <c r="B70" s="42" t="s">
        <v>67</v>
      </c>
      <c r="C70" s="30">
        <v>30684073.087021109</v>
      </c>
      <c r="D70" s="31">
        <v>0</v>
      </c>
      <c r="E70" s="31">
        <v>-6459</v>
      </c>
      <c r="F70" s="31">
        <f t="shared" si="6"/>
        <v>30677614.087021109</v>
      </c>
      <c r="G70" s="31">
        <v>3153.07</v>
      </c>
      <c r="H70" s="32">
        <f t="shared" si="0"/>
        <v>9729</v>
      </c>
      <c r="I70" s="30">
        <v>31649159.68</v>
      </c>
      <c r="J70" s="31">
        <v>0</v>
      </c>
      <c r="K70" s="31">
        <v>0</v>
      </c>
      <c r="L70" s="31">
        <f t="shared" si="7"/>
        <v>31649159.68</v>
      </c>
      <c r="M70" s="31">
        <v>3223.73</v>
      </c>
      <c r="N70" s="32">
        <f t="shared" si="1"/>
        <v>9818</v>
      </c>
      <c r="O70" s="43">
        <f t="shared" si="10"/>
        <v>30677614.087021109</v>
      </c>
      <c r="P70" s="44">
        <f t="shared" si="11"/>
        <v>31649159.68</v>
      </c>
      <c r="Q70" s="45">
        <f t="shared" si="8"/>
        <v>1.0317000000000001</v>
      </c>
      <c r="R70" s="43">
        <f t="shared" si="12"/>
        <v>9729</v>
      </c>
      <c r="S70" s="46">
        <f t="shared" si="13"/>
        <v>9818</v>
      </c>
      <c r="T70" s="45">
        <f t="shared" si="9"/>
        <v>1.0091000000000001</v>
      </c>
      <c r="U70" s="37"/>
      <c r="V70" s="37"/>
      <c r="W70" s="38"/>
      <c r="Y70" s="39"/>
      <c r="Z70" s="39"/>
      <c r="AB70" s="5"/>
      <c r="AD70" s="40"/>
      <c r="AE70" s="40"/>
      <c r="AF70" s="40"/>
      <c r="AG70" s="40"/>
    </row>
    <row r="71" spans="1:33" x14ac:dyDescent="0.2">
      <c r="A71" s="41">
        <v>65</v>
      </c>
      <c r="B71" s="42" t="s">
        <v>68</v>
      </c>
      <c r="C71" s="30">
        <v>17829619.020000007</v>
      </c>
      <c r="D71" s="31">
        <v>0</v>
      </c>
      <c r="E71" s="31">
        <v>-433665.35</v>
      </c>
      <c r="F71" s="31">
        <f t="shared" si="6"/>
        <v>17395953.670000006</v>
      </c>
      <c r="G71" s="31">
        <v>1522.53</v>
      </c>
      <c r="H71" s="32">
        <f t="shared" si="0"/>
        <v>11426</v>
      </c>
      <c r="I71" s="30">
        <v>18336784.75</v>
      </c>
      <c r="J71" s="31">
        <v>0</v>
      </c>
      <c r="K71" s="31">
        <v>-476631.99</v>
      </c>
      <c r="L71" s="31">
        <f t="shared" si="7"/>
        <v>17860152.760000002</v>
      </c>
      <c r="M71" s="31">
        <v>1485.68</v>
      </c>
      <c r="N71" s="32">
        <f t="shared" si="1"/>
        <v>12022</v>
      </c>
      <c r="O71" s="43">
        <f t="shared" si="10"/>
        <v>17395953.670000006</v>
      </c>
      <c r="P71" s="44">
        <f t="shared" si="11"/>
        <v>17860152.760000002</v>
      </c>
      <c r="Q71" s="45">
        <f t="shared" si="8"/>
        <v>1.0266999999999999</v>
      </c>
      <c r="R71" s="43">
        <f t="shared" si="12"/>
        <v>11426</v>
      </c>
      <c r="S71" s="46">
        <f t="shared" si="13"/>
        <v>12022</v>
      </c>
      <c r="T71" s="45">
        <f t="shared" si="9"/>
        <v>1.0522</v>
      </c>
      <c r="U71" s="37"/>
      <c r="V71" s="37"/>
      <c r="W71" s="38"/>
      <c r="Y71" s="39"/>
      <c r="Z71" s="39"/>
      <c r="AB71" s="5"/>
      <c r="AD71" s="40"/>
      <c r="AE71" s="40"/>
      <c r="AF71" s="40"/>
      <c r="AG71" s="40"/>
    </row>
    <row r="72" spans="1:33" x14ac:dyDescent="0.2">
      <c r="A72" s="41">
        <v>66</v>
      </c>
      <c r="B72" s="42" t="s">
        <v>69</v>
      </c>
      <c r="C72" s="30">
        <v>16120825.894619361</v>
      </c>
      <c r="D72" s="31">
        <v>0</v>
      </c>
      <c r="E72" s="31">
        <v>-299275.01</v>
      </c>
      <c r="F72" s="31">
        <f t="shared" si="6"/>
        <v>15821550.884619361</v>
      </c>
      <c r="G72" s="31">
        <v>1222.6500000000001</v>
      </c>
      <c r="H72" s="32">
        <f t="shared" si="0"/>
        <v>12940</v>
      </c>
      <c r="I72" s="30">
        <v>16625971.879999999</v>
      </c>
      <c r="J72" s="31">
        <v>0</v>
      </c>
      <c r="K72" s="31">
        <v>-404833.44</v>
      </c>
      <c r="L72" s="31">
        <f t="shared" si="7"/>
        <v>16221138.439999999</v>
      </c>
      <c r="M72" s="31">
        <v>1247.6000000000001</v>
      </c>
      <c r="N72" s="32">
        <f t="shared" si="1"/>
        <v>13002</v>
      </c>
      <c r="O72" s="43">
        <f t="shared" si="10"/>
        <v>15821550.884619361</v>
      </c>
      <c r="P72" s="44">
        <f t="shared" si="11"/>
        <v>16221138.439999999</v>
      </c>
      <c r="Q72" s="45">
        <f t="shared" si="8"/>
        <v>1.0253000000000001</v>
      </c>
      <c r="R72" s="43">
        <f t="shared" si="12"/>
        <v>12940</v>
      </c>
      <c r="S72" s="46">
        <f t="shared" si="13"/>
        <v>13002</v>
      </c>
      <c r="T72" s="45">
        <f t="shared" si="9"/>
        <v>1.0047999999999999</v>
      </c>
      <c r="U72" s="37"/>
      <c r="V72" s="37"/>
      <c r="W72" s="38"/>
      <c r="Y72" s="39"/>
      <c r="Z72" s="39"/>
      <c r="AB72" s="5"/>
      <c r="AD72" s="40"/>
      <c r="AE72" s="40"/>
      <c r="AF72" s="40"/>
      <c r="AG72" s="40"/>
    </row>
    <row r="73" spans="1:33" x14ac:dyDescent="0.2">
      <c r="A73" s="41">
        <v>67</v>
      </c>
      <c r="B73" s="42" t="s">
        <v>70</v>
      </c>
      <c r="C73" s="30">
        <v>20388588.631599456</v>
      </c>
      <c r="D73" s="31">
        <v>0</v>
      </c>
      <c r="E73" s="31">
        <v>-687430.16</v>
      </c>
      <c r="F73" s="31">
        <f t="shared" si="6"/>
        <v>19701158.471599456</v>
      </c>
      <c r="G73" s="31">
        <v>1960.4599999999998</v>
      </c>
      <c r="H73" s="32">
        <f t="shared" si="0"/>
        <v>10049</v>
      </c>
      <c r="I73" s="30">
        <v>20252880.899999999</v>
      </c>
      <c r="J73" s="31">
        <v>0</v>
      </c>
      <c r="K73" s="31">
        <v>-585731.24</v>
      </c>
      <c r="L73" s="31">
        <f t="shared" si="7"/>
        <v>19667149.66</v>
      </c>
      <c r="M73" s="31">
        <v>1937.5700000000002</v>
      </c>
      <c r="N73" s="32">
        <f t="shared" si="1"/>
        <v>10150</v>
      </c>
      <c r="O73" s="43">
        <f t="shared" si="10"/>
        <v>19701158.471599456</v>
      </c>
      <c r="P73" s="44">
        <f t="shared" si="11"/>
        <v>19667149.66</v>
      </c>
      <c r="Q73" s="45">
        <f t="shared" si="8"/>
        <v>0.99829999999999997</v>
      </c>
      <c r="R73" s="43">
        <f t="shared" si="12"/>
        <v>10049</v>
      </c>
      <c r="S73" s="46">
        <f t="shared" si="13"/>
        <v>10150</v>
      </c>
      <c r="T73" s="45">
        <f t="shared" si="9"/>
        <v>1.0101</v>
      </c>
      <c r="U73" s="37"/>
      <c r="V73" s="37"/>
      <c r="W73" s="38"/>
      <c r="Y73" s="39"/>
      <c r="Z73" s="39"/>
      <c r="AB73" s="5"/>
      <c r="AD73" s="40"/>
      <c r="AE73" s="40"/>
      <c r="AF73" s="40"/>
      <c r="AG73" s="40"/>
    </row>
    <row r="74" spans="1:33" x14ac:dyDescent="0.2">
      <c r="A74" s="41">
        <v>68</v>
      </c>
      <c r="B74" s="42" t="s">
        <v>71</v>
      </c>
      <c r="C74" s="30">
        <v>48447724.278787792</v>
      </c>
      <c r="D74" s="31">
        <v>0</v>
      </c>
      <c r="E74" s="31">
        <v>-737470.5</v>
      </c>
      <c r="F74" s="31">
        <f t="shared" si="6"/>
        <v>47710253.778787792</v>
      </c>
      <c r="G74" s="31">
        <v>4774.6899999999996</v>
      </c>
      <c r="H74" s="32">
        <f t="shared" ref="H74:H137" si="14">ROUND(F74/G74,0)</f>
        <v>9992</v>
      </c>
      <c r="I74" s="30">
        <v>48813624.740000002</v>
      </c>
      <c r="J74" s="31">
        <v>0</v>
      </c>
      <c r="K74" s="31">
        <v>-770073.16000000015</v>
      </c>
      <c r="L74" s="31">
        <f t="shared" si="7"/>
        <v>48043551.579999998</v>
      </c>
      <c r="M74" s="31">
        <v>4760.3300000000008</v>
      </c>
      <c r="N74" s="32">
        <f t="shared" ref="N74:N103" si="15">ROUND(L74/M74,0)</f>
        <v>10092</v>
      </c>
      <c r="O74" s="43">
        <f t="shared" ref="O74:O103" si="16">F74</f>
        <v>47710253.778787792</v>
      </c>
      <c r="P74" s="44">
        <f t="shared" ref="P74:P103" si="17">L74</f>
        <v>48043551.579999998</v>
      </c>
      <c r="Q74" s="45">
        <f t="shared" si="8"/>
        <v>1.0069999999999999</v>
      </c>
      <c r="R74" s="43">
        <f t="shared" ref="R74:R103" si="18">H74</f>
        <v>9992</v>
      </c>
      <c r="S74" s="46">
        <f t="shared" ref="S74:S103" si="19">N74</f>
        <v>10092</v>
      </c>
      <c r="T74" s="45">
        <f t="shared" si="9"/>
        <v>1.01</v>
      </c>
      <c r="U74" s="37"/>
      <c r="V74" s="37"/>
      <c r="W74" s="38"/>
      <c r="Y74" s="39"/>
      <c r="Z74" s="39"/>
      <c r="AB74" s="5"/>
      <c r="AD74" s="40"/>
      <c r="AE74" s="40"/>
      <c r="AF74" s="40"/>
      <c r="AG74" s="40"/>
    </row>
    <row r="75" spans="1:33" x14ac:dyDescent="0.2">
      <c r="A75" s="41">
        <v>69</v>
      </c>
      <c r="B75" s="42" t="s">
        <v>72</v>
      </c>
      <c r="C75" s="30">
        <v>32333411.648198511</v>
      </c>
      <c r="D75" s="31">
        <v>0</v>
      </c>
      <c r="E75" s="31">
        <v>-427020.74</v>
      </c>
      <c r="F75" s="31">
        <f t="shared" ref="F75:F138" si="20">SUM(C75:E75)</f>
        <v>31906390.908198513</v>
      </c>
      <c r="G75" s="31">
        <v>3266.68</v>
      </c>
      <c r="H75" s="32">
        <f t="shared" si="14"/>
        <v>9767</v>
      </c>
      <c r="I75" s="30">
        <v>31900517.610000003</v>
      </c>
      <c r="J75" s="31">
        <v>0</v>
      </c>
      <c r="K75" s="31">
        <v>-465701.4</v>
      </c>
      <c r="L75" s="31">
        <f t="shared" ref="L75:L103" si="21">SUM(I75:K75)</f>
        <v>31434816.210000005</v>
      </c>
      <c r="M75" s="31">
        <v>3235.91</v>
      </c>
      <c r="N75" s="32">
        <f t="shared" si="15"/>
        <v>9714</v>
      </c>
      <c r="O75" s="43">
        <f t="shared" si="16"/>
        <v>31906390.908198513</v>
      </c>
      <c r="P75" s="44">
        <f t="shared" si="17"/>
        <v>31434816.210000005</v>
      </c>
      <c r="Q75" s="45">
        <f t="shared" ref="Q75:Q103" si="22">ROUND(P75/O75,4)</f>
        <v>0.98519999999999996</v>
      </c>
      <c r="R75" s="43">
        <f t="shared" si="18"/>
        <v>9767</v>
      </c>
      <c r="S75" s="46">
        <f t="shared" si="19"/>
        <v>9714</v>
      </c>
      <c r="T75" s="45">
        <f t="shared" ref="T75:T103" si="23">ROUND(S75/R75,4)</f>
        <v>0.99460000000000004</v>
      </c>
      <c r="U75" s="37"/>
      <c r="V75" s="37"/>
      <c r="W75" s="38"/>
      <c r="Y75" s="39"/>
      <c r="Z75" s="39"/>
      <c r="AB75" s="5"/>
      <c r="AD75" s="40"/>
      <c r="AE75" s="40"/>
      <c r="AF75" s="40"/>
      <c r="AG75" s="40"/>
    </row>
    <row r="76" spans="1:33" x14ac:dyDescent="0.2">
      <c r="A76" s="41">
        <v>70</v>
      </c>
      <c r="B76" s="42" t="s">
        <v>73</v>
      </c>
      <c r="C76" s="30">
        <v>25522366.889999989</v>
      </c>
      <c r="D76" s="31">
        <v>0</v>
      </c>
      <c r="E76" s="31">
        <v>-267923.03000000003</v>
      </c>
      <c r="F76" s="31">
        <f t="shared" si="20"/>
        <v>25254443.859999988</v>
      </c>
      <c r="G76" s="31">
        <v>2580.79</v>
      </c>
      <c r="H76" s="32">
        <f t="shared" si="14"/>
        <v>9786</v>
      </c>
      <c r="I76" s="30">
        <v>25053089.02</v>
      </c>
      <c r="J76" s="31">
        <v>0</v>
      </c>
      <c r="K76" s="31">
        <v>-320264.8</v>
      </c>
      <c r="L76" s="31">
        <f t="shared" si="21"/>
        <v>24732824.219999999</v>
      </c>
      <c r="M76" s="31">
        <v>2486.64</v>
      </c>
      <c r="N76" s="32">
        <f t="shared" si="15"/>
        <v>9946</v>
      </c>
      <c r="O76" s="43">
        <f t="shared" si="16"/>
        <v>25254443.859999988</v>
      </c>
      <c r="P76" s="44">
        <f t="shared" si="17"/>
        <v>24732824.219999999</v>
      </c>
      <c r="Q76" s="45">
        <f t="shared" si="22"/>
        <v>0.97929999999999995</v>
      </c>
      <c r="R76" s="43">
        <f t="shared" si="18"/>
        <v>9786</v>
      </c>
      <c r="S76" s="46">
        <f t="shared" si="19"/>
        <v>9946</v>
      </c>
      <c r="T76" s="45">
        <f t="shared" si="23"/>
        <v>1.0163</v>
      </c>
      <c r="U76" s="37"/>
      <c r="V76" s="37"/>
      <c r="W76" s="38"/>
      <c r="Y76" s="39"/>
      <c r="Z76" s="39"/>
      <c r="AB76" s="5"/>
      <c r="AD76" s="40"/>
      <c r="AE76" s="40"/>
      <c r="AF76" s="40"/>
      <c r="AG76" s="40"/>
    </row>
    <row r="77" spans="1:33" x14ac:dyDescent="0.2">
      <c r="A77" s="41">
        <v>71</v>
      </c>
      <c r="B77" s="42" t="s">
        <v>74</v>
      </c>
      <c r="C77" s="30">
        <v>81848996.736063406</v>
      </c>
      <c r="D77" s="31">
        <v>0</v>
      </c>
      <c r="E77" s="31">
        <v>-1213635.18</v>
      </c>
      <c r="F77" s="31">
        <f t="shared" si="20"/>
        <v>80635361.556063399</v>
      </c>
      <c r="G77" s="31">
        <v>8604.66</v>
      </c>
      <c r="H77" s="32">
        <f t="shared" si="14"/>
        <v>9371</v>
      </c>
      <c r="I77" s="30">
        <v>84672729.159999982</v>
      </c>
      <c r="J77" s="31">
        <v>0</v>
      </c>
      <c r="K77" s="31">
        <v>-1085988.96</v>
      </c>
      <c r="L77" s="31">
        <f t="shared" si="21"/>
        <v>83586740.199999988</v>
      </c>
      <c r="M77" s="31">
        <v>8498.4799999999977</v>
      </c>
      <c r="N77" s="32">
        <f t="shared" si="15"/>
        <v>9835</v>
      </c>
      <c r="O77" s="43">
        <f t="shared" si="16"/>
        <v>80635361.556063399</v>
      </c>
      <c r="P77" s="44">
        <f t="shared" si="17"/>
        <v>83586740.199999988</v>
      </c>
      <c r="Q77" s="45">
        <f t="shared" si="22"/>
        <v>1.0366</v>
      </c>
      <c r="R77" s="43">
        <f t="shared" si="18"/>
        <v>9371</v>
      </c>
      <c r="S77" s="46">
        <f t="shared" si="19"/>
        <v>9835</v>
      </c>
      <c r="T77" s="45">
        <f t="shared" si="23"/>
        <v>1.0495000000000001</v>
      </c>
      <c r="U77" s="37"/>
      <c r="V77" s="37"/>
      <c r="W77" s="38"/>
      <c r="Y77" s="39"/>
      <c r="Z77" s="39"/>
      <c r="AB77" s="5"/>
      <c r="AD77" s="40"/>
      <c r="AE77" s="40"/>
      <c r="AF77" s="40"/>
      <c r="AG77" s="40"/>
    </row>
    <row r="78" spans="1:33" x14ac:dyDescent="0.2">
      <c r="A78" s="41">
        <v>72</v>
      </c>
      <c r="B78" s="42" t="s">
        <v>75</v>
      </c>
      <c r="C78" s="30">
        <v>45409716.037190363</v>
      </c>
      <c r="D78" s="31">
        <v>0</v>
      </c>
      <c r="E78" s="31">
        <v>-112095.55</v>
      </c>
      <c r="F78" s="31">
        <f t="shared" si="20"/>
        <v>45297620.487190366</v>
      </c>
      <c r="G78" s="31">
        <v>4220.6399999999994</v>
      </c>
      <c r="H78" s="32">
        <f t="shared" si="14"/>
        <v>10732</v>
      </c>
      <c r="I78" s="30">
        <v>46209075.100000001</v>
      </c>
      <c r="J78" s="31">
        <v>0</v>
      </c>
      <c r="K78" s="31">
        <v>-256103.03</v>
      </c>
      <c r="L78" s="31">
        <f t="shared" si="21"/>
        <v>45952972.07</v>
      </c>
      <c r="M78" s="31">
        <v>4231.76</v>
      </c>
      <c r="N78" s="32">
        <f t="shared" si="15"/>
        <v>10859</v>
      </c>
      <c r="O78" s="43">
        <f t="shared" si="16"/>
        <v>45297620.487190366</v>
      </c>
      <c r="P78" s="44">
        <f t="shared" si="17"/>
        <v>45952972.07</v>
      </c>
      <c r="Q78" s="45">
        <f t="shared" si="22"/>
        <v>1.0145</v>
      </c>
      <c r="R78" s="43">
        <f t="shared" si="18"/>
        <v>10732</v>
      </c>
      <c r="S78" s="46">
        <f t="shared" si="19"/>
        <v>10859</v>
      </c>
      <c r="T78" s="45">
        <f t="shared" si="23"/>
        <v>1.0118</v>
      </c>
      <c r="U78" s="37"/>
      <c r="V78" s="37"/>
      <c r="W78" s="38"/>
      <c r="Y78" s="39"/>
      <c r="Z78" s="39"/>
      <c r="AB78" s="5"/>
      <c r="AD78" s="40"/>
      <c r="AE78" s="40"/>
      <c r="AF78" s="40"/>
      <c r="AG78" s="40"/>
    </row>
    <row r="79" spans="1:33" x14ac:dyDescent="0.2">
      <c r="A79" s="41">
        <v>73</v>
      </c>
      <c r="B79" s="42" t="s">
        <v>76</v>
      </c>
      <c r="C79" s="30">
        <v>22382246.717290588</v>
      </c>
      <c r="D79" s="31">
        <v>0</v>
      </c>
      <c r="E79" s="31">
        <v>-555060.25</v>
      </c>
      <c r="F79" s="31">
        <f t="shared" si="20"/>
        <v>21827186.467290588</v>
      </c>
      <c r="G79" s="31">
        <v>1961.88</v>
      </c>
      <c r="H79" s="32">
        <f t="shared" si="14"/>
        <v>11126</v>
      </c>
      <c r="I79" s="30">
        <v>20438219.439999998</v>
      </c>
      <c r="J79" s="31">
        <v>0</v>
      </c>
      <c r="K79" s="31">
        <v>-167614.12</v>
      </c>
      <c r="L79" s="31">
        <f t="shared" si="21"/>
        <v>20270605.319999997</v>
      </c>
      <c r="M79" s="31">
        <v>1938.1800000000003</v>
      </c>
      <c r="N79" s="32">
        <f t="shared" si="15"/>
        <v>10459</v>
      </c>
      <c r="O79" s="43">
        <f t="shared" si="16"/>
        <v>21827186.467290588</v>
      </c>
      <c r="P79" s="44">
        <f t="shared" si="17"/>
        <v>20270605.319999997</v>
      </c>
      <c r="Q79" s="45">
        <f t="shared" si="22"/>
        <v>0.92869999999999997</v>
      </c>
      <c r="R79" s="43">
        <f t="shared" si="18"/>
        <v>11126</v>
      </c>
      <c r="S79" s="46">
        <f t="shared" si="19"/>
        <v>10459</v>
      </c>
      <c r="T79" s="45">
        <f t="shared" si="23"/>
        <v>0.94010000000000005</v>
      </c>
      <c r="U79" s="37"/>
      <c r="V79" s="37"/>
      <c r="W79" s="38"/>
      <c r="Y79" s="39"/>
      <c r="Z79" s="39"/>
      <c r="AB79" s="5"/>
      <c r="AD79" s="40"/>
      <c r="AE79" s="40"/>
      <c r="AF79" s="40"/>
      <c r="AG79" s="40"/>
    </row>
    <row r="80" spans="1:33" x14ac:dyDescent="0.2">
      <c r="A80" s="41">
        <v>74</v>
      </c>
      <c r="B80" s="42" t="s">
        <v>77</v>
      </c>
      <c r="C80" s="30">
        <v>57883535.513826795</v>
      </c>
      <c r="D80" s="31">
        <v>0</v>
      </c>
      <c r="E80" s="31">
        <v>-523270.67</v>
      </c>
      <c r="F80" s="31">
        <f t="shared" si="20"/>
        <v>57360264.843826793</v>
      </c>
      <c r="G80" s="31">
        <v>6213.48</v>
      </c>
      <c r="H80" s="32">
        <f t="shared" si="14"/>
        <v>9232</v>
      </c>
      <c r="I80" s="30">
        <v>57714723.200000003</v>
      </c>
      <c r="J80" s="31">
        <v>0</v>
      </c>
      <c r="K80" s="31">
        <v>-526987.02</v>
      </c>
      <c r="L80" s="31">
        <f t="shared" si="21"/>
        <v>57187736.18</v>
      </c>
      <c r="M80" s="31">
        <v>6217.15</v>
      </c>
      <c r="N80" s="32">
        <f t="shared" si="15"/>
        <v>9198</v>
      </c>
      <c r="O80" s="43">
        <f t="shared" si="16"/>
        <v>57360264.843826793</v>
      </c>
      <c r="P80" s="44">
        <f t="shared" si="17"/>
        <v>57187736.18</v>
      </c>
      <c r="Q80" s="45">
        <f t="shared" si="22"/>
        <v>0.997</v>
      </c>
      <c r="R80" s="43">
        <f t="shared" si="18"/>
        <v>9232</v>
      </c>
      <c r="S80" s="46">
        <f t="shared" si="19"/>
        <v>9198</v>
      </c>
      <c r="T80" s="45">
        <f t="shared" si="23"/>
        <v>0.99629999999999996</v>
      </c>
      <c r="U80" s="37"/>
      <c r="V80" s="37"/>
      <c r="W80" s="38"/>
      <c r="Y80" s="39"/>
      <c r="Z80" s="39"/>
      <c r="AB80" s="5"/>
      <c r="AD80" s="40"/>
      <c r="AE80" s="40"/>
      <c r="AF80" s="40"/>
      <c r="AG80" s="40"/>
    </row>
    <row r="81" spans="1:33" x14ac:dyDescent="0.2">
      <c r="A81" s="41">
        <v>75</v>
      </c>
      <c r="B81" s="42" t="s">
        <v>78</v>
      </c>
      <c r="C81" s="30">
        <v>987773905.25291634</v>
      </c>
      <c r="D81" s="31">
        <v>0</v>
      </c>
      <c r="E81" s="31">
        <v>-7712031.7800000003</v>
      </c>
      <c r="F81" s="31">
        <f t="shared" si="20"/>
        <v>980061873.47291636</v>
      </c>
      <c r="G81" s="31">
        <v>88933.079999999987</v>
      </c>
      <c r="H81" s="32">
        <f t="shared" si="14"/>
        <v>11020</v>
      </c>
      <c r="I81" s="30">
        <v>1014887386.9299998</v>
      </c>
      <c r="J81" s="31">
        <v>0</v>
      </c>
      <c r="K81" s="31">
        <v>-1304305.2199999997</v>
      </c>
      <c r="L81" s="31">
        <f t="shared" si="21"/>
        <v>1013583081.7099998</v>
      </c>
      <c r="M81" s="31">
        <v>89299.29</v>
      </c>
      <c r="N81" s="32">
        <f t="shared" si="15"/>
        <v>11350</v>
      </c>
      <c r="O81" s="43">
        <f t="shared" si="16"/>
        <v>980061873.47291636</v>
      </c>
      <c r="P81" s="44">
        <f t="shared" si="17"/>
        <v>1013583081.7099998</v>
      </c>
      <c r="Q81" s="45">
        <f t="shared" si="22"/>
        <v>1.0342</v>
      </c>
      <c r="R81" s="43">
        <f t="shared" si="18"/>
        <v>11020</v>
      </c>
      <c r="S81" s="46">
        <f t="shared" si="19"/>
        <v>11350</v>
      </c>
      <c r="T81" s="45">
        <f t="shared" si="23"/>
        <v>1.0299</v>
      </c>
      <c r="U81" s="37"/>
      <c r="V81" s="37"/>
      <c r="W81" s="38"/>
      <c r="Y81" s="39"/>
      <c r="Z81" s="39"/>
      <c r="AB81" s="5"/>
      <c r="AD81" s="40"/>
      <c r="AE81" s="40"/>
      <c r="AF81" s="40"/>
      <c r="AG81" s="40"/>
    </row>
    <row r="82" spans="1:33" x14ac:dyDescent="0.2">
      <c r="A82" s="41">
        <v>77</v>
      </c>
      <c r="B82" s="42" t="s">
        <v>79</v>
      </c>
      <c r="C82" s="30">
        <v>42092796.744014904</v>
      </c>
      <c r="D82" s="31">
        <v>0</v>
      </c>
      <c r="E82" s="31">
        <v>-520449.41</v>
      </c>
      <c r="F82" s="31">
        <f t="shared" si="20"/>
        <v>41572347.334014907</v>
      </c>
      <c r="G82" s="31">
        <v>4017.6999999999994</v>
      </c>
      <c r="H82" s="32">
        <f t="shared" si="14"/>
        <v>10347</v>
      </c>
      <c r="I82" s="30">
        <v>42908818.460000001</v>
      </c>
      <c r="J82" s="31">
        <v>0</v>
      </c>
      <c r="K82" s="31">
        <v>-708547.62</v>
      </c>
      <c r="L82" s="31">
        <f t="shared" si="21"/>
        <v>42200270.840000004</v>
      </c>
      <c r="M82" s="31">
        <v>3927.66</v>
      </c>
      <c r="N82" s="32">
        <f t="shared" si="15"/>
        <v>10744</v>
      </c>
      <c r="O82" s="43">
        <f t="shared" si="16"/>
        <v>41572347.334014907</v>
      </c>
      <c r="P82" s="44">
        <f t="shared" si="17"/>
        <v>42200270.840000004</v>
      </c>
      <c r="Q82" s="45">
        <f t="shared" si="22"/>
        <v>1.0150999999999999</v>
      </c>
      <c r="R82" s="43">
        <f t="shared" si="18"/>
        <v>10347</v>
      </c>
      <c r="S82" s="46">
        <f t="shared" si="19"/>
        <v>10744</v>
      </c>
      <c r="T82" s="45">
        <f t="shared" si="23"/>
        <v>1.0384</v>
      </c>
      <c r="U82" s="37"/>
      <c r="V82" s="37"/>
      <c r="W82" s="38"/>
      <c r="Y82" s="39"/>
      <c r="Z82" s="39"/>
      <c r="AB82" s="5"/>
      <c r="AD82" s="40"/>
      <c r="AE82" s="40"/>
      <c r="AF82" s="40"/>
      <c r="AG82" s="40"/>
    </row>
    <row r="83" spans="1:33" x14ac:dyDescent="0.2">
      <c r="A83" s="41">
        <v>78</v>
      </c>
      <c r="B83" s="42" t="s">
        <v>80</v>
      </c>
      <c r="C83" s="30">
        <v>11593033.749792473</v>
      </c>
      <c r="D83" s="31">
        <v>0</v>
      </c>
      <c r="E83" s="31">
        <v>-107351.07</v>
      </c>
      <c r="F83" s="31">
        <f t="shared" si="20"/>
        <v>11485682.679792473</v>
      </c>
      <c r="G83" s="31">
        <v>809.54</v>
      </c>
      <c r="H83" s="32">
        <f t="shared" si="14"/>
        <v>14188</v>
      </c>
      <c r="I83" s="30">
        <v>11784799.629999999</v>
      </c>
      <c r="J83" s="31">
        <v>0</v>
      </c>
      <c r="K83" s="31">
        <v>0</v>
      </c>
      <c r="L83" s="31">
        <f t="shared" si="21"/>
        <v>11784799.629999999</v>
      </c>
      <c r="M83" s="31">
        <v>769.56000000000006</v>
      </c>
      <c r="N83" s="32">
        <f t="shared" si="15"/>
        <v>15314</v>
      </c>
      <c r="O83" s="43">
        <f t="shared" si="16"/>
        <v>11485682.679792473</v>
      </c>
      <c r="P83" s="44">
        <f t="shared" si="17"/>
        <v>11784799.629999999</v>
      </c>
      <c r="Q83" s="45">
        <f t="shared" si="22"/>
        <v>1.026</v>
      </c>
      <c r="R83" s="43">
        <f t="shared" si="18"/>
        <v>14188</v>
      </c>
      <c r="S83" s="46">
        <f t="shared" si="19"/>
        <v>15314</v>
      </c>
      <c r="T83" s="45">
        <f t="shared" si="23"/>
        <v>1.0793999999999999</v>
      </c>
      <c r="U83" s="37"/>
      <c r="V83" s="37"/>
      <c r="W83" s="38"/>
      <c r="Y83" s="39"/>
      <c r="Z83" s="39"/>
      <c r="AB83" s="5"/>
      <c r="AD83" s="40"/>
      <c r="AE83" s="40"/>
      <c r="AF83" s="40"/>
      <c r="AG83" s="40"/>
    </row>
    <row r="84" spans="1:33" x14ac:dyDescent="0.2">
      <c r="A84" s="41">
        <v>79</v>
      </c>
      <c r="B84" s="42" t="s">
        <v>81</v>
      </c>
      <c r="C84" s="30">
        <v>13257802.178509826</v>
      </c>
      <c r="D84" s="31">
        <v>0</v>
      </c>
      <c r="E84" s="31">
        <v>-190512.59</v>
      </c>
      <c r="F84" s="31">
        <f t="shared" si="20"/>
        <v>13067289.588509826</v>
      </c>
      <c r="G84" s="31">
        <v>1277.57</v>
      </c>
      <c r="H84" s="32">
        <f t="shared" si="14"/>
        <v>10228</v>
      </c>
      <c r="I84" s="30">
        <v>13839207.48</v>
      </c>
      <c r="J84" s="31">
        <v>0</v>
      </c>
      <c r="K84" s="31">
        <v>-241736.97</v>
      </c>
      <c r="L84" s="31">
        <f t="shared" si="21"/>
        <v>13597470.51</v>
      </c>
      <c r="M84" s="31">
        <v>1252.3</v>
      </c>
      <c r="N84" s="32">
        <f t="shared" si="15"/>
        <v>10858</v>
      </c>
      <c r="O84" s="43">
        <f t="shared" si="16"/>
        <v>13067289.588509826</v>
      </c>
      <c r="P84" s="44">
        <f t="shared" si="17"/>
        <v>13597470.51</v>
      </c>
      <c r="Q84" s="45">
        <f t="shared" si="22"/>
        <v>1.0406</v>
      </c>
      <c r="R84" s="43">
        <f t="shared" si="18"/>
        <v>10228</v>
      </c>
      <c r="S84" s="46">
        <f t="shared" si="19"/>
        <v>10858</v>
      </c>
      <c r="T84" s="45">
        <f t="shared" si="23"/>
        <v>1.0616000000000001</v>
      </c>
      <c r="U84" s="37"/>
      <c r="V84" s="37"/>
      <c r="W84" s="38"/>
      <c r="Y84" s="39"/>
      <c r="Z84" s="39"/>
      <c r="AB84" s="5"/>
      <c r="AD84" s="40"/>
      <c r="AE84" s="40"/>
      <c r="AF84" s="40"/>
      <c r="AG84" s="40"/>
    </row>
    <row r="85" spans="1:33" x14ac:dyDescent="0.2">
      <c r="A85" s="41">
        <v>80</v>
      </c>
      <c r="B85" s="42" t="s">
        <v>82</v>
      </c>
      <c r="C85" s="30">
        <v>145530641.43108144</v>
      </c>
      <c r="D85" s="31">
        <v>0</v>
      </c>
      <c r="E85" s="31">
        <v>-608968.86</v>
      </c>
      <c r="F85" s="31">
        <f t="shared" si="20"/>
        <v>144921672.57108143</v>
      </c>
      <c r="G85" s="31">
        <v>13779.630000000001</v>
      </c>
      <c r="H85" s="32">
        <f t="shared" si="14"/>
        <v>10517</v>
      </c>
      <c r="I85" s="30">
        <v>147839105.81999999</v>
      </c>
      <c r="J85" s="31">
        <v>0</v>
      </c>
      <c r="K85" s="31">
        <v>-412004.3</v>
      </c>
      <c r="L85" s="31">
        <f t="shared" si="21"/>
        <v>147427101.51999998</v>
      </c>
      <c r="M85" s="31">
        <v>13685.35</v>
      </c>
      <c r="N85" s="32">
        <f t="shared" si="15"/>
        <v>10773</v>
      </c>
      <c r="O85" s="43">
        <f t="shared" si="16"/>
        <v>144921672.57108143</v>
      </c>
      <c r="P85" s="44">
        <f t="shared" si="17"/>
        <v>147427101.51999998</v>
      </c>
      <c r="Q85" s="45">
        <f t="shared" si="22"/>
        <v>1.0173000000000001</v>
      </c>
      <c r="R85" s="43">
        <f t="shared" si="18"/>
        <v>10517</v>
      </c>
      <c r="S85" s="46">
        <f t="shared" si="19"/>
        <v>10773</v>
      </c>
      <c r="T85" s="45">
        <f t="shared" si="23"/>
        <v>1.0243</v>
      </c>
      <c r="U85" s="37"/>
      <c r="V85" s="37"/>
      <c r="W85" s="38"/>
      <c r="Y85" s="39"/>
      <c r="Z85" s="39"/>
      <c r="AB85" s="5"/>
      <c r="AD85" s="40"/>
      <c r="AE85" s="40"/>
      <c r="AF85" s="40"/>
      <c r="AG85" s="40"/>
    </row>
    <row r="86" spans="1:33" x14ac:dyDescent="0.2">
      <c r="A86" s="41">
        <v>81</v>
      </c>
      <c r="B86" s="42" t="s">
        <v>83</v>
      </c>
      <c r="C86" s="30">
        <v>29617276.119999979</v>
      </c>
      <c r="D86" s="31">
        <v>0</v>
      </c>
      <c r="E86" s="31">
        <v>-148025.76</v>
      </c>
      <c r="F86" s="31">
        <f t="shared" si="20"/>
        <v>29469250.359999977</v>
      </c>
      <c r="G86" s="31">
        <v>2570.3499999999995</v>
      </c>
      <c r="H86" s="32">
        <f t="shared" si="14"/>
        <v>11465</v>
      </c>
      <c r="I86" s="30">
        <v>30206245.549999997</v>
      </c>
      <c r="J86" s="31">
        <v>0</v>
      </c>
      <c r="K86" s="31">
        <v>-190124.47</v>
      </c>
      <c r="L86" s="31">
        <f t="shared" si="21"/>
        <v>30016121.079999998</v>
      </c>
      <c r="M86" s="31">
        <v>2569.27</v>
      </c>
      <c r="N86" s="32">
        <f t="shared" si="15"/>
        <v>11683</v>
      </c>
      <c r="O86" s="43">
        <f t="shared" si="16"/>
        <v>29469250.359999977</v>
      </c>
      <c r="P86" s="44">
        <f t="shared" si="17"/>
        <v>30016121.079999998</v>
      </c>
      <c r="Q86" s="45">
        <f t="shared" si="22"/>
        <v>1.0185999999999999</v>
      </c>
      <c r="R86" s="43">
        <f t="shared" si="18"/>
        <v>11465</v>
      </c>
      <c r="S86" s="46">
        <f t="shared" si="19"/>
        <v>11683</v>
      </c>
      <c r="T86" s="45">
        <f t="shared" si="23"/>
        <v>1.0189999999999999</v>
      </c>
      <c r="U86" s="37"/>
      <c r="V86" s="37"/>
      <c r="W86" s="38"/>
      <c r="Y86" s="39"/>
      <c r="Z86" s="39"/>
      <c r="AB86" s="5"/>
      <c r="AD86" s="40"/>
      <c r="AE86" s="40"/>
      <c r="AF86" s="40"/>
      <c r="AG86" s="40"/>
    </row>
    <row r="87" spans="1:33" x14ac:dyDescent="0.2">
      <c r="A87" s="41">
        <v>82</v>
      </c>
      <c r="B87" s="42" t="s">
        <v>84</v>
      </c>
      <c r="C87" s="30">
        <v>132283021.90763795</v>
      </c>
      <c r="D87" s="31">
        <v>0</v>
      </c>
      <c r="E87" s="31">
        <v>-1823124.22</v>
      </c>
      <c r="F87" s="31">
        <f t="shared" si="20"/>
        <v>130459897.68763795</v>
      </c>
      <c r="G87" s="31">
        <v>11391.77</v>
      </c>
      <c r="H87" s="32">
        <f t="shared" si="14"/>
        <v>11452</v>
      </c>
      <c r="I87" s="30">
        <v>133487696.08000001</v>
      </c>
      <c r="J87" s="31">
        <v>0</v>
      </c>
      <c r="K87" s="31">
        <v>-1790521.72</v>
      </c>
      <c r="L87" s="31">
        <f t="shared" si="21"/>
        <v>131697174.36000001</v>
      </c>
      <c r="M87" s="31">
        <v>11422.250000000002</v>
      </c>
      <c r="N87" s="32">
        <f t="shared" si="15"/>
        <v>11530</v>
      </c>
      <c r="O87" s="43">
        <f t="shared" si="16"/>
        <v>130459897.68763795</v>
      </c>
      <c r="P87" s="44">
        <f t="shared" si="17"/>
        <v>131697174.36000001</v>
      </c>
      <c r="Q87" s="45">
        <f t="shared" si="22"/>
        <v>1.0095000000000001</v>
      </c>
      <c r="R87" s="43">
        <f t="shared" si="18"/>
        <v>11452</v>
      </c>
      <c r="S87" s="46">
        <f t="shared" si="19"/>
        <v>11530</v>
      </c>
      <c r="T87" s="45">
        <f t="shared" si="23"/>
        <v>1.0067999999999999</v>
      </c>
      <c r="U87" s="37"/>
      <c r="V87" s="37"/>
      <c r="W87" s="38"/>
      <c r="Y87" s="39"/>
      <c r="Z87" s="39"/>
      <c r="AB87" s="5"/>
      <c r="AD87" s="40"/>
      <c r="AE87" s="40"/>
      <c r="AF87" s="40"/>
      <c r="AG87" s="40"/>
    </row>
    <row r="88" spans="1:33" x14ac:dyDescent="0.2">
      <c r="A88" s="41">
        <v>83</v>
      </c>
      <c r="B88" s="42" t="s">
        <v>85</v>
      </c>
      <c r="C88" s="30">
        <v>36224112.077819712</v>
      </c>
      <c r="D88" s="31">
        <v>0</v>
      </c>
      <c r="E88" s="31">
        <v>-741125</v>
      </c>
      <c r="F88" s="31">
        <f t="shared" si="20"/>
        <v>35482987.077819712</v>
      </c>
      <c r="G88" s="31">
        <v>3621.92</v>
      </c>
      <c r="H88" s="32">
        <f t="shared" si="14"/>
        <v>9797</v>
      </c>
      <c r="I88" s="30">
        <v>36451647.319999993</v>
      </c>
      <c r="J88" s="31">
        <v>0</v>
      </c>
      <c r="K88" s="31">
        <v>-328178.58999999997</v>
      </c>
      <c r="L88" s="31">
        <f t="shared" si="21"/>
        <v>36123468.729999989</v>
      </c>
      <c r="M88" s="31">
        <v>3536.44</v>
      </c>
      <c r="N88" s="32">
        <f t="shared" si="15"/>
        <v>10215</v>
      </c>
      <c r="O88" s="43">
        <f t="shared" si="16"/>
        <v>35482987.077819712</v>
      </c>
      <c r="P88" s="44">
        <f t="shared" si="17"/>
        <v>36123468.729999989</v>
      </c>
      <c r="Q88" s="45">
        <f t="shared" si="22"/>
        <v>1.0181</v>
      </c>
      <c r="R88" s="43">
        <f t="shared" si="18"/>
        <v>9797</v>
      </c>
      <c r="S88" s="46">
        <f t="shared" si="19"/>
        <v>10215</v>
      </c>
      <c r="T88" s="45">
        <f t="shared" si="23"/>
        <v>1.0427</v>
      </c>
      <c r="U88" s="37"/>
      <c r="V88" s="37"/>
      <c r="W88" s="38"/>
      <c r="Y88" s="39"/>
      <c r="Z88" s="39"/>
      <c r="AB88" s="5"/>
      <c r="AD88" s="40"/>
      <c r="AE88" s="40"/>
      <c r="AF88" s="40"/>
      <c r="AG88" s="40"/>
    </row>
    <row r="89" spans="1:33" x14ac:dyDescent="0.2">
      <c r="A89" s="41">
        <v>84</v>
      </c>
      <c r="B89" s="42" t="s">
        <v>86</v>
      </c>
      <c r="C89" s="30">
        <v>33412123.479297083</v>
      </c>
      <c r="D89" s="31">
        <v>0</v>
      </c>
      <c r="E89" s="31">
        <v>-163964</v>
      </c>
      <c r="F89" s="31">
        <f t="shared" si="20"/>
        <v>33248159.479297083</v>
      </c>
      <c r="G89" s="31">
        <v>3429.2200000000003</v>
      </c>
      <c r="H89" s="32">
        <f t="shared" si="14"/>
        <v>9696</v>
      </c>
      <c r="I89" s="30">
        <v>35183837.480000004</v>
      </c>
      <c r="J89" s="31">
        <v>0</v>
      </c>
      <c r="K89" s="31">
        <v>-316300</v>
      </c>
      <c r="L89" s="31">
        <f t="shared" si="21"/>
        <v>34867537.480000004</v>
      </c>
      <c r="M89" s="31">
        <v>3395.33</v>
      </c>
      <c r="N89" s="32">
        <f t="shared" si="15"/>
        <v>10269</v>
      </c>
      <c r="O89" s="43">
        <f t="shared" si="16"/>
        <v>33248159.479297083</v>
      </c>
      <c r="P89" s="44">
        <f t="shared" si="17"/>
        <v>34867537.480000004</v>
      </c>
      <c r="Q89" s="45">
        <f t="shared" si="22"/>
        <v>1.0487</v>
      </c>
      <c r="R89" s="43">
        <f t="shared" si="18"/>
        <v>9696</v>
      </c>
      <c r="S89" s="46">
        <f t="shared" si="19"/>
        <v>10269</v>
      </c>
      <c r="T89" s="45">
        <f t="shared" si="23"/>
        <v>1.0590999999999999</v>
      </c>
      <c r="U89" s="37"/>
      <c r="V89" s="37"/>
      <c r="W89" s="38"/>
      <c r="Y89" s="39"/>
      <c r="Z89" s="39"/>
      <c r="AB89" s="5"/>
      <c r="AD89" s="40"/>
      <c r="AE89" s="40"/>
      <c r="AF89" s="40"/>
      <c r="AG89" s="40"/>
    </row>
    <row r="90" spans="1:33" x14ac:dyDescent="0.2">
      <c r="A90" s="41">
        <v>85</v>
      </c>
      <c r="B90" s="42" t="s">
        <v>87</v>
      </c>
      <c r="C90" s="30">
        <v>62557151.78781876</v>
      </c>
      <c r="D90" s="31">
        <v>0</v>
      </c>
      <c r="E90" s="31">
        <v>-897378.29</v>
      </c>
      <c r="F90" s="31">
        <f t="shared" si="20"/>
        <v>61659773.497818761</v>
      </c>
      <c r="G90" s="31">
        <v>5872.51</v>
      </c>
      <c r="H90" s="32">
        <f t="shared" si="14"/>
        <v>10500</v>
      </c>
      <c r="I90" s="30">
        <v>65437535.920000002</v>
      </c>
      <c r="J90" s="31">
        <v>0</v>
      </c>
      <c r="K90" s="31">
        <v>-1223829.3400000001</v>
      </c>
      <c r="L90" s="31">
        <f t="shared" si="21"/>
        <v>64213706.579999998</v>
      </c>
      <c r="M90" s="31">
        <v>5834.13</v>
      </c>
      <c r="N90" s="32">
        <f t="shared" si="15"/>
        <v>11007</v>
      </c>
      <c r="O90" s="43">
        <f t="shared" si="16"/>
        <v>61659773.497818761</v>
      </c>
      <c r="P90" s="44">
        <f t="shared" si="17"/>
        <v>64213706.579999998</v>
      </c>
      <c r="Q90" s="45">
        <f t="shared" si="22"/>
        <v>1.0414000000000001</v>
      </c>
      <c r="R90" s="43">
        <f t="shared" si="18"/>
        <v>10500</v>
      </c>
      <c r="S90" s="46">
        <f t="shared" si="19"/>
        <v>11007</v>
      </c>
      <c r="T90" s="45">
        <f t="shared" si="23"/>
        <v>1.0483</v>
      </c>
      <c r="U90" s="37"/>
      <c r="V90" s="37"/>
      <c r="W90" s="38"/>
      <c r="Y90" s="39"/>
      <c r="Z90" s="39"/>
      <c r="AB90" s="5"/>
      <c r="AD90" s="40"/>
      <c r="AE90" s="40"/>
      <c r="AF90" s="40"/>
      <c r="AG90" s="40"/>
    </row>
    <row r="91" spans="1:33" x14ac:dyDescent="0.2">
      <c r="A91" s="41">
        <v>86</v>
      </c>
      <c r="B91" s="42" t="s">
        <v>88</v>
      </c>
      <c r="C91" s="30">
        <v>42102257.859321296</v>
      </c>
      <c r="D91" s="31">
        <v>0</v>
      </c>
      <c r="E91" s="31">
        <v>-679400.39</v>
      </c>
      <c r="F91" s="31">
        <f t="shared" si="20"/>
        <v>41422857.469321296</v>
      </c>
      <c r="G91" s="31">
        <v>4212.8900000000003</v>
      </c>
      <c r="H91" s="32">
        <f t="shared" si="14"/>
        <v>9832</v>
      </c>
      <c r="I91" s="30">
        <v>42836255.270000003</v>
      </c>
      <c r="J91" s="31">
        <v>0</v>
      </c>
      <c r="K91" s="31">
        <v>-673586.7</v>
      </c>
      <c r="L91" s="31">
        <f t="shared" si="21"/>
        <v>42162668.57</v>
      </c>
      <c r="M91" s="31">
        <v>4170.09</v>
      </c>
      <c r="N91" s="32">
        <f t="shared" si="15"/>
        <v>10111</v>
      </c>
      <c r="O91" s="43">
        <f t="shared" si="16"/>
        <v>41422857.469321296</v>
      </c>
      <c r="P91" s="44">
        <f t="shared" si="17"/>
        <v>42162668.57</v>
      </c>
      <c r="Q91" s="45">
        <f t="shared" si="22"/>
        <v>1.0179</v>
      </c>
      <c r="R91" s="43">
        <f t="shared" si="18"/>
        <v>9832</v>
      </c>
      <c r="S91" s="46">
        <f t="shared" si="19"/>
        <v>10111</v>
      </c>
      <c r="T91" s="45">
        <f t="shared" si="23"/>
        <v>1.0284</v>
      </c>
      <c r="U91" s="37"/>
      <c r="V91" s="37"/>
      <c r="W91" s="38"/>
      <c r="Y91" s="39"/>
      <c r="Z91" s="39"/>
      <c r="AB91" s="5"/>
      <c r="AD91" s="40"/>
      <c r="AE91" s="40"/>
      <c r="AF91" s="40"/>
      <c r="AG91" s="40"/>
    </row>
    <row r="92" spans="1:33" x14ac:dyDescent="0.2">
      <c r="A92" s="41">
        <v>87</v>
      </c>
      <c r="B92" s="42" t="s">
        <v>89</v>
      </c>
      <c r="C92" s="30">
        <v>28297577.562366702</v>
      </c>
      <c r="D92" s="31">
        <v>0</v>
      </c>
      <c r="E92" s="31">
        <v>-472533.20999999996</v>
      </c>
      <c r="F92" s="31">
        <f t="shared" si="20"/>
        <v>27825044.352366701</v>
      </c>
      <c r="G92" s="31">
        <v>2671.98</v>
      </c>
      <c r="H92" s="32">
        <f t="shared" si="14"/>
        <v>10414</v>
      </c>
      <c r="I92" s="30">
        <v>29641358.710000001</v>
      </c>
      <c r="J92" s="31">
        <v>0</v>
      </c>
      <c r="K92" s="31">
        <v>-468104.25</v>
      </c>
      <c r="L92" s="31">
        <f t="shared" si="21"/>
        <v>29173254.460000001</v>
      </c>
      <c r="M92" s="31">
        <v>2698.23</v>
      </c>
      <c r="N92" s="32">
        <f t="shared" si="15"/>
        <v>10812</v>
      </c>
      <c r="O92" s="43">
        <f t="shared" si="16"/>
        <v>27825044.352366701</v>
      </c>
      <c r="P92" s="44">
        <f t="shared" si="17"/>
        <v>29173254.460000001</v>
      </c>
      <c r="Q92" s="45">
        <f t="shared" si="22"/>
        <v>1.0485</v>
      </c>
      <c r="R92" s="43">
        <f t="shared" si="18"/>
        <v>10414</v>
      </c>
      <c r="S92" s="46">
        <f t="shared" si="19"/>
        <v>10812</v>
      </c>
      <c r="T92" s="45">
        <f t="shared" si="23"/>
        <v>1.0382</v>
      </c>
      <c r="U92" s="37"/>
      <c r="V92" s="37"/>
      <c r="W92" s="38"/>
      <c r="Y92" s="39"/>
      <c r="Z92" s="39"/>
      <c r="AB92" s="5"/>
      <c r="AD92" s="40"/>
      <c r="AE92" s="40"/>
      <c r="AF92" s="40"/>
      <c r="AG92" s="40"/>
    </row>
    <row r="93" spans="1:33" x14ac:dyDescent="0.2">
      <c r="A93" s="41">
        <v>88</v>
      </c>
      <c r="B93" s="42" t="s">
        <v>90</v>
      </c>
      <c r="C93" s="30">
        <v>243156049.16037053</v>
      </c>
      <c r="D93" s="31">
        <v>0</v>
      </c>
      <c r="E93" s="31">
        <v>-853508.5</v>
      </c>
      <c r="F93" s="31">
        <f t="shared" si="20"/>
        <v>242302540.66037053</v>
      </c>
      <c r="G93" s="31">
        <v>23229.320000000003</v>
      </c>
      <c r="H93" s="32">
        <f t="shared" si="14"/>
        <v>10431</v>
      </c>
      <c r="I93" s="30">
        <v>255093653.81999993</v>
      </c>
      <c r="J93" s="31">
        <v>0</v>
      </c>
      <c r="K93" s="31">
        <v>-228279.93000000005</v>
      </c>
      <c r="L93" s="31">
        <f t="shared" si="21"/>
        <v>254865373.88999993</v>
      </c>
      <c r="M93" s="31">
        <v>23038.199999999997</v>
      </c>
      <c r="N93" s="32">
        <f t="shared" si="15"/>
        <v>11063</v>
      </c>
      <c r="O93" s="43">
        <f t="shared" si="16"/>
        <v>242302540.66037053</v>
      </c>
      <c r="P93" s="44">
        <f t="shared" si="17"/>
        <v>254865373.88999993</v>
      </c>
      <c r="Q93" s="45">
        <f t="shared" si="22"/>
        <v>1.0518000000000001</v>
      </c>
      <c r="R93" s="43">
        <f t="shared" si="18"/>
        <v>10431</v>
      </c>
      <c r="S93" s="46">
        <f t="shared" si="19"/>
        <v>11063</v>
      </c>
      <c r="T93" s="45">
        <f t="shared" si="23"/>
        <v>1.0606</v>
      </c>
      <c r="U93" s="37"/>
      <c r="V93" s="37"/>
      <c r="W93" s="38"/>
      <c r="Y93" s="39"/>
      <c r="Z93" s="39"/>
      <c r="AB93" s="5"/>
      <c r="AD93" s="40"/>
      <c r="AE93" s="40"/>
      <c r="AF93" s="40"/>
      <c r="AG93" s="40"/>
    </row>
    <row r="94" spans="1:33" x14ac:dyDescent="0.2">
      <c r="A94" s="41">
        <v>89</v>
      </c>
      <c r="B94" s="42" t="s">
        <v>91</v>
      </c>
      <c r="C94" s="30">
        <v>279045323.19626302</v>
      </c>
      <c r="D94" s="31">
        <v>0</v>
      </c>
      <c r="E94" s="31">
        <v>-6665969.2300000004</v>
      </c>
      <c r="F94" s="31">
        <f t="shared" si="20"/>
        <v>272379353.966263</v>
      </c>
      <c r="G94" s="31">
        <v>28486.100000000002</v>
      </c>
      <c r="H94" s="32">
        <f t="shared" si="14"/>
        <v>9562</v>
      </c>
      <c r="I94" s="30">
        <v>291385116.19</v>
      </c>
      <c r="J94" s="31">
        <v>0</v>
      </c>
      <c r="K94" s="31">
        <v>-2094615.2799999998</v>
      </c>
      <c r="L94" s="31">
        <f t="shared" si="21"/>
        <v>289290500.91000003</v>
      </c>
      <c r="M94" s="31">
        <v>28850.170000000006</v>
      </c>
      <c r="N94" s="32">
        <f t="shared" si="15"/>
        <v>10027</v>
      </c>
      <c r="O94" s="43">
        <f t="shared" si="16"/>
        <v>272379353.966263</v>
      </c>
      <c r="P94" s="44">
        <f t="shared" si="17"/>
        <v>289290500.91000003</v>
      </c>
      <c r="Q94" s="45">
        <f t="shared" si="22"/>
        <v>1.0621</v>
      </c>
      <c r="R94" s="43">
        <f t="shared" si="18"/>
        <v>9562</v>
      </c>
      <c r="S94" s="46">
        <f t="shared" si="19"/>
        <v>10027</v>
      </c>
      <c r="T94" s="45">
        <f t="shared" si="23"/>
        <v>1.0486</v>
      </c>
      <c r="U94" s="37"/>
      <c r="V94" s="37"/>
      <c r="W94" s="38"/>
      <c r="Y94" s="39"/>
      <c r="Z94" s="39"/>
      <c r="AB94" s="5"/>
      <c r="AD94" s="40"/>
      <c r="AE94" s="40"/>
      <c r="AF94" s="40"/>
      <c r="AG94" s="40"/>
    </row>
    <row r="95" spans="1:33" x14ac:dyDescent="0.2">
      <c r="A95" s="41">
        <v>90</v>
      </c>
      <c r="B95" s="42" t="s">
        <v>92</v>
      </c>
      <c r="C95" s="30">
        <v>15332803.362995075</v>
      </c>
      <c r="D95" s="31">
        <v>0</v>
      </c>
      <c r="E95" s="31">
        <v>-315985.33</v>
      </c>
      <c r="F95" s="31">
        <f t="shared" si="20"/>
        <v>15016818.032995075</v>
      </c>
      <c r="G95" s="31">
        <v>731.58</v>
      </c>
      <c r="H95" s="32">
        <f t="shared" si="14"/>
        <v>20527</v>
      </c>
      <c r="I95" s="30">
        <v>14713660.67</v>
      </c>
      <c r="J95" s="31">
        <v>0</v>
      </c>
      <c r="K95" s="31">
        <v>0</v>
      </c>
      <c r="L95" s="31">
        <f t="shared" si="21"/>
        <v>14713660.67</v>
      </c>
      <c r="M95" s="31">
        <v>717.74000000000012</v>
      </c>
      <c r="N95" s="32">
        <f t="shared" si="15"/>
        <v>20500</v>
      </c>
      <c r="O95" s="43">
        <f t="shared" si="16"/>
        <v>15016818.032995075</v>
      </c>
      <c r="P95" s="44">
        <f t="shared" si="17"/>
        <v>14713660.67</v>
      </c>
      <c r="Q95" s="45">
        <f t="shared" si="22"/>
        <v>0.9798</v>
      </c>
      <c r="R95" s="43">
        <f t="shared" si="18"/>
        <v>20527</v>
      </c>
      <c r="S95" s="46">
        <f t="shared" si="19"/>
        <v>20500</v>
      </c>
      <c r="T95" s="45">
        <f t="shared" si="23"/>
        <v>0.99870000000000003</v>
      </c>
      <c r="U95" s="37"/>
      <c r="V95" s="37"/>
      <c r="W95" s="38"/>
      <c r="Y95" s="39"/>
      <c r="Z95" s="39"/>
      <c r="AB95" s="5"/>
      <c r="AD95" s="40"/>
      <c r="AE95" s="40"/>
      <c r="AF95" s="40"/>
      <c r="AG95" s="40"/>
    </row>
    <row r="96" spans="1:33" x14ac:dyDescent="0.2">
      <c r="A96" s="41">
        <v>91</v>
      </c>
      <c r="B96" s="42" t="s">
        <v>93</v>
      </c>
      <c r="C96" s="30">
        <v>16603408.768874817</v>
      </c>
      <c r="D96" s="31">
        <v>0</v>
      </c>
      <c r="E96" s="31">
        <v>-30051.020000000019</v>
      </c>
      <c r="F96" s="31">
        <f t="shared" si="20"/>
        <v>16573357.748874817</v>
      </c>
      <c r="G96" s="31">
        <v>1020.7099999999998</v>
      </c>
      <c r="H96" s="32">
        <f t="shared" si="14"/>
        <v>16237</v>
      </c>
      <c r="I96" s="30">
        <v>16570818.120000001</v>
      </c>
      <c r="J96" s="31">
        <v>0</v>
      </c>
      <c r="K96" s="31">
        <v>5358.3699999999953</v>
      </c>
      <c r="L96" s="31">
        <f t="shared" si="21"/>
        <v>16576176.49</v>
      </c>
      <c r="M96" s="31">
        <v>1017.7900000000001</v>
      </c>
      <c r="N96" s="32">
        <f t="shared" si="15"/>
        <v>16286</v>
      </c>
      <c r="O96" s="43">
        <f t="shared" si="16"/>
        <v>16573357.748874817</v>
      </c>
      <c r="P96" s="44">
        <f t="shared" si="17"/>
        <v>16576176.49</v>
      </c>
      <c r="Q96" s="45">
        <f t="shared" si="22"/>
        <v>1.0002</v>
      </c>
      <c r="R96" s="43">
        <f t="shared" si="18"/>
        <v>16237</v>
      </c>
      <c r="S96" s="46">
        <f t="shared" si="19"/>
        <v>16286</v>
      </c>
      <c r="T96" s="45">
        <f t="shared" si="23"/>
        <v>1.0029999999999999</v>
      </c>
      <c r="U96" s="37"/>
      <c r="V96" s="37"/>
      <c r="W96" s="38"/>
      <c r="Y96" s="39"/>
      <c r="Z96" s="39"/>
      <c r="AB96" s="5"/>
      <c r="AD96" s="40"/>
      <c r="AE96" s="40"/>
      <c r="AF96" s="40"/>
      <c r="AG96" s="40"/>
    </row>
    <row r="97" spans="1:33" x14ac:dyDescent="0.2">
      <c r="A97" s="41">
        <v>92</v>
      </c>
      <c r="B97" s="42" t="s">
        <v>94</v>
      </c>
      <c r="C97" s="30">
        <v>51704794.748032637</v>
      </c>
      <c r="D97" s="31">
        <v>0</v>
      </c>
      <c r="E97" s="31">
        <v>-645535.19999999995</v>
      </c>
      <c r="F97" s="31">
        <f t="shared" si="20"/>
        <v>51059259.548032634</v>
      </c>
      <c r="G97" s="31">
        <v>5596.97</v>
      </c>
      <c r="H97" s="32">
        <f t="shared" si="14"/>
        <v>9123</v>
      </c>
      <c r="I97" s="30">
        <v>47920580.819999993</v>
      </c>
      <c r="J97" s="31">
        <v>0</v>
      </c>
      <c r="K97" s="31">
        <v>-717197.08</v>
      </c>
      <c r="L97" s="31">
        <f t="shared" si="21"/>
        <v>47203383.739999995</v>
      </c>
      <c r="M97" s="31">
        <v>5427.4500000000007</v>
      </c>
      <c r="N97" s="32">
        <f t="shared" si="15"/>
        <v>8697</v>
      </c>
      <c r="O97" s="43">
        <f t="shared" si="16"/>
        <v>51059259.548032634</v>
      </c>
      <c r="P97" s="44">
        <f t="shared" si="17"/>
        <v>47203383.739999995</v>
      </c>
      <c r="Q97" s="45">
        <f t="shared" si="22"/>
        <v>0.92449999999999999</v>
      </c>
      <c r="R97" s="43">
        <f t="shared" si="18"/>
        <v>9123</v>
      </c>
      <c r="S97" s="46">
        <f t="shared" si="19"/>
        <v>8697</v>
      </c>
      <c r="T97" s="45">
        <f t="shared" si="23"/>
        <v>0.95330000000000004</v>
      </c>
      <c r="U97" s="37"/>
      <c r="V97" s="37"/>
      <c r="W97" s="38"/>
      <c r="Y97" s="39"/>
      <c r="Z97" s="39"/>
      <c r="AB97" s="5"/>
      <c r="AD97" s="40"/>
      <c r="AE97" s="40"/>
      <c r="AF97" s="40"/>
      <c r="AG97" s="40"/>
    </row>
    <row r="98" spans="1:33" x14ac:dyDescent="0.2">
      <c r="A98" s="41">
        <v>93</v>
      </c>
      <c r="B98" s="42" t="s">
        <v>95</v>
      </c>
      <c r="C98" s="30">
        <v>53440507.083922744</v>
      </c>
      <c r="D98" s="31">
        <v>0</v>
      </c>
      <c r="E98" s="31">
        <v>-305335.23</v>
      </c>
      <c r="F98" s="31">
        <f t="shared" si="20"/>
        <v>53135171.853922747</v>
      </c>
      <c r="G98" s="31">
        <v>5278.5</v>
      </c>
      <c r="H98" s="32">
        <f t="shared" si="14"/>
        <v>10066</v>
      </c>
      <c r="I98" s="30">
        <v>54793934.57</v>
      </c>
      <c r="J98" s="31">
        <v>0</v>
      </c>
      <c r="K98" s="31">
        <v>-357435.22</v>
      </c>
      <c r="L98" s="31">
        <f t="shared" si="21"/>
        <v>54436499.350000001</v>
      </c>
      <c r="M98" s="31">
        <v>5161.54</v>
      </c>
      <c r="N98" s="32">
        <f t="shared" si="15"/>
        <v>10547</v>
      </c>
      <c r="O98" s="43">
        <f t="shared" si="16"/>
        <v>53135171.853922747</v>
      </c>
      <c r="P98" s="44">
        <f t="shared" si="17"/>
        <v>54436499.350000001</v>
      </c>
      <c r="Q98" s="45">
        <f t="shared" si="22"/>
        <v>1.0245</v>
      </c>
      <c r="R98" s="43">
        <f t="shared" si="18"/>
        <v>10066</v>
      </c>
      <c r="S98" s="46">
        <f t="shared" si="19"/>
        <v>10547</v>
      </c>
      <c r="T98" s="45">
        <f t="shared" si="23"/>
        <v>1.0478000000000001</v>
      </c>
      <c r="U98" s="37"/>
      <c r="V98" s="37"/>
      <c r="W98" s="38"/>
      <c r="Y98" s="39"/>
      <c r="Z98" s="39"/>
      <c r="AB98" s="5"/>
      <c r="AD98" s="40"/>
      <c r="AE98" s="40"/>
      <c r="AF98" s="40"/>
      <c r="AG98" s="40"/>
    </row>
    <row r="99" spans="1:33" x14ac:dyDescent="0.2">
      <c r="A99" s="41">
        <v>94</v>
      </c>
      <c r="B99" s="42" t="s">
        <v>96</v>
      </c>
      <c r="C99" s="30">
        <v>68685884.315638959</v>
      </c>
      <c r="D99" s="31">
        <v>0</v>
      </c>
      <c r="E99" s="31">
        <v>-866076.25</v>
      </c>
      <c r="F99" s="31">
        <f t="shared" si="20"/>
        <v>67819808.065638959</v>
      </c>
      <c r="G99" s="31">
        <v>6991.72</v>
      </c>
      <c r="H99" s="32">
        <f t="shared" si="14"/>
        <v>9700</v>
      </c>
      <c r="I99" s="30">
        <v>71478139.649999991</v>
      </c>
      <c r="J99" s="31">
        <v>0</v>
      </c>
      <c r="K99" s="31">
        <v>-961708.32</v>
      </c>
      <c r="L99" s="31">
        <f t="shared" si="21"/>
        <v>70516431.329999998</v>
      </c>
      <c r="M99" s="31">
        <v>6849.18</v>
      </c>
      <c r="N99" s="32">
        <f t="shared" si="15"/>
        <v>10296</v>
      </c>
      <c r="O99" s="43">
        <f t="shared" si="16"/>
        <v>67819808.065638959</v>
      </c>
      <c r="P99" s="44">
        <f t="shared" si="17"/>
        <v>70516431.329999998</v>
      </c>
      <c r="Q99" s="45">
        <f t="shared" si="22"/>
        <v>1.0398000000000001</v>
      </c>
      <c r="R99" s="43">
        <f t="shared" si="18"/>
        <v>9700</v>
      </c>
      <c r="S99" s="46">
        <f t="shared" si="19"/>
        <v>10296</v>
      </c>
      <c r="T99" s="45">
        <f t="shared" si="23"/>
        <v>1.0613999999999999</v>
      </c>
      <c r="U99" s="37"/>
      <c r="V99" s="37"/>
      <c r="W99" s="38"/>
      <c r="Y99" s="39"/>
      <c r="Z99" s="39"/>
      <c r="AB99" s="5"/>
      <c r="AD99" s="40"/>
      <c r="AE99" s="40"/>
      <c r="AF99" s="40"/>
      <c r="AG99" s="40"/>
    </row>
    <row r="100" spans="1:33" x14ac:dyDescent="0.2">
      <c r="A100" s="41">
        <v>95</v>
      </c>
      <c r="B100" s="42" t="s">
        <v>97</v>
      </c>
      <c r="C100" s="30">
        <v>22434250.818262983</v>
      </c>
      <c r="D100" s="31">
        <v>0</v>
      </c>
      <c r="E100" s="31">
        <v>-445873.02</v>
      </c>
      <c r="F100" s="31">
        <f t="shared" si="20"/>
        <v>21988377.798262984</v>
      </c>
      <c r="G100" s="31">
        <v>1518.7</v>
      </c>
      <c r="H100" s="32">
        <f t="shared" si="14"/>
        <v>14478</v>
      </c>
      <c r="I100" s="30">
        <v>21231919.440000001</v>
      </c>
      <c r="J100" s="31">
        <v>0</v>
      </c>
      <c r="K100" s="31">
        <v>-446521.25</v>
      </c>
      <c r="L100" s="31">
        <f t="shared" si="21"/>
        <v>20785398.190000001</v>
      </c>
      <c r="M100" s="31">
        <v>1539.0900000000001</v>
      </c>
      <c r="N100" s="32">
        <f t="shared" si="15"/>
        <v>13505</v>
      </c>
      <c r="O100" s="43">
        <f t="shared" si="16"/>
        <v>21988377.798262984</v>
      </c>
      <c r="P100" s="44">
        <f t="shared" si="17"/>
        <v>20785398.190000001</v>
      </c>
      <c r="Q100" s="45">
        <f t="shared" si="22"/>
        <v>0.94530000000000003</v>
      </c>
      <c r="R100" s="43">
        <f t="shared" si="18"/>
        <v>14478</v>
      </c>
      <c r="S100" s="46">
        <f t="shared" si="19"/>
        <v>13505</v>
      </c>
      <c r="T100" s="45">
        <f t="shared" si="23"/>
        <v>0.93279999999999996</v>
      </c>
      <c r="U100" s="37"/>
      <c r="V100" s="37"/>
      <c r="W100" s="38"/>
      <c r="Y100" s="39"/>
      <c r="Z100" s="39"/>
      <c r="AB100" s="5"/>
      <c r="AD100" s="40"/>
      <c r="AE100" s="40"/>
      <c r="AF100" s="40"/>
      <c r="AG100" s="40"/>
    </row>
    <row r="101" spans="1:33" x14ac:dyDescent="0.2">
      <c r="A101" s="41">
        <v>96</v>
      </c>
      <c r="B101" s="42" t="s">
        <v>98</v>
      </c>
      <c r="C101" s="30">
        <v>50027742.870106444</v>
      </c>
      <c r="D101" s="31">
        <v>-668447.74999999977</v>
      </c>
      <c r="E101" s="31">
        <v>-796184.15</v>
      </c>
      <c r="F101" s="31">
        <f t="shared" si="20"/>
        <v>48563110.970106445</v>
      </c>
      <c r="G101" s="31">
        <v>5553.57</v>
      </c>
      <c r="H101" s="32">
        <f t="shared" si="14"/>
        <v>8744</v>
      </c>
      <c r="I101" s="30">
        <v>49900326</v>
      </c>
      <c r="J101" s="31">
        <v>-580743.91</v>
      </c>
      <c r="K101" s="31">
        <v>0</v>
      </c>
      <c r="L101" s="31">
        <f t="shared" si="21"/>
        <v>49319582.090000004</v>
      </c>
      <c r="M101" s="31">
        <v>5428.0499999999993</v>
      </c>
      <c r="N101" s="32">
        <f t="shared" si="15"/>
        <v>9086</v>
      </c>
      <c r="O101" s="43">
        <f t="shared" si="16"/>
        <v>48563110.970106445</v>
      </c>
      <c r="P101" s="44">
        <f t="shared" si="17"/>
        <v>49319582.090000004</v>
      </c>
      <c r="Q101" s="45">
        <f t="shared" si="22"/>
        <v>1.0156000000000001</v>
      </c>
      <c r="R101" s="43">
        <f t="shared" si="18"/>
        <v>8744</v>
      </c>
      <c r="S101" s="46">
        <f t="shared" si="19"/>
        <v>9086</v>
      </c>
      <c r="T101" s="45">
        <f t="shared" si="23"/>
        <v>1.0390999999999999</v>
      </c>
      <c r="U101" s="37"/>
      <c r="V101" s="37"/>
      <c r="W101" s="38"/>
      <c r="Y101" s="39"/>
      <c r="Z101" s="39"/>
      <c r="AB101" s="5"/>
      <c r="AD101" s="40"/>
      <c r="AE101" s="40"/>
      <c r="AF101" s="40"/>
      <c r="AG101" s="40"/>
    </row>
    <row r="102" spans="1:33" x14ac:dyDescent="0.2">
      <c r="A102" s="41">
        <v>97</v>
      </c>
      <c r="B102" s="42" t="s">
        <v>99</v>
      </c>
      <c r="C102" s="30">
        <v>40629879.243862398</v>
      </c>
      <c r="D102" s="31">
        <v>0</v>
      </c>
      <c r="E102" s="31">
        <v>-811888.27</v>
      </c>
      <c r="F102" s="31">
        <f t="shared" si="20"/>
        <v>39817990.973862395</v>
      </c>
      <c r="G102" s="31">
        <v>4001.2200000000003</v>
      </c>
      <c r="H102" s="32">
        <f t="shared" si="14"/>
        <v>9951</v>
      </c>
      <c r="I102" s="30">
        <v>40513052.390000001</v>
      </c>
      <c r="J102" s="31">
        <v>0</v>
      </c>
      <c r="K102" s="31">
        <v>-663078.12</v>
      </c>
      <c r="L102" s="31">
        <f t="shared" si="21"/>
        <v>39849974.270000003</v>
      </c>
      <c r="M102" s="31">
        <v>3903.33</v>
      </c>
      <c r="N102" s="32">
        <f t="shared" si="15"/>
        <v>10209</v>
      </c>
      <c r="O102" s="43">
        <f t="shared" si="16"/>
        <v>39817990.973862395</v>
      </c>
      <c r="P102" s="44">
        <f t="shared" si="17"/>
        <v>39849974.270000003</v>
      </c>
      <c r="Q102" s="45">
        <f t="shared" si="22"/>
        <v>1.0007999999999999</v>
      </c>
      <c r="R102" s="43">
        <f t="shared" si="18"/>
        <v>9951</v>
      </c>
      <c r="S102" s="46">
        <f t="shared" si="19"/>
        <v>10209</v>
      </c>
      <c r="T102" s="45">
        <f t="shared" si="23"/>
        <v>1.0259</v>
      </c>
      <c r="U102" s="37"/>
      <c r="V102" s="37"/>
      <c r="W102" s="38"/>
      <c r="Y102" s="39"/>
      <c r="Z102" s="39"/>
      <c r="AB102" s="5"/>
      <c r="AD102" s="40"/>
      <c r="AE102" s="40"/>
      <c r="AF102" s="40"/>
      <c r="AG102" s="40"/>
    </row>
    <row r="103" spans="1:33" ht="16.5" thickBot="1" x14ac:dyDescent="0.25">
      <c r="A103" s="47">
        <v>98</v>
      </c>
      <c r="B103" s="48" t="s">
        <v>100</v>
      </c>
      <c r="C103" s="49">
        <v>122547223.76752183</v>
      </c>
      <c r="D103" s="50">
        <v>0</v>
      </c>
      <c r="E103" s="50">
        <v>-438343</v>
      </c>
      <c r="F103" s="50">
        <f t="shared" si="20"/>
        <v>122108880.76752183</v>
      </c>
      <c r="G103" s="50">
        <v>12636.100000000002</v>
      </c>
      <c r="H103" s="51">
        <f t="shared" si="14"/>
        <v>9663</v>
      </c>
      <c r="I103" s="49">
        <v>127005445.71000001</v>
      </c>
      <c r="J103" s="50">
        <v>0</v>
      </c>
      <c r="K103" s="50">
        <v>-27031.75</v>
      </c>
      <c r="L103" s="50">
        <f t="shared" si="21"/>
        <v>126978413.96000001</v>
      </c>
      <c r="M103" s="50">
        <v>12789.519999999999</v>
      </c>
      <c r="N103" s="51">
        <f t="shared" si="15"/>
        <v>9928</v>
      </c>
      <c r="O103" s="52">
        <f t="shared" si="16"/>
        <v>122108880.76752183</v>
      </c>
      <c r="P103" s="53">
        <f t="shared" si="17"/>
        <v>126978413.96000001</v>
      </c>
      <c r="Q103" s="54">
        <f t="shared" si="22"/>
        <v>1.0399</v>
      </c>
      <c r="R103" s="55">
        <f t="shared" si="18"/>
        <v>9663</v>
      </c>
      <c r="S103" s="56">
        <f t="shared" si="19"/>
        <v>9928</v>
      </c>
      <c r="T103" s="57">
        <f t="shared" si="23"/>
        <v>1.0274000000000001</v>
      </c>
      <c r="U103" s="37"/>
      <c r="V103" s="37"/>
      <c r="W103" s="38"/>
      <c r="Y103" s="39"/>
      <c r="Z103" s="39"/>
      <c r="AB103" s="5"/>
      <c r="AD103" s="40"/>
      <c r="AE103" s="40"/>
      <c r="AF103" s="40"/>
      <c r="AG103" s="40"/>
    </row>
    <row r="104" spans="1:33" s="11" customFormat="1" ht="16.5" thickBot="1" x14ac:dyDescent="0.25">
      <c r="A104" s="19" t="s">
        <v>139</v>
      </c>
      <c r="B104" s="20" t="s">
        <v>5</v>
      </c>
      <c r="C104" s="21" t="s">
        <v>139</v>
      </c>
      <c r="D104" s="22" t="s">
        <v>139</v>
      </c>
      <c r="E104" s="22" t="s">
        <v>139</v>
      </c>
      <c r="F104" s="23" t="s">
        <v>139</v>
      </c>
      <c r="G104" s="23" t="s">
        <v>139</v>
      </c>
      <c r="H104" s="23" t="s">
        <v>139</v>
      </c>
      <c r="I104" s="21" t="s">
        <v>139</v>
      </c>
      <c r="J104" s="22" t="s">
        <v>139</v>
      </c>
      <c r="K104" s="22" t="s">
        <v>139</v>
      </c>
      <c r="L104" s="23" t="s">
        <v>139</v>
      </c>
      <c r="M104" s="23" t="s">
        <v>139</v>
      </c>
      <c r="N104" s="23" t="s">
        <v>139</v>
      </c>
      <c r="O104" s="24" t="s">
        <v>139</v>
      </c>
      <c r="P104" s="24" t="s">
        <v>139</v>
      </c>
      <c r="Q104" s="25" t="s">
        <v>139</v>
      </c>
      <c r="R104" s="24" t="s">
        <v>139</v>
      </c>
      <c r="S104" s="24" t="s">
        <v>139</v>
      </c>
      <c r="T104" s="26" t="s">
        <v>139</v>
      </c>
      <c r="U104" s="37"/>
      <c r="V104" s="37"/>
      <c r="W104" s="6"/>
      <c r="X104" s="27"/>
      <c r="Y104" s="6"/>
      <c r="Z104" s="6"/>
      <c r="AA104" s="27"/>
      <c r="AB104" s="9"/>
      <c r="AC104" s="10"/>
    </row>
    <row r="105" spans="1:33" x14ac:dyDescent="0.2">
      <c r="A105" s="28">
        <v>101</v>
      </c>
      <c r="B105" s="29" t="s">
        <v>101</v>
      </c>
      <c r="C105" s="30">
        <v>260937477.0699999</v>
      </c>
      <c r="D105" s="31">
        <v>-43265.350000000006</v>
      </c>
      <c r="E105" s="31">
        <v>-2843395.73</v>
      </c>
      <c r="F105" s="31">
        <f t="shared" si="20"/>
        <v>258050815.98999992</v>
      </c>
      <c r="G105" s="31">
        <v>14999.36</v>
      </c>
      <c r="H105" s="32">
        <f t="shared" si="14"/>
        <v>17204</v>
      </c>
      <c r="I105" s="30">
        <v>274879501.67999995</v>
      </c>
      <c r="J105" s="31">
        <v>-570599.78</v>
      </c>
      <c r="K105" s="31">
        <v>-6178925.9199999999</v>
      </c>
      <c r="L105" s="31">
        <f t="shared" ref="L105:L140" si="24">SUM(I105:K105)</f>
        <v>268129975.97999999</v>
      </c>
      <c r="M105" s="31">
        <v>15367.769999999999</v>
      </c>
      <c r="N105" s="32">
        <f t="shared" ref="N105:N140" si="25">ROUND(L105/M105,0)</f>
        <v>17448</v>
      </c>
      <c r="O105" s="30">
        <f t="shared" ref="O105:O140" si="26">F105</f>
        <v>258050815.98999992</v>
      </c>
      <c r="P105" s="31">
        <f t="shared" ref="P105:P140" si="27">L105</f>
        <v>268129975.97999999</v>
      </c>
      <c r="Q105" s="33">
        <f t="shared" ref="Q105:Q140" si="28">ROUND(P105/O105,4)</f>
        <v>1.0390999999999999</v>
      </c>
      <c r="R105" s="34">
        <f t="shared" ref="R105:R140" si="29">H105</f>
        <v>17204</v>
      </c>
      <c r="S105" s="35">
        <f t="shared" ref="S105:S140" si="30">N105</f>
        <v>17448</v>
      </c>
      <c r="T105" s="36">
        <f t="shared" ref="T105:T140" si="31">ROUND(S105/R105,4)</f>
        <v>1.0142</v>
      </c>
      <c r="U105" s="37"/>
      <c r="V105" s="37"/>
      <c r="W105" s="38"/>
      <c r="Y105" s="39"/>
      <c r="Z105" s="39"/>
      <c r="AB105" s="5"/>
      <c r="AD105" s="40"/>
      <c r="AE105" s="40"/>
      <c r="AF105" s="40"/>
      <c r="AG105" s="40"/>
    </row>
    <row r="106" spans="1:33" x14ac:dyDescent="0.2">
      <c r="A106" s="41">
        <v>102</v>
      </c>
      <c r="B106" s="42" t="s">
        <v>102</v>
      </c>
      <c r="C106" s="30">
        <v>21859365.887118306</v>
      </c>
      <c r="D106" s="44">
        <v>0</v>
      </c>
      <c r="E106" s="44">
        <v>-424427.99999999994</v>
      </c>
      <c r="F106" s="31">
        <f t="shared" si="20"/>
        <v>21434937.887118306</v>
      </c>
      <c r="G106" s="44">
        <v>2159.14</v>
      </c>
      <c r="H106" s="32">
        <f t="shared" si="14"/>
        <v>9928</v>
      </c>
      <c r="I106" s="30">
        <v>21835135.780000001</v>
      </c>
      <c r="J106" s="31">
        <v>0</v>
      </c>
      <c r="K106" s="31">
        <v>-455386.14</v>
      </c>
      <c r="L106" s="31">
        <f t="shared" si="24"/>
        <v>21379749.640000001</v>
      </c>
      <c r="M106" s="31">
        <v>2130.65</v>
      </c>
      <c r="N106" s="32">
        <f t="shared" si="25"/>
        <v>10034</v>
      </c>
      <c r="O106" s="43">
        <f t="shared" si="26"/>
        <v>21434937.887118306</v>
      </c>
      <c r="P106" s="44">
        <f t="shared" si="27"/>
        <v>21379749.640000001</v>
      </c>
      <c r="Q106" s="45">
        <f t="shared" si="28"/>
        <v>0.99739999999999995</v>
      </c>
      <c r="R106" s="43">
        <f t="shared" si="29"/>
        <v>9928</v>
      </c>
      <c r="S106" s="46">
        <f t="shared" si="30"/>
        <v>10034</v>
      </c>
      <c r="T106" s="45">
        <f t="shared" si="31"/>
        <v>1.0106999999999999</v>
      </c>
      <c r="U106" s="37"/>
      <c r="V106" s="37"/>
      <c r="W106" s="38"/>
      <c r="Y106" s="39"/>
      <c r="Z106" s="39"/>
      <c r="AB106" s="5"/>
      <c r="AD106" s="40"/>
      <c r="AE106" s="40"/>
      <c r="AF106" s="40"/>
      <c r="AG106" s="40"/>
    </row>
    <row r="107" spans="1:33" x14ac:dyDescent="0.2">
      <c r="A107" s="41">
        <v>103</v>
      </c>
      <c r="B107" s="42" t="s">
        <v>103</v>
      </c>
      <c r="C107" s="30">
        <v>8482932.845496146</v>
      </c>
      <c r="D107" s="44">
        <v>-24817.599999999999</v>
      </c>
      <c r="E107" s="44">
        <v>-102107.3</v>
      </c>
      <c r="F107" s="31">
        <f t="shared" si="20"/>
        <v>8356007.9454961466</v>
      </c>
      <c r="G107" s="44">
        <v>892.21</v>
      </c>
      <c r="H107" s="32">
        <f t="shared" si="14"/>
        <v>9366</v>
      </c>
      <c r="I107" s="30">
        <v>9341450.7399999984</v>
      </c>
      <c r="J107" s="31">
        <v>0</v>
      </c>
      <c r="K107" s="31">
        <v>-67529.039999999994</v>
      </c>
      <c r="L107" s="31">
        <f t="shared" si="24"/>
        <v>9273921.6999999993</v>
      </c>
      <c r="M107" s="31">
        <v>857.14</v>
      </c>
      <c r="N107" s="32">
        <f t="shared" si="25"/>
        <v>10820</v>
      </c>
      <c r="O107" s="43">
        <f t="shared" si="26"/>
        <v>8356007.9454961466</v>
      </c>
      <c r="P107" s="44">
        <f t="shared" si="27"/>
        <v>9273921.6999999993</v>
      </c>
      <c r="Q107" s="45">
        <f t="shared" si="28"/>
        <v>1.1099000000000001</v>
      </c>
      <c r="R107" s="43">
        <f t="shared" si="29"/>
        <v>9366</v>
      </c>
      <c r="S107" s="46">
        <f t="shared" si="30"/>
        <v>10820</v>
      </c>
      <c r="T107" s="45">
        <f t="shared" si="31"/>
        <v>1.1552</v>
      </c>
      <c r="U107" s="37"/>
      <c r="V107" s="37"/>
      <c r="W107" s="38"/>
      <c r="Y107" s="39"/>
      <c r="Z107" s="39"/>
      <c r="AB107" s="5"/>
      <c r="AD107" s="40"/>
      <c r="AE107" s="40"/>
      <c r="AF107" s="40"/>
      <c r="AG107" s="40"/>
    </row>
    <row r="108" spans="1:33" x14ac:dyDescent="0.2">
      <c r="A108" s="41">
        <v>104</v>
      </c>
      <c r="B108" s="42" t="s">
        <v>104</v>
      </c>
      <c r="C108" s="30">
        <v>71258046.800000057</v>
      </c>
      <c r="D108" s="44">
        <v>-942931.41000000038</v>
      </c>
      <c r="E108" s="44">
        <v>-1953829.56</v>
      </c>
      <c r="F108" s="31">
        <f t="shared" si="20"/>
        <v>68361285.830000058</v>
      </c>
      <c r="G108" s="44">
        <v>4219.6499999999996</v>
      </c>
      <c r="H108" s="32">
        <f t="shared" si="14"/>
        <v>16201</v>
      </c>
      <c r="I108" s="30">
        <v>74955652.469999999</v>
      </c>
      <c r="J108" s="31">
        <v>-897992.83000000007</v>
      </c>
      <c r="K108" s="31">
        <v>-2049997.15</v>
      </c>
      <c r="L108" s="31">
        <f t="shared" si="24"/>
        <v>72007662.489999995</v>
      </c>
      <c r="M108" s="31">
        <v>4251.87</v>
      </c>
      <c r="N108" s="32">
        <f t="shared" si="25"/>
        <v>16936</v>
      </c>
      <c r="O108" s="43">
        <f t="shared" si="26"/>
        <v>68361285.830000058</v>
      </c>
      <c r="P108" s="44">
        <f t="shared" si="27"/>
        <v>72007662.489999995</v>
      </c>
      <c r="Q108" s="45">
        <f t="shared" si="28"/>
        <v>1.0532999999999999</v>
      </c>
      <c r="R108" s="43">
        <f t="shared" si="29"/>
        <v>16201</v>
      </c>
      <c r="S108" s="46">
        <f t="shared" si="30"/>
        <v>16936</v>
      </c>
      <c r="T108" s="45">
        <f t="shared" si="31"/>
        <v>1.0454000000000001</v>
      </c>
      <c r="U108" s="37"/>
      <c r="V108" s="37"/>
      <c r="W108" s="38"/>
      <c r="Y108" s="39"/>
      <c r="Z108" s="39"/>
      <c r="AB108" s="5"/>
      <c r="AD108" s="40"/>
      <c r="AE108" s="40"/>
      <c r="AF108" s="40"/>
      <c r="AG108" s="40"/>
    </row>
    <row r="109" spans="1:33" x14ac:dyDescent="0.2">
      <c r="A109" s="41">
        <v>106</v>
      </c>
      <c r="B109" s="42" t="s">
        <v>105</v>
      </c>
      <c r="C109" s="30">
        <v>35968876.164099514</v>
      </c>
      <c r="D109" s="44">
        <v>0</v>
      </c>
      <c r="E109" s="44">
        <v>-128333.1</v>
      </c>
      <c r="F109" s="31">
        <f t="shared" si="20"/>
        <v>35840543.064099513</v>
      </c>
      <c r="G109" s="44">
        <v>2766.61</v>
      </c>
      <c r="H109" s="32">
        <f t="shared" si="14"/>
        <v>12955</v>
      </c>
      <c r="I109" s="30">
        <v>36236488.349999994</v>
      </c>
      <c r="J109" s="31">
        <v>0</v>
      </c>
      <c r="K109" s="31">
        <v>-137027.07999999999</v>
      </c>
      <c r="L109" s="31">
        <f t="shared" si="24"/>
        <v>36099461.269999996</v>
      </c>
      <c r="M109" s="31">
        <v>2786.92</v>
      </c>
      <c r="N109" s="32">
        <f t="shared" si="25"/>
        <v>12953</v>
      </c>
      <c r="O109" s="43">
        <f t="shared" si="26"/>
        <v>35840543.064099513</v>
      </c>
      <c r="P109" s="44">
        <f t="shared" si="27"/>
        <v>36099461.269999996</v>
      </c>
      <c r="Q109" s="45">
        <f t="shared" si="28"/>
        <v>1.0072000000000001</v>
      </c>
      <c r="R109" s="43">
        <f t="shared" si="29"/>
        <v>12955</v>
      </c>
      <c r="S109" s="46">
        <f t="shared" si="30"/>
        <v>12953</v>
      </c>
      <c r="T109" s="45">
        <f t="shared" si="31"/>
        <v>0.99980000000000002</v>
      </c>
      <c r="U109" s="37"/>
      <c r="V109" s="37"/>
      <c r="W109" s="38"/>
      <c r="Y109" s="39"/>
      <c r="Z109" s="39"/>
      <c r="AB109" s="5"/>
      <c r="AD109" s="40"/>
      <c r="AE109" s="40"/>
      <c r="AF109" s="40"/>
      <c r="AG109" s="40"/>
    </row>
    <row r="110" spans="1:33" x14ac:dyDescent="0.2">
      <c r="A110" s="41">
        <v>107</v>
      </c>
      <c r="B110" s="42" t="s">
        <v>106</v>
      </c>
      <c r="C110" s="30">
        <v>10767015.166673666</v>
      </c>
      <c r="D110" s="44">
        <v>0</v>
      </c>
      <c r="E110" s="44">
        <v>-214996</v>
      </c>
      <c r="F110" s="31">
        <f t="shared" si="20"/>
        <v>10552019.166673666</v>
      </c>
      <c r="G110" s="44">
        <v>961.63</v>
      </c>
      <c r="H110" s="32">
        <f t="shared" si="14"/>
        <v>10973</v>
      </c>
      <c r="I110" s="30">
        <v>10687533.299999999</v>
      </c>
      <c r="J110" s="31">
        <v>0</v>
      </c>
      <c r="K110" s="31">
        <v>-219609</v>
      </c>
      <c r="L110" s="31">
        <f t="shared" si="24"/>
        <v>10467924.299999999</v>
      </c>
      <c r="M110" s="31">
        <v>982.44000000000017</v>
      </c>
      <c r="N110" s="32">
        <f t="shared" si="25"/>
        <v>10655</v>
      </c>
      <c r="O110" s="43">
        <f t="shared" si="26"/>
        <v>10552019.166673666</v>
      </c>
      <c r="P110" s="44">
        <f t="shared" si="27"/>
        <v>10467924.299999999</v>
      </c>
      <c r="Q110" s="45">
        <f t="shared" si="28"/>
        <v>0.99199999999999999</v>
      </c>
      <c r="R110" s="43">
        <f t="shared" si="29"/>
        <v>10973</v>
      </c>
      <c r="S110" s="46">
        <f t="shared" si="30"/>
        <v>10655</v>
      </c>
      <c r="T110" s="45">
        <f t="shared" si="31"/>
        <v>0.97099999999999997</v>
      </c>
      <c r="U110" s="37"/>
      <c r="V110" s="37"/>
      <c r="W110" s="38"/>
      <c r="Y110" s="39"/>
      <c r="Z110" s="39"/>
      <c r="AB110" s="5"/>
      <c r="AD110" s="40"/>
      <c r="AE110" s="40"/>
      <c r="AF110" s="40"/>
      <c r="AG110" s="40"/>
    </row>
    <row r="111" spans="1:33" x14ac:dyDescent="0.2">
      <c r="A111" s="41">
        <v>108</v>
      </c>
      <c r="B111" s="42" t="s">
        <v>107</v>
      </c>
      <c r="C111" s="30">
        <v>60792080.726797104</v>
      </c>
      <c r="D111" s="44">
        <v>0</v>
      </c>
      <c r="E111" s="44">
        <v>-1707140.77</v>
      </c>
      <c r="F111" s="31">
        <f t="shared" si="20"/>
        <v>59084939.956797101</v>
      </c>
      <c r="G111" s="44">
        <v>5517.2800000000007</v>
      </c>
      <c r="H111" s="32">
        <f t="shared" si="14"/>
        <v>10709</v>
      </c>
      <c r="I111" s="30">
        <v>64729736.779999986</v>
      </c>
      <c r="J111" s="31">
        <v>0</v>
      </c>
      <c r="K111" s="31">
        <v>-1849129.8</v>
      </c>
      <c r="L111" s="31">
        <f t="shared" si="24"/>
        <v>62880606.979999989</v>
      </c>
      <c r="M111" s="31">
        <v>5386.4600000000009</v>
      </c>
      <c r="N111" s="32">
        <f t="shared" si="25"/>
        <v>11674</v>
      </c>
      <c r="O111" s="43">
        <f t="shared" si="26"/>
        <v>59084939.956797101</v>
      </c>
      <c r="P111" s="44">
        <f t="shared" si="27"/>
        <v>62880606.979999989</v>
      </c>
      <c r="Q111" s="45">
        <f t="shared" si="28"/>
        <v>1.0642</v>
      </c>
      <c r="R111" s="43">
        <f t="shared" si="29"/>
        <v>10709</v>
      </c>
      <c r="S111" s="46">
        <f t="shared" si="30"/>
        <v>11674</v>
      </c>
      <c r="T111" s="45">
        <f t="shared" si="31"/>
        <v>1.0901000000000001</v>
      </c>
      <c r="U111" s="37"/>
      <c r="V111" s="37"/>
      <c r="W111" s="38"/>
      <c r="Y111" s="39"/>
      <c r="Z111" s="39"/>
      <c r="AB111" s="5"/>
      <c r="AD111" s="40"/>
      <c r="AE111" s="40"/>
      <c r="AF111" s="40"/>
      <c r="AG111" s="40"/>
    </row>
    <row r="112" spans="1:33" x14ac:dyDescent="0.2">
      <c r="A112" s="41">
        <v>109</v>
      </c>
      <c r="B112" s="42" t="s">
        <v>108</v>
      </c>
      <c r="C112" s="30">
        <v>50474531.610456042</v>
      </c>
      <c r="D112" s="44">
        <v>-1854352.4600000002</v>
      </c>
      <c r="E112" s="44">
        <v>-1045872.52</v>
      </c>
      <c r="F112" s="31">
        <f t="shared" si="20"/>
        <v>47574306.630456038</v>
      </c>
      <c r="G112" s="44">
        <v>2601.6000000000004</v>
      </c>
      <c r="H112" s="32">
        <f t="shared" si="14"/>
        <v>18287</v>
      </c>
      <c r="I112" s="30">
        <v>52990204.869999997</v>
      </c>
      <c r="J112" s="31">
        <v>-2180018.8099999996</v>
      </c>
      <c r="K112" s="31">
        <v>-1080325.1599999999</v>
      </c>
      <c r="L112" s="31">
        <f t="shared" si="24"/>
        <v>49729860.899999999</v>
      </c>
      <c r="M112" s="31">
        <v>2541.9700000000003</v>
      </c>
      <c r="N112" s="32">
        <f t="shared" si="25"/>
        <v>19564</v>
      </c>
      <c r="O112" s="43">
        <f t="shared" si="26"/>
        <v>47574306.630456038</v>
      </c>
      <c r="P112" s="44">
        <f t="shared" si="27"/>
        <v>49729860.899999999</v>
      </c>
      <c r="Q112" s="45">
        <f t="shared" si="28"/>
        <v>1.0452999999999999</v>
      </c>
      <c r="R112" s="43">
        <f t="shared" si="29"/>
        <v>18287</v>
      </c>
      <c r="S112" s="46">
        <f t="shared" si="30"/>
        <v>19564</v>
      </c>
      <c r="T112" s="45">
        <f t="shared" si="31"/>
        <v>1.0698000000000001</v>
      </c>
      <c r="U112" s="37"/>
      <c r="V112" s="37"/>
      <c r="W112" s="38"/>
      <c r="Y112" s="39"/>
      <c r="Z112" s="39"/>
      <c r="AB112" s="5"/>
      <c r="AD112" s="40"/>
      <c r="AE112" s="40"/>
      <c r="AF112" s="40"/>
      <c r="AG112" s="40"/>
    </row>
    <row r="113" spans="1:33" x14ac:dyDescent="0.2">
      <c r="A113" s="41">
        <v>110</v>
      </c>
      <c r="B113" s="42" t="s">
        <v>109</v>
      </c>
      <c r="C113" s="30">
        <v>44707951.960000023</v>
      </c>
      <c r="D113" s="44">
        <v>0</v>
      </c>
      <c r="E113" s="44">
        <v>-1365491.93</v>
      </c>
      <c r="F113" s="31">
        <f t="shared" si="20"/>
        <v>43342460.030000024</v>
      </c>
      <c r="G113" s="44">
        <v>3401.1099999999997</v>
      </c>
      <c r="H113" s="32">
        <f t="shared" si="14"/>
        <v>12744</v>
      </c>
      <c r="I113" s="30">
        <v>45366505.839999996</v>
      </c>
      <c r="J113" s="31">
        <v>0</v>
      </c>
      <c r="K113" s="31">
        <v>-1316380.0699999998</v>
      </c>
      <c r="L113" s="31">
        <f t="shared" si="24"/>
        <v>44050125.769999996</v>
      </c>
      <c r="M113" s="31">
        <v>3498.35</v>
      </c>
      <c r="N113" s="32">
        <f t="shared" si="25"/>
        <v>12592</v>
      </c>
      <c r="O113" s="43">
        <f t="shared" si="26"/>
        <v>43342460.030000024</v>
      </c>
      <c r="P113" s="44">
        <f t="shared" si="27"/>
        <v>44050125.769999996</v>
      </c>
      <c r="Q113" s="45">
        <f t="shared" si="28"/>
        <v>1.0163</v>
      </c>
      <c r="R113" s="43">
        <f t="shared" si="29"/>
        <v>12744</v>
      </c>
      <c r="S113" s="46">
        <f t="shared" si="30"/>
        <v>12592</v>
      </c>
      <c r="T113" s="45">
        <f t="shared" si="31"/>
        <v>0.98809999999999998</v>
      </c>
      <c r="U113" s="37"/>
      <c r="V113" s="37"/>
      <c r="W113" s="38"/>
      <c r="Y113" s="39"/>
      <c r="Z113" s="39"/>
      <c r="AB113" s="5"/>
      <c r="AD113" s="40"/>
      <c r="AE113" s="40"/>
      <c r="AF113" s="40"/>
      <c r="AG113" s="40"/>
    </row>
    <row r="114" spans="1:33" x14ac:dyDescent="0.2">
      <c r="A114" s="41">
        <v>111</v>
      </c>
      <c r="B114" s="42" t="s">
        <v>110</v>
      </c>
      <c r="C114" s="30">
        <v>13160958.405037403</v>
      </c>
      <c r="D114" s="44">
        <v>0</v>
      </c>
      <c r="E114" s="44">
        <v>-197463.59000000003</v>
      </c>
      <c r="F114" s="31">
        <f t="shared" si="20"/>
        <v>12963494.815037403</v>
      </c>
      <c r="G114" s="44">
        <v>1236.18</v>
      </c>
      <c r="H114" s="32">
        <f t="shared" si="14"/>
        <v>10487</v>
      </c>
      <c r="I114" s="30">
        <v>12993735.099999998</v>
      </c>
      <c r="J114" s="31">
        <v>0</v>
      </c>
      <c r="K114" s="31">
        <v>-197846.74000000002</v>
      </c>
      <c r="L114" s="31">
        <f t="shared" si="24"/>
        <v>12795888.359999998</v>
      </c>
      <c r="M114" s="31">
        <v>1255.93</v>
      </c>
      <c r="N114" s="32">
        <f t="shared" si="25"/>
        <v>10188</v>
      </c>
      <c r="O114" s="43">
        <f t="shared" si="26"/>
        <v>12963494.815037403</v>
      </c>
      <c r="P114" s="44">
        <f t="shared" si="27"/>
        <v>12795888.359999998</v>
      </c>
      <c r="Q114" s="45">
        <f t="shared" si="28"/>
        <v>0.98709999999999998</v>
      </c>
      <c r="R114" s="43">
        <f t="shared" si="29"/>
        <v>10487</v>
      </c>
      <c r="S114" s="46">
        <f t="shared" si="30"/>
        <v>10188</v>
      </c>
      <c r="T114" s="45">
        <f t="shared" si="31"/>
        <v>0.97150000000000003</v>
      </c>
      <c r="U114" s="37"/>
      <c r="V114" s="37"/>
      <c r="W114" s="38"/>
      <c r="Y114" s="39"/>
      <c r="Z114" s="39"/>
      <c r="AB114" s="5"/>
      <c r="AD114" s="40"/>
      <c r="AE114" s="40"/>
      <c r="AF114" s="40"/>
      <c r="AG114" s="40"/>
    </row>
    <row r="115" spans="1:33" x14ac:dyDescent="0.2">
      <c r="A115" s="41">
        <v>112</v>
      </c>
      <c r="B115" s="42" t="s">
        <v>111</v>
      </c>
      <c r="C115" s="30">
        <v>203076427.64899033</v>
      </c>
      <c r="D115" s="44">
        <v>-6440.39</v>
      </c>
      <c r="E115" s="44">
        <v>-3994269.79</v>
      </c>
      <c r="F115" s="31">
        <f t="shared" si="20"/>
        <v>199075717.46899036</v>
      </c>
      <c r="G115" s="44">
        <v>19062.55</v>
      </c>
      <c r="H115" s="32">
        <f t="shared" si="14"/>
        <v>10443</v>
      </c>
      <c r="I115" s="30">
        <v>202743105.93000001</v>
      </c>
      <c r="J115" s="31">
        <v>-38947.15</v>
      </c>
      <c r="K115" s="31">
        <v>-4085657.78</v>
      </c>
      <c r="L115" s="31">
        <f t="shared" si="24"/>
        <v>198618501</v>
      </c>
      <c r="M115" s="31">
        <v>18864.920000000002</v>
      </c>
      <c r="N115" s="32">
        <f t="shared" si="25"/>
        <v>10528</v>
      </c>
      <c r="O115" s="43">
        <f t="shared" si="26"/>
        <v>199075717.46899036</v>
      </c>
      <c r="P115" s="44">
        <f t="shared" si="27"/>
        <v>198618501</v>
      </c>
      <c r="Q115" s="45">
        <f t="shared" si="28"/>
        <v>0.99770000000000003</v>
      </c>
      <c r="R115" s="43">
        <f t="shared" si="29"/>
        <v>10443</v>
      </c>
      <c r="S115" s="46">
        <f t="shared" si="30"/>
        <v>10528</v>
      </c>
      <c r="T115" s="45">
        <f t="shared" si="31"/>
        <v>1.0081</v>
      </c>
      <c r="U115" s="37"/>
      <c r="V115" s="37"/>
      <c r="W115" s="38"/>
      <c r="Y115" s="39"/>
      <c r="Z115" s="39"/>
      <c r="AB115" s="5"/>
      <c r="AD115" s="40"/>
      <c r="AE115" s="40"/>
      <c r="AF115" s="40"/>
      <c r="AG115" s="40"/>
    </row>
    <row r="116" spans="1:33" x14ac:dyDescent="0.2">
      <c r="A116" s="41">
        <v>113</v>
      </c>
      <c r="B116" s="42" t="s">
        <v>112</v>
      </c>
      <c r="C116" s="30">
        <v>73607060.116344839</v>
      </c>
      <c r="D116" s="44">
        <v>0</v>
      </c>
      <c r="E116" s="44">
        <v>-1481634.67</v>
      </c>
      <c r="F116" s="31">
        <f t="shared" si="20"/>
        <v>72125425.446344838</v>
      </c>
      <c r="G116" s="44">
        <v>5976.28</v>
      </c>
      <c r="H116" s="32">
        <f t="shared" si="14"/>
        <v>12069</v>
      </c>
      <c r="I116" s="30">
        <v>76595507.979999989</v>
      </c>
      <c r="J116" s="31">
        <v>0</v>
      </c>
      <c r="K116" s="31">
        <v>-1831446.35</v>
      </c>
      <c r="L116" s="31">
        <f t="shared" si="24"/>
        <v>74764061.629999995</v>
      </c>
      <c r="M116" s="31">
        <v>6090.13</v>
      </c>
      <c r="N116" s="32">
        <f t="shared" si="25"/>
        <v>12276</v>
      </c>
      <c r="O116" s="43">
        <f t="shared" si="26"/>
        <v>72125425.446344838</v>
      </c>
      <c r="P116" s="44">
        <f t="shared" si="27"/>
        <v>74764061.629999995</v>
      </c>
      <c r="Q116" s="45">
        <f t="shared" si="28"/>
        <v>1.0366</v>
      </c>
      <c r="R116" s="43">
        <f t="shared" si="29"/>
        <v>12069</v>
      </c>
      <c r="S116" s="46">
        <f t="shared" si="30"/>
        <v>12276</v>
      </c>
      <c r="T116" s="45">
        <f t="shared" si="31"/>
        <v>1.0172000000000001</v>
      </c>
      <c r="U116" s="37"/>
      <c r="V116" s="37"/>
      <c r="W116" s="38"/>
      <c r="Y116" s="39"/>
      <c r="Z116" s="39"/>
      <c r="AB116" s="5"/>
      <c r="AD116" s="40"/>
      <c r="AE116" s="40"/>
      <c r="AF116" s="40"/>
      <c r="AG116" s="40"/>
    </row>
    <row r="117" spans="1:33" x14ac:dyDescent="0.2">
      <c r="A117" s="41">
        <v>114</v>
      </c>
      <c r="B117" s="42" t="s">
        <v>113</v>
      </c>
      <c r="C117" s="30">
        <v>41333953.782578148</v>
      </c>
      <c r="D117" s="44">
        <v>0</v>
      </c>
      <c r="E117" s="44">
        <v>-929995</v>
      </c>
      <c r="F117" s="31">
        <f t="shared" si="20"/>
        <v>40403958.782578148</v>
      </c>
      <c r="G117" s="44">
        <v>3971.0399999999995</v>
      </c>
      <c r="H117" s="32">
        <f t="shared" si="14"/>
        <v>10175</v>
      </c>
      <c r="I117" s="30">
        <v>43139980.939999998</v>
      </c>
      <c r="J117" s="31">
        <v>0</v>
      </c>
      <c r="K117" s="31">
        <v>-586008.19999999995</v>
      </c>
      <c r="L117" s="31">
        <f t="shared" si="24"/>
        <v>42553972.739999995</v>
      </c>
      <c r="M117" s="31">
        <v>3970.91</v>
      </c>
      <c r="N117" s="32">
        <f t="shared" si="25"/>
        <v>10716</v>
      </c>
      <c r="O117" s="43">
        <f t="shared" si="26"/>
        <v>40403958.782578148</v>
      </c>
      <c r="P117" s="44">
        <f t="shared" si="27"/>
        <v>42553972.739999995</v>
      </c>
      <c r="Q117" s="45">
        <f t="shared" si="28"/>
        <v>1.0531999999999999</v>
      </c>
      <c r="R117" s="43">
        <f t="shared" si="29"/>
        <v>10175</v>
      </c>
      <c r="S117" s="46">
        <f t="shared" si="30"/>
        <v>10716</v>
      </c>
      <c r="T117" s="45">
        <f t="shared" si="31"/>
        <v>1.0531999999999999</v>
      </c>
      <c r="U117" s="37"/>
      <c r="V117" s="37"/>
      <c r="W117" s="38"/>
      <c r="Y117" s="39"/>
      <c r="Z117" s="39"/>
      <c r="AB117" s="5"/>
      <c r="AD117" s="40"/>
      <c r="AE117" s="40"/>
      <c r="AF117" s="40"/>
      <c r="AG117" s="40"/>
    </row>
    <row r="118" spans="1:33" x14ac:dyDescent="0.2">
      <c r="A118" s="41">
        <v>115</v>
      </c>
      <c r="B118" s="42" t="s">
        <v>114</v>
      </c>
      <c r="C118" s="30">
        <v>94319274.860521406</v>
      </c>
      <c r="D118" s="44">
        <v>-115376.74000000002</v>
      </c>
      <c r="E118" s="44">
        <v>-1922858.91</v>
      </c>
      <c r="F118" s="31">
        <f t="shared" si="20"/>
        <v>92281039.210521415</v>
      </c>
      <c r="G118" s="44">
        <v>8010.4199999999992</v>
      </c>
      <c r="H118" s="32">
        <f t="shared" si="14"/>
        <v>11520</v>
      </c>
      <c r="I118" s="30">
        <v>87231175.550000012</v>
      </c>
      <c r="J118" s="31">
        <v>-152978.82</v>
      </c>
      <c r="K118" s="31">
        <v>-1451513.41</v>
      </c>
      <c r="L118" s="31">
        <f t="shared" si="24"/>
        <v>85626683.320000023</v>
      </c>
      <c r="M118" s="31">
        <v>7874.83</v>
      </c>
      <c r="N118" s="32">
        <f t="shared" si="25"/>
        <v>10873</v>
      </c>
      <c r="O118" s="43">
        <f t="shared" si="26"/>
        <v>92281039.210521415</v>
      </c>
      <c r="P118" s="44">
        <f t="shared" si="27"/>
        <v>85626683.320000023</v>
      </c>
      <c r="Q118" s="45">
        <f t="shared" si="28"/>
        <v>0.92789999999999995</v>
      </c>
      <c r="R118" s="43">
        <f t="shared" si="29"/>
        <v>11520</v>
      </c>
      <c r="S118" s="46">
        <f t="shared" si="30"/>
        <v>10873</v>
      </c>
      <c r="T118" s="45">
        <f t="shared" si="31"/>
        <v>0.94379999999999997</v>
      </c>
      <c r="U118" s="37"/>
      <c r="V118" s="37"/>
      <c r="W118" s="38"/>
      <c r="Y118" s="39"/>
      <c r="Z118" s="39"/>
      <c r="AB118" s="5"/>
      <c r="AD118" s="40"/>
      <c r="AE118" s="40"/>
      <c r="AF118" s="40"/>
      <c r="AG118" s="40"/>
    </row>
    <row r="119" spans="1:33" x14ac:dyDescent="0.2">
      <c r="A119" s="41">
        <v>116</v>
      </c>
      <c r="B119" s="42" t="s">
        <v>115</v>
      </c>
      <c r="C119" s="30">
        <v>22578119.28782339</v>
      </c>
      <c r="D119" s="44">
        <v>0</v>
      </c>
      <c r="E119" s="44">
        <v>-713455.01</v>
      </c>
      <c r="F119" s="31">
        <f t="shared" si="20"/>
        <v>21864664.277823389</v>
      </c>
      <c r="G119" s="44">
        <v>1906.1000000000001</v>
      </c>
      <c r="H119" s="32">
        <f t="shared" si="14"/>
        <v>11471</v>
      </c>
      <c r="I119" s="30">
        <v>22956447.530000001</v>
      </c>
      <c r="J119" s="31">
        <v>-48021.81</v>
      </c>
      <c r="K119" s="31">
        <v>-911231.64</v>
      </c>
      <c r="L119" s="31">
        <f t="shared" si="24"/>
        <v>21997194.080000002</v>
      </c>
      <c r="M119" s="31">
        <v>1808.5300000000002</v>
      </c>
      <c r="N119" s="32">
        <f t="shared" si="25"/>
        <v>12163</v>
      </c>
      <c r="O119" s="43">
        <f t="shared" si="26"/>
        <v>21864664.277823389</v>
      </c>
      <c r="P119" s="44">
        <f t="shared" si="27"/>
        <v>21997194.080000002</v>
      </c>
      <c r="Q119" s="45">
        <f t="shared" si="28"/>
        <v>1.0061</v>
      </c>
      <c r="R119" s="43">
        <f t="shared" si="29"/>
        <v>11471</v>
      </c>
      <c r="S119" s="46">
        <f t="shared" si="30"/>
        <v>12163</v>
      </c>
      <c r="T119" s="45">
        <f t="shared" si="31"/>
        <v>1.0603</v>
      </c>
      <c r="U119" s="37"/>
      <c r="V119" s="37"/>
      <c r="W119" s="38"/>
      <c r="Y119" s="39"/>
      <c r="Z119" s="39"/>
      <c r="AB119" s="5"/>
      <c r="AD119" s="40"/>
      <c r="AE119" s="40"/>
      <c r="AF119" s="40"/>
      <c r="AG119" s="40"/>
    </row>
    <row r="120" spans="1:33" x14ac:dyDescent="0.2">
      <c r="A120" s="41">
        <v>117</v>
      </c>
      <c r="B120" s="42" t="s">
        <v>116</v>
      </c>
      <c r="C120" s="30">
        <v>302465592.99289984</v>
      </c>
      <c r="D120" s="44">
        <v>0</v>
      </c>
      <c r="E120" s="44">
        <v>-6019395.1500000004</v>
      </c>
      <c r="F120" s="31">
        <f t="shared" si="20"/>
        <v>296446197.84289986</v>
      </c>
      <c r="G120" s="44">
        <v>26980.67</v>
      </c>
      <c r="H120" s="32">
        <f t="shared" si="14"/>
        <v>10987</v>
      </c>
      <c r="I120" s="30">
        <v>307201598.30000001</v>
      </c>
      <c r="J120" s="31">
        <v>0</v>
      </c>
      <c r="K120" s="31">
        <v>-7344763.9399999995</v>
      </c>
      <c r="L120" s="31">
        <f t="shared" si="24"/>
        <v>299856834.36000001</v>
      </c>
      <c r="M120" s="31">
        <v>26975.039999999997</v>
      </c>
      <c r="N120" s="32">
        <f t="shared" si="25"/>
        <v>11116</v>
      </c>
      <c r="O120" s="43">
        <f t="shared" si="26"/>
        <v>296446197.84289986</v>
      </c>
      <c r="P120" s="44">
        <f t="shared" si="27"/>
        <v>299856834.36000001</v>
      </c>
      <c r="Q120" s="45">
        <f t="shared" si="28"/>
        <v>1.0115000000000001</v>
      </c>
      <c r="R120" s="43">
        <f t="shared" si="29"/>
        <v>10987</v>
      </c>
      <c r="S120" s="46">
        <f t="shared" si="30"/>
        <v>11116</v>
      </c>
      <c r="T120" s="45">
        <f t="shared" si="31"/>
        <v>1.0117</v>
      </c>
      <c r="U120" s="37"/>
      <c r="V120" s="37"/>
      <c r="W120" s="38"/>
      <c r="Y120" s="39"/>
      <c r="Z120" s="39"/>
      <c r="AB120" s="5"/>
      <c r="AD120" s="40"/>
      <c r="AE120" s="40"/>
      <c r="AF120" s="40"/>
      <c r="AG120" s="40"/>
    </row>
    <row r="121" spans="1:33" x14ac:dyDescent="0.2">
      <c r="A121" s="41">
        <v>118</v>
      </c>
      <c r="B121" s="42" t="s">
        <v>117</v>
      </c>
      <c r="C121" s="30">
        <v>310400591.17807925</v>
      </c>
      <c r="D121" s="44">
        <v>-3116.35</v>
      </c>
      <c r="E121" s="44">
        <v>-9641535.9699999988</v>
      </c>
      <c r="F121" s="31">
        <f t="shared" si="20"/>
        <v>300755938.8580792</v>
      </c>
      <c r="G121" s="44">
        <v>28430.02</v>
      </c>
      <c r="H121" s="32">
        <f t="shared" si="14"/>
        <v>10579</v>
      </c>
      <c r="I121" s="30">
        <v>283739388.54000002</v>
      </c>
      <c r="J121" s="31">
        <v>0</v>
      </c>
      <c r="K121" s="31">
        <v>2563722.59</v>
      </c>
      <c r="L121" s="31">
        <f t="shared" si="24"/>
        <v>286303111.13</v>
      </c>
      <c r="M121" s="31">
        <v>27977.49</v>
      </c>
      <c r="N121" s="32">
        <f t="shared" si="25"/>
        <v>10233</v>
      </c>
      <c r="O121" s="43">
        <f t="shared" si="26"/>
        <v>300755938.8580792</v>
      </c>
      <c r="P121" s="44">
        <f t="shared" si="27"/>
        <v>286303111.13</v>
      </c>
      <c r="Q121" s="45">
        <f t="shared" si="28"/>
        <v>0.95189999999999997</v>
      </c>
      <c r="R121" s="43">
        <f t="shared" si="29"/>
        <v>10579</v>
      </c>
      <c r="S121" s="46">
        <f t="shared" si="30"/>
        <v>10233</v>
      </c>
      <c r="T121" s="45">
        <f t="shared" si="31"/>
        <v>0.96730000000000005</v>
      </c>
      <c r="U121" s="37"/>
      <c r="V121" s="37"/>
      <c r="W121" s="38"/>
      <c r="Y121" s="39"/>
      <c r="Z121" s="39"/>
      <c r="AB121" s="5"/>
      <c r="AD121" s="40"/>
      <c r="AE121" s="40"/>
      <c r="AF121" s="40"/>
      <c r="AG121" s="40"/>
    </row>
    <row r="122" spans="1:33" x14ac:dyDescent="0.2">
      <c r="A122" s="41">
        <v>119</v>
      </c>
      <c r="B122" s="42" t="s">
        <v>118</v>
      </c>
      <c r="C122" s="30">
        <v>6537607.5791093633</v>
      </c>
      <c r="D122" s="44">
        <v>0</v>
      </c>
      <c r="E122" s="44">
        <v>-133928.35999999999</v>
      </c>
      <c r="F122" s="31">
        <f t="shared" si="20"/>
        <v>6403679.2191093629</v>
      </c>
      <c r="G122" s="44">
        <v>767.81000000000006</v>
      </c>
      <c r="H122" s="32">
        <f t="shared" si="14"/>
        <v>8340</v>
      </c>
      <c r="I122" s="30">
        <v>7179302.3300000001</v>
      </c>
      <c r="J122" s="31">
        <v>0</v>
      </c>
      <c r="K122" s="31">
        <v>-143216.62</v>
      </c>
      <c r="L122" s="31">
        <f t="shared" si="24"/>
        <v>7036085.71</v>
      </c>
      <c r="M122" s="31">
        <v>778.86</v>
      </c>
      <c r="N122" s="32">
        <f t="shared" si="25"/>
        <v>9034</v>
      </c>
      <c r="O122" s="43">
        <f t="shared" si="26"/>
        <v>6403679.2191093629</v>
      </c>
      <c r="P122" s="44">
        <f t="shared" si="27"/>
        <v>7036085.71</v>
      </c>
      <c r="Q122" s="45">
        <f t="shared" si="28"/>
        <v>1.0988</v>
      </c>
      <c r="R122" s="43">
        <f t="shared" si="29"/>
        <v>8340</v>
      </c>
      <c r="S122" s="46">
        <f t="shared" si="30"/>
        <v>9034</v>
      </c>
      <c r="T122" s="45">
        <f t="shared" si="31"/>
        <v>1.0831999999999999</v>
      </c>
      <c r="U122" s="37"/>
      <c r="V122" s="37"/>
      <c r="W122" s="38"/>
      <c r="Y122" s="39"/>
      <c r="Z122" s="39"/>
      <c r="AB122" s="5"/>
      <c r="AD122" s="40"/>
      <c r="AE122" s="40"/>
      <c r="AF122" s="40"/>
      <c r="AG122" s="40"/>
    </row>
    <row r="123" spans="1:33" x14ac:dyDescent="0.2">
      <c r="A123" s="41">
        <v>120</v>
      </c>
      <c r="B123" s="42" t="s">
        <v>119</v>
      </c>
      <c r="C123" s="30">
        <v>40508075.949580818</v>
      </c>
      <c r="D123" s="44">
        <v>-86817.15</v>
      </c>
      <c r="E123" s="44">
        <v>-2334623.3199999998</v>
      </c>
      <c r="F123" s="31">
        <f t="shared" si="20"/>
        <v>38086635.47958082</v>
      </c>
      <c r="G123" s="44">
        <v>3739.48</v>
      </c>
      <c r="H123" s="32">
        <f t="shared" si="14"/>
        <v>10185</v>
      </c>
      <c r="I123" s="30">
        <v>42945286.509999998</v>
      </c>
      <c r="J123" s="31">
        <v>-142533.70000000001</v>
      </c>
      <c r="K123" s="31">
        <v>-1518945.3499999999</v>
      </c>
      <c r="L123" s="31">
        <f t="shared" si="24"/>
        <v>41283807.459999993</v>
      </c>
      <c r="M123" s="31">
        <v>3795.6299999999997</v>
      </c>
      <c r="N123" s="32">
        <f t="shared" si="25"/>
        <v>10877</v>
      </c>
      <c r="O123" s="43">
        <f t="shared" si="26"/>
        <v>38086635.47958082</v>
      </c>
      <c r="P123" s="44">
        <f t="shared" si="27"/>
        <v>41283807.459999993</v>
      </c>
      <c r="Q123" s="45">
        <f t="shared" si="28"/>
        <v>1.0839000000000001</v>
      </c>
      <c r="R123" s="43">
        <f t="shared" si="29"/>
        <v>10185</v>
      </c>
      <c r="S123" s="46">
        <f t="shared" si="30"/>
        <v>10877</v>
      </c>
      <c r="T123" s="45">
        <f t="shared" si="31"/>
        <v>1.0679000000000001</v>
      </c>
      <c r="U123" s="37"/>
      <c r="V123" s="37"/>
      <c r="W123" s="38"/>
      <c r="Y123" s="39"/>
      <c r="Z123" s="39"/>
      <c r="AB123" s="5"/>
      <c r="AD123" s="40"/>
      <c r="AE123" s="40"/>
      <c r="AF123" s="40"/>
      <c r="AG123" s="40"/>
    </row>
    <row r="124" spans="1:33" x14ac:dyDescent="0.2">
      <c r="A124" s="41">
        <v>121</v>
      </c>
      <c r="B124" s="42" t="s">
        <v>120</v>
      </c>
      <c r="C124" s="30">
        <v>149020740.49495918</v>
      </c>
      <c r="D124" s="44">
        <v>0</v>
      </c>
      <c r="E124" s="44">
        <v>-3200406.17</v>
      </c>
      <c r="F124" s="31">
        <f t="shared" si="20"/>
        <v>145820334.32495919</v>
      </c>
      <c r="G124" s="44">
        <v>13504.309999999998</v>
      </c>
      <c r="H124" s="32">
        <f t="shared" si="14"/>
        <v>10798</v>
      </c>
      <c r="I124" s="30">
        <v>144752512.13999999</v>
      </c>
      <c r="J124" s="31">
        <v>0</v>
      </c>
      <c r="K124" s="31">
        <v>-3297153.56</v>
      </c>
      <c r="L124" s="31">
        <f t="shared" si="24"/>
        <v>141455358.57999998</v>
      </c>
      <c r="M124" s="31">
        <v>13274.47</v>
      </c>
      <c r="N124" s="32">
        <f t="shared" si="25"/>
        <v>10656</v>
      </c>
      <c r="O124" s="43">
        <f t="shared" si="26"/>
        <v>145820334.32495919</v>
      </c>
      <c r="P124" s="44">
        <f t="shared" si="27"/>
        <v>141455358.57999998</v>
      </c>
      <c r="Q124" s="45">
        <f t="shared" si="28"/>
        <v>0.97009999999999996</v>
      </c>
      <c r="R124" s="43">
        <f t="shared" si="29"/>
        <v>10798</v>
      </c>
      <c r="S124" s="46">
        <f t="shared" si="30"/>
        <v>10656</v>
      </c>
      <c r="T124" s="45">
        <f t="shared" si="31"/>
        <v>0.98680000000000001</v>
      </c>
      <c r="U124" s="37"/>
      <c r="V124" s="37"/>
      <c r="W124" s="38"/>
      <c r="Y124" s="39"/>
      <c r="Z124" s="39"/>
      <c r="AB124" s="5"/>
      <c r="AD124" s="40"/>
      <c r="AE124" s="40"/>
      <c r="AF124" s="40"/>
      <c r="AG124" s="40"/>
    </row>
    <row r="125" spans="1:33" x14ac:dyDescent="0.2">
      <c r="A125" s="41">
        <v>122</v>
      </c>
      <c r="B125" s="42" t="s">
        <v>121</v>
      </c>
      <c r="C125" s="30">
        <v>15674645.025618805</v>
      </c>
      <c r="D125" s="44">
        <v>0</v>
      </c>
      <c r="E125" s="44">
        <v>-152867.07</v>
      </c>
      <c r="F125" s="31">
        <f t="shared" si="20"/>
        <v>15521777.955618804</v>
      </c>
      <c r="G125" s="44">
        <v>1571.6399999999999</v>
      </c>
      <c r="H125" s="32">
        <f t="shared" si="14"/>
        <v>9876</v>
      </c>
      <c r="I125" s="30">
        <v>16612145.209999997</v>
      </c>
      <c r="J125" s="31">
        <v>0</v>
      </c>
      <c r="K125" s="31">
        <v>-159370.69</v>
      </c>
      <c r="L125" s="31">
        <f t="shared" si="24"/>
        <v>16452774.519999998</v>
      </c>
      <c r="M125" s="31">
        <v>1593.28</v>
      </c>
      <c r="N125" s="32">
        <f t="shared" si="25"/>
        <v>10326</v>
      </c>
      <c r="O125" s="43">
        <f t="shared" si="26"/>
        <v>15521777.955618804</v>
      </c>
      <c r="P125" s="44">
        <f t="shared" si="27"/>
        <v>16452774.519999998</v>
      </c>
      <c r="Q125" s="45">
        <f t="shared" si="28"/>
        <v>1.06</v>
      </c>
      <c r="R125" s="43">
        <f t="shared" si="29"/>
        <v>9876</v>
      </c>
      <c r="S125" s="46">
        <f t="shared" si="30"/>
        <v>10326</v>
      </c>
      <c r="T125" s="45">
        <f t="shared" si="31"/>
        <v>1.0456000000000001</v>
      </c>
      <c r="U125" s="37"/>
      <c r="V125" s="37"/>
      <c r="W125" s="38"/>
      <c r="Y125" s="39"/>
      <c r="Z125" s="39"/>
      <c r="AB125" s="5"/>
      <c r="AD125" s="40"/>
      <c r="AE125" s="40"/>
      <c r="AF125" s="40"/>
      <c r="AG125" s="40"/>
    </row>
    <row r="126" spans="1:33" x14ac:dyDescent="0.2">
      <c r="A126" s="41">
        <v>123</v>
      </c>
      <c r="B126" s="42" t="s">
        <v>81</v>
      </c>
      <c r="C126" s="30">
        <v>295572534.2812584</v>
      </c>
      <c r="D126" s="44">
        <v>0</v>
      </c>
      <c r="E126" s="44">
        <v>-6306683.8599999994</v>
      </c>
      <c r="F126" s="31">
        <f t="shared" si="20"/>
        <v>289265850.42125839</v>
      </c>
      <c r="G126" s="44">
        <v>22932.74</v>
      </c>
      <c r="H126" s="32">
        <f t="shared" si="14"/>
        <v>12614</v>
      </c>
      <c r="I126" s="30">
        <v>303121121.88000005</v>
      </c>
      <c r="J126" s="31">
        <v>0</v>
      </c>
      <c r="K126" s="31">
        <v>-7091490.6499999985</v>
      </c>
      <c r="L126" s="31">
        <f t="shared" si="24"/>
        <v>296029631.23000008</v>
      </c>
      <c r="M126" s="31">
        <v>22866.420000000006</v>
      </c>
      <c r="N126" s="32">
        <f t="shared" si="25"/>
        <v>12946</v>
      </c>
      <c r="O126" s="43">
        <f t="shared" si="26"/>
        <v>289265850.42125839</v>
      </c>
      <c r="P126" s="44">
        <f t="shared" si="27"/>
        <v>296029631.23000008</v>
      </c>
      <c r="Q126" s="45">
        <f t="shared" si="28"/>
        <v>1.0234000000000001</v>
      </c>
      <c r="R126" s="43">
        <f t="shared" si="29"/>
        <v>12614</v>
      </c>
      <c r="S126" s="46">
        <f t="shared" si="30"/>
        <v>12946</v>
      </c>
      <c r="T126" s="45">
        <f t="shared" si="31"/>
        <v>1.0263</v>
      </c>
      <c r="U126" s="37"/>
      <c r="V126" s="37"/>
      <c r="W126" s="38"/>
      <c r="Y126" s="39"/>
      <c r="Z126" s="39"/>
      <c r="AB126" s="5"/>
      <c r="AD126" s="40"/>
      <c r="AE126" s="40"/>
      <c r="AF126" s="40"/>
      <c r="AG126" s="40"/>
    </row>
    <row r="127" spans="1:33" x14ac:dyDescent="0.2">
      <c r="A127" s="41">
        <v>124</v>
      </c>
      <c r="B127" s="42" t="s">
        <v>82</v>
      </c>
      <c r="C127" s="30">
        <v>158469594.71379855</v>
      </c>
      <c r="D127" s="44">
        <v>0</v>
      </c>
      <c r="E127" s="44">
        <v>-3192053.79</v>
      </c>
      <c r="F127" s="31">
        <f t="shared" si="20"/>
        <v>155277540.92379856</v>
      </c>
      <c r="G127" s="44">
        <v>12953.239999999998</v>
      </c>
      <c r="H127" s="32">
        <f t="shared" si="14"/>
        <v>11988</v>
      </c>
      <c r="I127" s="30">
        <v>167068018.35999998</v>
      </c>
      <c r="J127" s="31">
        <v>0</v>
      </c>
      <c r="K127" s="31">
        <v>-2931490.36</v>
      </c>
      <c r="L127" s="31">
        <f t="shared" si="24"/>
        <v>164136527.99999997</v>
      </c>
      <c r="M127" s="31">
        <v>13070.73</v>
      </c>
      <c r="N127" s="32">
        <f t="shared" si="25"/>
        <v>12558</v>
      </c>
      <c r="O127" s="43">
        <f t="shared" si="26"/>
        <v>155277540.92379856</v>
      </c>
      <c r="P127" s="44">
        <f t="shared" si="27"/>
        <v>164136527.99999997</v>
      </c>
      <c r="Q127" s="45">
        <f t="shared" si="28"/>
        <v>1.0570999999999999</v>
      </c>
      <c r="R127" s="43">
        <f t="shared" si="29"/>
        <v>11988</v>
      </c>
      <c r="S127" s="46">
        <f t="shared" si="30"/>
        <v>12558</v>
      </c>
      <c r="T127" s="45">
        <f t="shared" si="31"/>
        <v>1.0475000000000001</v>
      </c>
      <c r="U127" s="37"/>
      <c r="V127" s="37"/>
      <c r="W127" s="38"/>
      <c r="Y127" s="39"/>
      <c r="Z127" s="39"/>
      <c r="AB127" s="5"/>
      <c r="AD127" s="40"/>
      <c r="AE127" s="40"/>
      <c r="AF127" s="40"/>
      <c r="AG127" s="40"/>
    </row>
    <row r="128" spans="1:33" x14ac:dyDescent="0.2">
      <c r="A128" s="41">
        <v>126</v>
      </c>
      <c r="B128" s="42" t="s">
        <v>122</v>
      </c>
      <c r="C128" s="30">
        <v>27898390.051705543</v>
      </c>
      <c r="D128" s="44">
        <v>0</v>
      </c>
      <c r="E128" s="44">
        <v>-527632.15</v>
      </c>
      <c r="F128" s="31">
        <f t="shared" si="20"/>
        <v>27370757.901705544</v>
      </c>
      <c r="G128" s="44">
        <v>2594.62</v>
      </c>
      <c r="H128" s="32">
        <f t="shared" si="14"/>
        <v>10549</v>
      </c>
      <c r="I128" s="30">
        <v>28642547.669999994</v>
      </c>
      <c r="J128" s="31">
        <v>0</v>
      </c>
      <c r="K128" s="31">
        <v>-545113.88</v>
      </c>
      <c r="L128" s="31">
        <f t="shared" si="24"/>
        <v>28097433.789999995</v>
      </c>
      <c r="M128" s="31">
        <v>2610.4999999999995</v>
      </c>
      <c r="N128" s="32">
        <f t="shared" si="25"/>
        <v>10763</v>
      </c>
      <c r="O128" s="43">
        <f t="shared" si="26"/>
        <v>27370757.901705544</v>
      </c>
      <c r="P128" s="44">
        <f t="shared" si="27"/>
        <v>28097433.789999995</v>
      </c>
      <c r="Q128" s="45">
        <f t="shared" si="28"/>
        <v>1.0265</v>
      </c>
      <c r="R128" s="43">
        <f t="shared" si="29"/>
        <v>10549</v>
      </c>
      <c r="S128" s="46">
        <f t="shared" si="30"/>
        <v>10763</v>
      </c>
      <c r="T128" s="45">
        <f t="shared" si="31"/>
        <v>1.0203</v>
      </c>
      <c r="U128" s="37"/>
      <c r="V128" s="37"/>
      <c r="W128" s="38"/>
      <c r="Y128" s="39"/>
      <c r="Z128" s="39"/>
      <c r="AB128" s="5"/>
      <c r="AD128" s="40"/>
      <c r="AE128" s="40"/>
      <c r="AF128" s="40"/>
      <c r="AG128" s="40"/>
    </row>
    <row r="129" spans="1:33" x14ac:dyDescent="0.2">
      <c r="A129" s="41">
        <v>127</v>
      </c>
      <c r="B129" s="42" t="s">
        <v>123</v>
      </c>
      <c r="C129" s="30">
        <v>140849356.19475466</v>
      </c>
      <c r="D129" s="44">
        <v>0</v>
      </c>
      <c r="E129" s="44">
        <v>-2615307.2999999998</v>
      </c>
      <c r="F129" s="31">
        <f t="shared" si="20"/>
        <v>138234048.89475465</v>
      </c>
      <c r="G129" s="44">
        <v>13827.57</v>
      </c>
      <c r="H129" s="32">
        <f t="shared" si="14"/>
        <v>9997</v>
      </c>
      <c r="I129" s="30">
        <v>148286931.15000001</v>
      </c>
      <c r="J129" s="31">
        <v>0</v>
      </c>
      <c r="K129" s="31">
        <v>-2651351.33</v>
      </c>
      <c r="L129" s="31">
        <f t="shared" si="24"/>
        <v>145635579.81999999</v>
      </c>
      <c r="M129" s="31">
        <v>13764.14</v>
      </c>
      <c r="N129" s="32">
        <f t="shared" si="25"/>
        <v>10581</v>
      </c>
      <c r="O129" s="43">
        <f t="shared" si="26"/>
        <v>138234048.89475465</v>
      </c>
      <c r="P129" s="44">
        <f t="shared" si="27"/>
        <v>145635579.81999999</v>
      </c>
      <c r="Q129" s="45">
        <f t="shared" si="28"/>
        <v>1.0535000000000001</v>
      </c>
      <c r="R129" s="43">
        <f t="shared" si="29"/>
        <v>9997</v>
      </c>
      <c r="S129" s="46">
        <f t="shared" si="30"/>
        <v>10581</v>
      </c>
      <c r="T129" s="45">
        <f t="shared" si="31"/>
        <v>1.0584</v>
      </c>
      <c r="U129" s="37"/>
      <c r="V129" s="37"/>
      <c r="W129" s="38"/>
      <c r="Y129" s="39"/>
      <c r="Z129" s="39"/>
      <c r="AB129" s="5"/>
      <c r="AD129" s="40"/>
      <c r="AE129" s="40"/>
      <c r="AF129" s="40"/>
      <c r="AG129" s="40"/>
    </row>
    <row r="130" spans="1:33" x14ac:dyDescent="0.2">
      <c r="A130" s="41">
        <v>128</v>
      </c>
      <c r="B130" s="42" t="s">
        <v>124</v>
      </c>
      <c r="C130" s="30">
        <v>766961538.48203611</v>
      </c>
      <c r="D130" s="44">
        <v>0</v>
      </c>
      <c r="E130" s="44">
        <v>-4743975.4000000004</v>
      </c>
      <c r="F130" s="31">
        <f t="shared" si="20"/>
        <v>762217563.08203614</v>
      </c>
      <c r="G130" s="44">
        <v>67339.37</v>
      </c>
      <c r="H130" s="32">
        <f t="shared" si="14"/>
        <v>11319</v>
      </c>
      <c r="I130" s="30">
        <v>771311118.78999996</v>
      </c>
      <c r="J130" s="31">
        <v>0</v>
      </c>
      <c r="K130" s="31">
        <v>-4754416.4400000004</v>
      </c>
      <c r="L130" s="31">
        <f t="shared" si="24"/>
        <v>766556702.3499999</v>
      </c>
      <c r="M130" s="31">
        <v>66853.01999999999</v>
      </c>
      <c r="N130" s="32">
        <f t="shared" si="25"/>
        <v>11466</v>
      </c>
      <c r="O130" s="43">
        <f t="shared" si="26"/>
        <v>762217563.08203614</v>
      </c>
      <c r="P130" s="44">
        <f t="shared" si="27"/>
        <v>766556702.3499999</v>
      </c>
      <c r="Q130" s="45">
        <f t="shared" si="28"/>
        <v>1.0057</v>
      </c>
      <c r="R130" s="43">
        <f t="shared" si="29"/>
        <v>11319</v>
      </c>
      <c r="S130" s="46">
        <f t="shared" si="30"/>
        <v>11466</v>
      </c>
      <c r="T130" s="45">
        <f t="shared" si="31"/>
        <v>1.0129999999999999</v>
      </c>
      <c r="U130" s="37"/>
      <c r="V130" s="37"/>
      <c r="W130" s="38"/>
      <c r="Y130" s="39"/>
      <c r="Z130" s="39"/>
      <c r="AB130" s="5"/>
      <c r="AD130" s="40"/>
      <c r="AE130" s="40"/>
      <c r="AF130" s="40"/>
      <c r="AG130" s="40"/>
    </row>
    <row r="131" spans="1:33" x14ac:dyDescent="0.2">
      <c r="A131" s="41">
        <v>130</v>
      </c>
      <c r="B131" s="42" t="s">
        <v>125</v>
      </c>
      <c r="C131" s="30">
        <v>32778959.986202296</v>
      </c>
      <c r="D131" s="44">
        <v>0</v>
      </c>
      <c r="E131" s="44">
        <v>-731974.73</v>
      </c>
      <c r="F131" s="31">
        <f t="shared" si="20"/>
        <v>32046985.256202295</v>
      </c>
      <c r="G131" s="44">
        <v>2961.41</v>
      </c>
      <c r="H131" s="32">
        <f t="shared" si="14"/>
        <v>10822</v>
      </c>
      <c r="I131" s="30">
        <v>32688857.989999998</v>
      </c>
      <c r="J131" s="31">
        <v>0</v>
      </c>
      <c r="K131" s="31">
        <v>-941246.08000000007</v>
      </c>
      <c r="L131" s="31">
        <f t="shared" si="24"/>
        <v>31747611.909999996</v>
      </c>
      <c r="M131" s="31">
        <v>2879.32</v>
      </c>
      <c r="N131" s="32">
        <f t="shared" si="25"/>
        <v>11026</v>
      </c>
      <c r="O131" s="43">
        <f t="shared" si="26"/>
        <v>32046985.256202295</v>
      </c>
      <c r="P131" s="44">
        <f t="shared" si="27"/>
        <v>31747611.909999996</v>
      </c>
      <c r="Q131" s="45">
        <f t="shared" si="28"/>
        <v>0.99070000000000003</v>
      </c>
      <c r="R131" s="43">
        <f t="shared" si="29"/>
        <v>10822</v>
      </c>
      <c r="S131" s="46">
        <f t="shared" si="30"/>
        <v>11026</v>
      </c>
      <c r="T131" s="45">
        <f t="shared" si="31"/>
        <v>1.0188999999999999</v>
      </c>
      <c r="U131" s="37"/>
      <c r="V131" s="37"/>
      <c r="W131" s="38"/>
      <c r="Y131" s="39"/>
      <c r="Z131" s="39"/>
      <c r="AB131" s="5"/>
      <c r="AD131" s="40"/>
      <c r="AE131" s="40"/>
      <c r="AF131" s="40"/>
      <c r="AG131" s="40"/>
    </row>
    <row r="132" spans="1:33" x14ac:dyDescent="0.2">
      <c r="A132" s="41">
        <v>131</v>
      </c>
      <c r="B132" s="42" t="s">
        <v>6</v>
      </c>
      <c r="C132" s="30">
        <v>132097278.8433989</v>
      </c>
      <c r="D132" s="44">
        <v>0</v>
      </c>
      <c r="E132" s="44">
        <v>-1800192.71</v>
      </c>
      <c r="F132" s="31">
        <f t="shared" si="20"/>
        <v>130297086.13339891</v>
      </c>
      <c r="G132" s="44">
        <v>11414.93</v>
      </c>
      <c r="H132" s="32">
        <f t="shared" si="14"/>
        <v>11415</v>
      </c>
      <c r="I132" s="30">
        <v>140696843.57000002</v>
      </c>
      <c r="J132" s="31">
        <v>0</v>
      </c>
      <c r="K132" s="31">
        <v>-1907980.04</v>
      </c>
      <c r="L132" s="31">
        <f t="shared" si="24"/>
        <v>138788863.53000003</v>
      </c>
      <c r="M132" s="31">
        <v>11438.920000000002</v>
      </c>
      <c r="N132" s="32">
        <f t="shared" si="25"/>
        <v>12133</v>
      </c>
      <c r="O132" s="43">
        <f t="shared" si="26"/>
        <v>130297086.13339891</v>
      </c>
      <c r="P132" s="44">
        <f t="shared" si="27"/>
        <v>138788863.53000003</v>
      </c>
      <c r="Q132" s="45">
        <f t="shared" si="28"/>
        <v>1.0651999999999999</v>
      </c>
      <c r="R132" s="43">
        <f t="shared" si="29"/>
        <v>11415</v>
      </c>
      <c r="S132" s="46">
        <f t="shared" si="30"/>
        <v>12133</v>
      </c>
      <c r="T132" s="45">
        <f t="shared" si="31"/>
        <v>1.0629</v>
      </c>
      <c r="U132" s="37"/>
      <c r="V132" s="37"/>
      <c r="W132" s="38"/>
      <c r="Y132" s="39"/>
      <c r="Z132" s="39"/>
      <c r="AB132" s="5"/>
      <c r="AD132" s="40"/>
      <c r="AE132" s="40"/>
      <c r="AF132" s="40"/>
      <c r="AG132" s="40"/>
    </row>
    <row r="133" spans="1:33" x14ac:dyDescent="0.2">
      <c r="A133" s="41">
        <v>132</v>
      </c>
      <c r="B133" s="42" t="s">
        <v>126</v>
      </c>
      <c r="C133" s="30">
        <v>54305455.1391626</v>
      </c>
      <c r="D133" s="44">
        <v>0</v>
      </c>
      <c r="E133" s="44">
        <v>-155442.30000000005</v>
      </c>
      <c r="F133" s="31">
        <f t="shared" si="20"/>
        <v>54150012.839162603</v>
      </c>
      <c r="G133" s="44">
        <v>4177.1899999999996</v>
      </c>
      <c r="H133" s="32">
        <f t="shared" si="14"/>
        <v>12963</v>
      </c>
      <c r="I133" s="30">
        <v>55995374.590000004</v>
      </c>
      <c r="J133" s="31">
        <v>0</v>
      </c>
      <c r="K133" s="31">
        <v>-151653.75</v>
      </c>
      <c r="L133" s="31">
        <f t="shared" si="24"/>
        <v>55843720.840000004</v>
      </c>
      <c r="M133" s="31">
        <v>4183.2999999999993</v>
      </c>
      <c r="N133" s="32">
        <f t="shared" si="25"/>
        <v>13349</v>
      </c>
      <c r="O133" s="43">
        <f t="shared" si="26"/>
        <v>54150012.839162603</v>
      </c>
      <c r="P133" s="44">
        <f t="shared" si="27"/>
        <v>55843720.840000004</v>
      </c>
      <c r="Q133" s="45">
        <f t="shared" si="28"/>
        <v>1.0313000000000001</v>
      </c>
      <c r="R133" s="43">
        <f t="shared" si="29"/>
        <v>12963</v>
      </c>
      <c r="S133" s="46">
        <f t="shared" si="30"/>
        <v>13349</v>
      </c>
      <c r="T133" s="45">
        <f t="shared" si="31"/>
        <v>1.0298</v>
      </c>
      <c r="U133" s="37"/>
      <c r="V133" s="37"/>
      <c r="W133" s="38"/>
      <c r="Y133" s="39"/>
      <c r="Z133" s="39"/>
      <c r="AB133" s="5"/>
      <c r="AD133" s="40"/>
      <c r="AE133" s="40"/>
      <c r="AF133" s="40"/>
      <c r="AG133" s="40"/>
    </row>
    <row r="134" spans="1:33" x14ac:dyDescent="0.2">
      <c r="A134" s="41">
        <v>135</v>
      </c>
      <c r="B134" s="42" t="s">
        <v>40</v>
      </c>
      <c r="C134" s="30">
        <v>12811635.126235545</v>
      </c>
      <c r="D134" s="44">
        <v>0</v>
      </c>
      <c r="E134" s="44">
        <v>-382808.07</v>
      </c>
      <c r="F134" s="31">
        <f t="shared" si="20"/>
        <v>12428827.056235544</v>
      </c>
      <c r="G134" s="44">
        <v>1029.4099999999999</v>
      </c>
      <c r="H134" s="32">
        <f t="shared" si="14"/>
        <v>12074</v>
      </c>
      <c r="I134" s="30">
        <v>12406127.830000002</v>
      </c>
      <c r="J134" s="31">
        <v>-76161.819999999992</v>
      </c>
      <c r="K134" s="31">
        <v>-323988.29000000004</v>
      </c>
      <c r="L134" s="31">
        <f t="shared" si="24"/>
        <v>12005977.720000003</v>
      </c>
      <c r="M134" s="31">
        <v>994.11000000000013</v>
      </c>
      <c r="N134" s="32">
        <f t="shared" si="25"/>
        <v>12077</v>
      </c>
      <c r="O134" s="43">
        <f t="shared" si="26"/>
        <v>12428827.056235544</v>
      </c>
      <c r="P134" s="44">
        <f t="shared" si="27"/>
        <v>12005977.720000003</v>
      </c>
      <c r="Q134" s="45">
        <f t="shared" si="28"/>
        <v>0.96599999999999997</v>
      </c>
      <c r="R134" s="43">
        <f t="shared" si="29"/>
        <v>12074</v>
      </c>
      <c r="S134" s="46">
        <f t="shared" si="30"/>
        <v>12077</v>
      </c>
      <c r="T134" s="45">
        <f t="shared" si="31"/>
        <v>1.0002</v>
      </c>
      <c r="U134" s="37"/>
      <c r="V134" s="37"/>
      <c r="W134" s="38"/>
      <c r="Y134" s="39"/>
      <c r="Z134" s="39"/>
      <c r="AB134" s="5"/>
      <c r="AD134" s="40"/>
      <c r="AE134" s="40"/>
      <c r="AF134" s="40"/>
      <c r="AG134" s="40"/>
    </row>
    <row r="135" spans="1:33" x14ac:dyDescent="0.2">
      <c r="A135" s="41">
        <v>136</v>
      </c>
      <c r="B135" s="42" t="s">
        <v>127</v>
      </c>
      <c r="C135" s="30">
        <v>442538240.282987</v>
      </c>
      <c r="D135" s="44">
        <v>0</v>
      </c>
      <c r="E135" s="44">
        <v>-6846988.0499999998</v>
      </c>
      <c r="F135" s="31">
        <f t="shared" si="20"/>
        <v>435691252.23298699</v>
      </c>
      <c r="G135" s="44">
        <v>39786.51</v>
      </c>
      <c r="H135" s="32">
        <f t="shared" si="14"/>
        <v>10951</v>
      </c>
      <c r="I135" s="30">
        <v>451978482.87</v>
      </c>
      <c r="J135" s="31">
        <v>0</v>
      </c>
      <c r="K135" s="31">
        <v>-7334968.7000000002</v>
      </c>
      <c r="L135" s="31">
        <f t="shared" si="24"/>
        <v>444643514.17000002</v>
      </c>
      <c r="M135" s="31">
        <v>39926.829999999994</v>
      </c>
      <c r="N135" s="32">
        <f t="shared" si="25"/>
        <v>11136</v>
      </c>
      <c r="O135" s="43">
        <f t="shared" si="26"/>
        <v>435691252.23298699</v>
      </c>
      <c r="P135" s="44">
        <f t="shared" si="27"/>
        <v>444643514.17000002</v>
      </c>
      <c r="Q135" s="45">
        <f t="shared" si="28"/>
        <v>1.0205</v>
      </c>
      <c r="R135" s="43">
        <f t="shared" si="29"/>
        <v>10951</v>
      </c>
      <c r="S135" s="46">
        <f t="shared" si="30"/>
        <v>11136</v>
      </c>
      <c r="T135" s="45">
        <f t="shared" si="31"/>
        <v>1.0168999999999999</v>
      </c>
      <c r="U135" s="37"/>
      <c r="V135" s="37"/>
      <c r="W135" s="38"/>
      <c r="Y135" s="39"/>
      <c r="Z135" s="39"/>
      <c r="AB135" s="5"/>
      <c r="AD135" s="40"/>
      <c r="AE135" s="40"/>
      <c r="AF135" s="40"/>
      <c r="AG135" s="40"/>
    </row>
    <row r="136" spans="1:33" x14ac:dyDescent="0.2">
      <c r="A136" s="41">
        <v>137</v>
      </c>
      <c r="B136" s="42" t="s">
        <v>128</v>
      </c>
      <c r="C136" s="30">
        <v>6520226.1500000022</v>
      </c>
      <c r="D136" s="44">
        <v>0</v>
      </c>
      <c r="E136" s="44">
        <v>0</v>
      </c>
      <c r="F136" s="31">
        <f t="shared" si="20"/>
        <v>6520226.1500000022</v>
      </c>
      <c r="G136" s="44">
        <v>659.43999999999994</v>
      </c>
      <c r="H136" s="32">
        <f t="shared" si="14"/>
        <v>9888</v>
      </c>
      <c r="I136" s="30">
        <v>6943611.5300000003</v>
      </c>
      <c r="J136" s="31">
        <v>0</v>
      </c>
      <c r="K136" s="31">
        <v>0</v>
      </c>
      <c r="L136" s="31">
        <f t="shared" si="24"/>
        <v>6943611.5300000003</v>
      </c>
      <c r="M136" s="31">
        <v>676.00000000000011</v>
      </c>
      <c r="N136" s="32">
        <f t="shared" si="25"/>
        <v>10272</v>
      </c>
      <c r="O136" s="43">
        <f t="shared" si="26"/>
        <v>6520226.1500000022</v>
      </c>
      <c r="P136" s="44">
        <f t="shared" si="27"/>
        <v>6943611.5300000003</v>
      </c>
      <c r="Q136" s="45">
        <f t="shared" si="28"/>
        <v>1.0649</v>
      </c>
      <c r="R136" s="43">
        <f t="shared" si="29"/>
        <v>9888</v>
      </c>
      <c r="S136" s="46">
        <f t="shared" si="30"/>
        <v>10272</v>
      </c>
      <c r="T136" s="45">
        <f t="shared" si="31"/>
        <v>1.0387999999999999</v>
      </c>
      <c r="U136" s="37"/>
      <c r="V136" s="37"/>
      <c r="W136" s="38"/>
      <c r="Y136" s="39"/>
      <c r="Z136" s="39"/>
      <c r="AB136" s="5"/>
      <c r="AD136" s="40"/>
      <c r="AE136" s="40"/>
      <c r="AF136" s="40"/>
      <c r="AG136" s="40"/>
    </row>
    <row r="137" spans="1:33" x14ac:dyDescent="0.2">
      <c r="A137" s="41">
        <v>139</v>
      </c>
      <c r="B137" s="42" t="s">
        <v>129</v>
      </c>
      <c r="C137" s="30">
        <v>41030618.776169159</v>
      </c>
      <c r="D137" s="44">
        <v>0</v>
      </c>
      <c r="E137" s="44">
        <v>-303883.34000000003</v>
      </c>
      <c r="F137" s="31">
        <f t="shared" si="20"/>
        <v>40726735.436169155</v>
      </c>
      <c r="G137" s="44">
        <v>3886.75</v>
      </c>
      <c r="H137" s="32">
        <f t="shared" si="14"/>
        <v>10478</v>
      </c>
      <c r="I137" s="30">
        <v>42044043.880000003</v>
      </c>
      <c r="J137" s="31">
        <v>0</v>
      </c>
      <c r="K137" s="31">
        <v>-416387.1</v>
      </c>
      <c r="L137" s="31">
        <f t="shared" si="24"/>
        <v>41627656.780000001</v>
      </c>
      <c r="M137" s="31">
        <v>3858.74</v>
      </c>
      <c r="N137" s="32">
        <f t="shared" si="25"/>
        <v>10788</v>
      </c>
      <c r="O137" s="43">
        <f t="shared" si="26"/>
        <v>40726735.436169155</v>
      </c>
      <c r="P137" s="44">
        <f t="shared" si="27"/>
        <v>41627656.780000001</v>
      </c>
      <c r="Q137" s="45">
        <f t="shared" si="28"/>
        <v>1.0221</v>
      </c>
      <c r="R137" s="43">
        <f t="shared" si="29"/>
        <v>10478</v>
      </c>
      <c r="S137" s="46">
        <f t="shared" si="30"/>
        <v>10788</v>
      </c>
      <c r="T137" s="45">
        <f t="shared" si="31"/>
        <v>1.0296000000000001</v>
      </c>
      <c r="U137" s="37"/>
      <c r="V137" s="37"/>
      <c r="W137" s="38"/>
      <c r="Y137" s="39"/>
      <c r="Z137" s="39"/>
      <c r="AB137" s="5"/>
      <c r="AD137" s="40"/>
      <c r="AE137" s="40"/>
      <c r="AF137" s="40"/>
      <c r="AG137" s="40"/>
    </row>
    <row r="138" spans="1:33" x14ac:dyDescent="0.2">
      <c r="A138" s="41">
        <v>142</v>
      </c>
      <c r="B138" s="42" t="s">
        <v>130</v>
      </c>
      <c r="C138" s="30">
        <v>22284325.831510872</v>
      </c>
      <c r="D138" s="44">
        <v>0</v>
      </c>
      <c r="E138" s="44">
        <v>-22690.5</v>
      </c>
      <c r="F138" s="31">
        <f t="shared" si="20"/>
        <v>22261635.331510872</v>
      </c>
      <c r="G138" s="44">
        <v>2103.48</v>
      </c>
      <c r="H138" s="32">
        <f t="shared" ref="H138:H143" si="32">ROUND(F138/G138,0)</f>
        <v>10583</v>
      </c>
      <c r="I138" s="30">
        <v>22602306.379999999</v>
      </c>
      <c r="J138" s="31">
        <v>0</v>
      </c>
      <c r="K138" s="31">
        <v>-27713.71</v>
      </c>
      <c r="L138" s="31">
        <f t="shared" si="24"/>
        <v>22574592.669999998</v>
      </c>
      <c r="M138" s="31">
        <v>2128.5299999999997</v>
      </c>
      <c r="N138" s="32">
        <f t="shared" si="25"/>
        <v>10606</v>
      </c>
      <c r="O138" s="43">
        <f t="shared" si="26"/>
        <v>22261635.331510872</v>
      </c>
      <c r="P138" s="44">
        <f t="shared" si="27"/>
        <v>22574592.669999998</v>
      </c>
      <c r="Q138" s="45">
        <f t="shared" si="28"/>
        <v>1.0141</v>
      </c>
      <c r="R138" s="43">
        <f t="shared" si="29"/>
        <v>10583</v>
      </c>
      <c r="S138" s="46">
        <f t="shared" si="30"/>
        <v>10606</v>
      </c>
      <c r="T138" s="45">
        <f t="shared" si="31"/>
        <v>1.0022</v>
      </c>
      <c r="U138" s="37"/>
      <c r="V138" s="37"/>
      <c r="W138" s="38"/>
      <c r="Y138" s="39"/>
      <c r="Z138" s="39"/>
      <c r="AB138" s="5"/>
      <c r="AD138" s="40"/>
      <c r="AE138" s="40"/>
      <c r="AF138" s="40"/>
      <c r="AG138" s="40"/>
    </row>
    <row r="139" spans="1:33" x14ac:dyDescent="0.2">
      <c r="A139" s="41">
        <v>143</v>
      </c>
      <c r="B139" s="42" t="s">
        <v>131</v>
      </c>
      <c r="C139" s="30">
        <v>96243873.941937491</v>
      </c>
      <c r="D139" s="44">
        <v>0</v>
      </c>
      <c r="E139" s="44">
        <v>-1569643.42</v>
      </c>
      <c r="F139" s="31">
        <f t="shared" ref="F139:F143" si="33">SUM(C139:E139)</f>
        <v>94674230.52193749</v>
      </c>
      <c r="G139" s="44">
        <v>7489.5700000000006</v>
      </c>
      <c r="H139" s="32">
        <f t="shared" si="32"/>
        <v>12641</v>
      </c>
      <c r="I139" s="30">
        <v>98884031.590000018</v>
      </c>
      <c r="J139" s="31">
        <v>0</v>
      </c>
      <c r="K139" s="31">
        <v>-1590995.32</v>
      </c>
      <c r="L139" s="31">
        <f t="shared" si="24"/>
        <v>97293036.270000026</v>
      </c>
      <c r="M139" s="31">
        <v>7391.1600000000008</v>
      </c>
      <c r="N139" s="32">
        <f t="shared" si="25"/>
        <v>13163</v>
      </c>
      <c r="O139" s="43">
        <f t="shared" si="26"/>
        <v>94674230.52193749</v>
      </c>
      <c r="P139" s="44">
        <f t="shared" si="27"/>
        <v>97293036.270000026</v>
      </c>
      <c r="Q139" s="45">
        <f t="shared" si="28"/>
        <v>1.0277000000000001</v>
      </c>
      <c r="R139" s="43">
        <f t="shared" si="29"/>
        <v>12641</v>
      </c>
      <c r="S139" s="46">
        <f t="shared" si="30"/>
        <v>13163</v>
      </c>
      <c r="T139" s="45">
        <f t="shared" si="31"/>
        <v>1.0412999999999999</v>
      </c>
      <c r="U139" s="37"/>
      <c r="V139" s="37"/>
      <c r="W139" s="38"/>
      <c r="Y139" s="39"/>
      <c r="Z139" s="39"/>
      <c r="AB139" s="5"/>
      <c r="AD139" s="40"/>
      <c r="AE139" s="40"/>
      <c r="AF139" s="40"/>
      <c r="AG139" s="40"/>
    </row>
    <row r="140" spans="1:33" ht="16.5" thickBot="1" x14ac:dyDescent="0.25">
      <c r="A140" s="58">
        <v>144</v>
      </c>
      <c r="B140" s="48" t="s">
        <v>132</v>
      </c>
      <c r="C140" s="49">
        <v>38161125.634064861</v>
      </c>
      <c r="D140" s="53">
        <v>0</v>
      </c>
      <c r="E140" s="53">
        <v>-273852.17</v>
      </c>
      <c r="F140" s="50">
        <f t="shared" si="33"/>
        <v>37887273.464064859</v>
      </c>
      <c r="G140" s="53">
        <v>3611.1400000000003</v>
      </c>
      <c r="H140" s="51">
        <f t="shared" si="32"/>
        <v>10492</v>
      </c>
      <c r="I140" s="49">
        <v>39432621.469999991</v>
      </c>
      <c r="J140" s="50">
        <v>0</v>
      </c>
      <c r="K140" s="50">
        <v>-452953.39</v>
      </c>
      <c r="L140" s="50">
        <f t="shared" si="24"/>
        <v>38979668.079999991</v>
      </c>
      <c r="M140" s="50">
        <v>3588.58</v>
      </c>
      <c r="N140" s="51">
        <f t="shared" si="25"/>
        <v>10862</v>
      </c>
      <c r="O140" s="52">
        <f t="shared" si="26"/>
        <v>37887273.464064859</v>
      </c>
      <c r="P140" s="53">
        <f t="shared" si="27"/>
        <v>38979668.079999991</v>
      </c>
      <c r="Q140" s="54">
        <f t="shared" si="28"/>
        <v>1.0287999999999999</v>
      </c>
      <c r="R140" s="55">
        <f t="shared" si="29"/>
        <v>10492</v>
      </c>
      <c r="S140" s="56">
        <f t="shared" si="30"/>
        <v>10862</v>
      </c>
      <c r="T140" s="57">
        <f t="shared" si="31"/>
        <v>1.0353000000000001</v>
      </c>
      <c r="U140" s="37"/>
      <c r="V140" s="37"/>
      <c r="W140" s="38"/>
      <c r="Y140" s="39"/>
      <c r="Z140" s="39"/>
      <c r="AB140" s="5"/>
      <c r="AD140" s="40"/>
      <c r="AE140" s="40"/>
      <c r="AF140" s="40"/>
      <c r="AG140" s="40"/>
    </row>
    <row r="141" spans="1:33" s="11" customFormat="1" ht="16.5" thickBot="1" x14ac:dyDescent="0.25">
      <c r="A141" s="19" t="s">
        <v>139</v>
      </c>
      <c r="B141" s="20" t="s">
        <v>7</v>
      </c>
      <c r="C141" s="21" t="s">
        <v>139</v>
      </c>
      <c r="D141" s="22" t="s">
        <v>139</v>
      </c>
      <c r="E141" s="22" t="s">
        <v>139</v>
      </c>
      <c r="F141" s="23" t="s">
        <v>139</v>
      </c>
      <c r="G141" s="23" t="s">
        <v>139</v>
      </c>
      <c r="H141" s="23" t="s">
        <v>139</v>
      </c>
      <c r="I141" s="21" t="s">
        <v>139</v>
      </c>
      <c r="J141" s="22" t="s">
        <v>139</v>
      </c>
      <c r="K141" s="22" t="s">
        <v>139</v>
      </c>
      <c r="L141" s="23" t="s">
        <v>139</v>
      </c>
      <c r="M141" s="23" t="s">
        <v>139</v>
      </c>
      <c r="N141" s="23" t="s">
        <v>139</v>
      </c>
      <c r="O141" s="24" t="s">
        <v>139</v>
      </c>
      <c r="P141" s="24" t="s">
        <v>139</v>
      </c>
      <c r="Q141" s="25" t="s">
        <v>139</v>
      </c>
      <c r="R141" s="24" t="s">
        <v>139</v>
      </c>
      <c r="S141" s="24" t="s">
        <v>139</v>
      </c>
      <c r="T141" s="26" t="s">
        <v>139</v>
      </c>
      <c r="U141" s="37"/>
      <c r="V141" s="37"/>
      <c r="W141" s="6"/>
      <c r="X141" s="27"/>
      <c r="Y141" s="6"/>
      <c r="Z141" s="6"/>
      <c r="AA141" s="27"/>
      <c r="AB141" s="9"/>
      <c r="AC141" s="10"/>
    </row>
    <row r="142" spans="1:33" x14ac:dyDescent="0.2">
      <c r="A142" s="28">
        <v>202</v>
      </c>
      <c r="B142" s="29" t="s">
        <v>133</v>
      </c>
      <c r="C142" s="30">
        <v>6606547.6469602818</v>
      </c>
      <c r="D142" s="31">
        <v>0</v>
      </c>
      <c r="E142" s="31">
        <v>-80753.759999999995</v>
      </c>
      <c r="F142" s="31">
        <f t="shared" si="33"/>
        <v>6525793.886960282</v>
      </c>
      <c r="G142" s="31">
        <v>601.45000000000005</v>
      </c>
      <c r="H142" s="32">
        <f t="shared" si="32"/>
        <v>10850</v>
      </c>
      <c r="I142" s="30">
        <v>6840683.9799999995</v>
      </c>
      <c r="J142" s="31">
        <v>0</v>
      </c>
      <c r="K142" s="31">
        <v>-80052.92</v>
      </c>
      <c r="L142" s="31">
        <f t="shared" ref="L142:L143" si="34">SUM(I142:K142)</f>
        <v>6760631.0599999996</v>
      </c>
      <c r="M142" s="31">
        <v>623.64</v>
      </c>
      <c r="N142" s="32">
        <f t="shared" ref="N142:N143" si="35">ROUND(L142/M142,0)</f>
        <v>10841</v>
      </c>
      <c r="O142" s="30">
        <f>F142</f>
        <v>6525793.886960282</v>
      </c>
      <c r="P142" s="31">
        <f>L142</f>
        <v>6760631.0599999996</v>
      </c>
      <c r="Q142" s="33">
        <f>ROUND(P142/O142,4)</f>
        <v>1.036</v>
      </c>
      <c r="R142" s="34">
        <f>H142</f>
        <v>10850</v>
      </c>
      <c r="S142" s="35">
        <f>N142</f>
        <v>10841</v>
      </c>
      <c r="T142" s="36">
        <f>ROUND(S142/R142,4)</f>
        <v>0.99919999999999998</v>
      </c>
      <c r="U142" s="37"/>
      <c r="V142" s="37"/>
      <c r="W142" s="38"/>
      <c r="Y142" s="39"/>
      <c r="Z142" s="39"/>
      <c r="AB142" s="5"/>
      <c r="AD142" s="40"/>
      <c r="AE142" s="40"/>
      <c r="AF142" s="40"/>
      <c r="AG142" s="40"/>
    </row>
    <row r="143" spans="1:33" ht="16.5" thickBot="1" x14ac:dyDescent="0.25">
      <c r="A143" s="47">
        <v>207</v>
      </c>
      <c r="B143" s="48" t="s">
        <v>134</v>
      </c>
      <c r="C143" s="49">
        <v>10003399.850000003</v>
      </c>
      <c r="D143" s="53">
        <v>0</v>
      </c>
      <c r="E143" s="53">
        <v>-84707.45</v>
      </c>
      <c r="F143" s="50">
        <f t="shared" si="33"/>
        <v>9918692.4000000041</v>
      </c>
      <c r="G143" s="53">
        <v>794.67</v>
      </c>
      <c r="H143" s="51">
        <f t="shared" si="32"/>
        <v>12482</v>
      </c>
      <c r="I143" s="49">
        <v>10145311.680000002</v>
      </c>
      <c r="J143" s="50">
        <v>0</v>
      </c>
      <c r="K143" s="50">
        <v>-72899.990000000005</v>
      </c>
      <c r="L143" s="50">
        <f t="shared" si="34"/>
        <v>10072411.690000001</v>
      </c>
      <c r="M143" s="50">
        <v>801.59</v>
      </c>
      <c r="N143" s="51">
        <f t="shared" si="35"/>
        <v>12566</v>
      </c>
      <c r="O143" s="52">
        <f>F143</f>
        <v>9918692.4000000041</v>
      </c>
      <c r="P143" s="53">
        <f>L143</f>
        <v>10072411.690000001</v>
      </c>
      <c r="Q143" s="54">
        <f>ROUND(P143/O143,4)</f>
        <v>1.0155000000000001</v>
      </c>
      <c r="R143" s="55">
        <f>H143</f>
        <v>12482</v>
      </c>
      <c r="S143" s="56">
        <f>N143</f>
        <v>12566</v>
      </c>
      <c r="T143" s="57">
        <f>ROUND(S143/R143,4)</f>
        <v>1.0066999999999999</v>
      </c>
      <c r="U143" s="37"/>
      <c r="V143" s="37"/>
      <c r="W143" s="38"/>
      <c r="Y143" s="39"/>
      <c r="Z143" s="39"/>
      <c r="AB143" s="5"/>
      <c r="AD143" s="40"/>
      <c r="AE143" s="40"/>
      <c r="AF143" s="40"/>
      <c r="AG143" s="40"/>
    </row>
    <row r="144" spans="1:33" s="11" customFormat="1" ht="16.5" thickBot="1" x14ac:dyDescent="0.25">
      <c r="A144" s="59"/>
      <c r="B144" s="20" t="s">
        <v>8</v>
      </c>
      <c r="C144" s="60">
        <f>SUM(C10:C143)</f>
        <v>15022110609.139996</v>
      </c>
      <c r="D144" s="60">
        <f>SUM(D10:D143)</f>
        <v>-23529852.630000003</v>
      </c>
      <c r="E144" s="60">
        <f>SUM(E10:E143)</f>
        <v>-158963506.48999998</v>
      </c>
      <c r="F144" s="60">
        <f>SUM(F10:F143)</f>
        <v>14839617250.019995</v>
      </c>
      <c r="G144" s="87">
        <f>SUM(G10:G143)</f>
        <v>1250762.5599999994</v>
      </c>
      <c r="H144" s="60">
        <f>ROUND(F144/G144,0)</f>
        <v>11864</v>
      </c>
      <c r="I144" s="60">
        <f>SUM(I10:I143)</f>
        <v>15461713458.579996</v>
      </c>
      <c r="J144" s="60">
        <f t="shared" ref="J144:P144" si="36">SUM(J10:J143)</f>
        <v>-24849123.45999999</v>
      </c>
      <c r="K144" s="60">
        <f t="shared" si="36"/>
        <v>-137581698.45999998</v>
      </c>
      <c r="L144" s="60">
        <f>SUM(L10:L143)</f>
        <v>15299282636.659994</v>
      </c>
      <c r="M144" s="60">
        <f>SUM(M10:M143)</f>
        <v>1249761.4200000004</v>
      </c>
      <c r="N144" s="60">
        <f>ROUND(L144/M144,0)</f>
        <v>12242</v>
      </c>
      <c r="O144" s="61">
        <f t="shared" si="36"/>
        <v>14839617250.019995</v>
      </c>
      <c r="P144" s="61">
        <f t="shared" si="36"/>
        <v>15299282636.659994</v>
      </c>
      <c r="Q144" s="62">
        <f>ROUND(P144/O144,4)</f>
        <v>1.0309999999999999</v>
      </c>
      <c r="R144" s="61">
        <f>H144</f>
        <v>11864</v>
      </c>
      <c r="S144" s="61">
        <f>N144</f>
        <v>12242</v>
      </c>
      <c r="T144" s="63">
        <f>ROUND(S144/R144,4)</f>
        <v>1.0319</v>
      </c>
      <c r="U144" s="64"/>
      <c r="V144" s="64"/>
      <c r="W144" s="6"/>
      <c r="X144" s="27"/>
      <c r="Y144" s="6"/>
      <c r="Z144" s="6"/>
      <c r="AA144" s="27"/>
      <c r="AB144" s="9"/>
      <c r="AC144" s="10"/>
    </row>
    <row r="145" spans="1:29" s="67" customFormat="1" ht="16.5" thickBot="1" x14ac:dyDescent="0.25">
      <c r="A145" s="88" t="s">
        <v>139</v>
      </c>
      <c r="B145" s="89" t="s">
        <v>139</v>
      </c>
      <c r="C145" s="39"/>
      <c r="D145" s="39"/>
      <c r="E145" s="39"/>
      <c r="F145" s="39"/>
      <c r="G145" s="39"/>
      <c r="H145" s="39"/>
      <c r="I145" s="39"/>
      <c r="J145" s="39"/>
      <c r="K145" s="39"/>
      <c r="L145" s="39"/>
      <c r="M145" s="39"/>
      <c r="N145" s="39"/>
      <c r="O145" s="39"/>
      <c r="P145" s="39"/>
      <c r="Q145" s="39"/>
      <c r="R145" s="39"/>
      <c r="S145" s="39"/>
      <c r="T145" s="39"/>
      <c r="U145" s="64"/>
      <c r="V145" s="64"/>
      <c r="W145" s="2"/>
      <c r="X145" s="2"/>
      <c r="Y145" s="1"/>
      <c r="Z145" s="1"/>
      <c r="AA145" s="2"/>
      <c r="AB145" s="5"/>
      <c r="AC145" s="66"/>
    </row>
    <row r="146" spans="1:29" ht="21" customHeight="1" x14ac:dyDescent="0.2">
      <c r="A146" s="116" t="s">
        <v>148</v>
      </c>
      <c r="B146" s="117"/>
      <c r="C146" s="117"/>
      <c r="D146" s="117"/>
      <c r="E146" s="117"/>
      <c r="F146" s="117"/>
      <c r="G146" s="117"/>
      <c r="H146" s="117"/>
      <c r="I146" s="117"/>
      <c r="J146" s="117"/>
      <c r="K146" s="117"/>
      <c r="L146" s="117"/>
      <c r="M146" s="117"/>
      <c r="N146" s="118"/>
      <c r="O146" s="39"/>
      <c r="P146" s="39"/>
      <c r="Q146" s="39"/>
      <c r="R146" s="39"/>
      <c r="S146" s="39"/>
      <c r="T146" s="39"/>
      <c r="U146" s="64"/>
      <c r="V146" s="64"/>
      <c r="AB146" s="5"/>
    </row>
    <row r="147" spans="1:29" ht="55.5" customHeight="1" x14ac:dyDescent="0.2">
      <c r="A147" s="108" t="s">
        <v>149</v>
      </c>
      <c r="B147" s="109"/>
      <c r="C147" s="109"/>
      <c r="D147" s="109"/>
      <c r="E147" s="109"/>
      <c r="F147" s="109"/>
      <c r="G147" s="109"/>
      <c r="H147" s="109"/>
      <c r="I147" s="109"/>
      <c r="J147" s="109"/>
      <c r="K147" s="109"/>
      <c r="L147" s="109"/>
      <c r="M147" s="109"/>
      <c r="N147" s="110"/>
      <c r="O147" s="39"/>
      <c r="P147" s="39"/>
      <c r="Q147" s="39"/>
      <c r="R147" s="39"/>
      <c r="S147" s="39"/>
      <c r="T147" s="39"/>
      <c r="U147" s="64"/>
      <c r="V147" s="64"/>
      <c r="AB147" s="5"/>
    </row>
    <row r="148" spans="1:29" ht="51" customHeight="1" x14ac:dyDescent="0.2">
      <c r="A148" s="108" t="s">
        <v>150</v>
      </c>
      <c r="B148" s="109"/>
      <c r="C148" s="109"/>
      <c r="D148" s="109"/>
      <c r="E148" s="109"/>
      <c r="F148" s="109"/>
      <c r="G148" s="109"/>
      <c r="H148" s="109"/>
      <c r="I148" s="109"/>
      <c r="J148" s="109"/>
      <c r="K148" s="109"/>
      <c r="L148" s="109"/>
      <c r="M148" s="109"/>
      <c r="N148" s="110"/>
      <c r="O148" s="39"/>
      <c r="P148" s="39"/>
      <c r="Q148" s="39"/>
      <c r="R148" s="39"/>
      <c r="S148" s="39"/>
      <c r="T148" s="39"/>
      <c r="U148" s="64"/>
      <c r="V148" s="64"/>
      <c r="AB148" s="5"/>
    </row>
    <row r="149" spans="1:29" ht="39.75" customHeight="1" thickBot="1" x14ac:dyDescent="0.25">
      <c r="A149" s="111" t="s">
        <v>159</v>
      </c>
      <c r="B149" s="112"/>
      <c r="C149" s="112"/>
      <c r="D149" s="112"/>
      <c r="E149" s="112"/>
      <c r="F149" s="112"/>
      <c r="G149" s="112"/>
      <c r="H149" s="112"/>
      <c r="I149" s="112"/>
      <c r="J149" s="112"/>
      <c r="K149" s="112"/>
      <c r="L149" s="112"/>
      <c r="M149" s="112"/>
      <c r="N149" s="113"/>
      <c r="O149" s="39"/>
      <c r="P149" s="39"/>
      <c r="Q149" s="39"/>
      <c r="R149" s="39"/>
      <c r="S149" s="39"/>
      <c r="T149" s="39"/>
      <c r="U149" s="64"/>
      <c r="V149" s="64"/>
      <c r="AB149" s="5"/>
    </row>
    <row r="150" spans="1:29" s="69" customFormat="1" x14ac:dyDescent="0.2">
      <c r="A150" s="85" t="s">
        <v>140</v>
      </c>
      <c r="B150" s="1"/>
      <c r="C150" s="5"/>
      <c r="D150" s="5"/>
      <c r="E150" s="5"/>
      <c r="F150" s="5"/>
      <c r="G150" s="39"/>
      <c r="H150" s="39"/>
      <c r="I150" s="5"/>
      <c r="J150" s="5"/>
      <c r="K150" s="5"/>
      <c r="L150" s="5"/>
      <c r="M150" s="39"/>
      <c r="N150" s="39"/>
      <c r="O150" s="5"/>
      <c r="P150" s="5"/>
      <c r="Q150" s="5"/>
      <c r="R150" s="5"/>
      <c r="S150" s="5"/>
      <c r="T150" s="5"/>
      <c r="U150" s="64"/>
      <c r="V150" s="64"/>
      <c r="W150" s="5"/>
      <c r="X150" s="5"/>
      <c r="Y150" s="5"/>
      <c r="Z150" s="5"/>
      <c r="AA150" s="5"/>
      <c r="AB150" s="5"/>
      <c r="AC150" s="68"/>
    </row>
    <row r="151" spans="1:29" s="71" customFormat="1" x14ac:dyDescent="0.2">
      <c r="A151" s="65"/>
      <c r="B151" s="1"/>
      <c r="C151" s="5"/>
      <c r="D151" s="5"/>
      <c r="E151" s="5"/>
      <c r="F151" s="5"/>
      <c r="G151" s="39"/>
      <c r="H151" s="39"/>
      <c r="I151" s="5"/>
      <c r="J151" s="5"/>
      <c r="K151" s="5"/>
      <c r="L151" s="5"/>
      <c r="M151" s="39"/>
      <c r="N151" s="39"/>
      <c r="O151" s="5"/>
      <c r="P151" s="5"/>
      <c r="Q151" s="5"/>
      <c r="R151" s="5"/>
      <c r="S151" s="5"/>
      <c r="T151" s="5"/>
      <c r="U151" s="64"/>
      <c r="V151" s="64"/>
      <c r="W151" s="5"/>
      <c r="X151" s="5"/>
      <c r="Y151" s="5"/>
      <c r="Z151" s="5"/>
      <c r="AA151" s="5"/>
      <c r="AB151" s="5"/>
      <c r="AC151" s="70"/>
    </row>
    <row r="152" spans="1:29" s="71" customFormat="1" x14ac:dyDescent="0.2">
      <c r="A152" s="86"/>
      <c r="B152" s="1"/>
      <c r="C152" s="5"/>
      <c r="D152" s="5"/>
      <c r="E152" s="5"/>
      <c r="F152" s="5"/>
      <c r="G152" s="5"/>
      <c r="H152" s="5"/>
      <c r="I152" s="5"/>
      <c r="J152" s="5"/>
      <c r="K152" s="5"/>
      <c r="L152" s="5"/>
      <c r="M152" s="5"/>
      <c r="N152" s="5"/>
      <c r="O152" s="5"/>
      <c r="P152" s="5"/>
      <c r="Q152" s="5"/>
      <c r="R152" s="5"/>
      <c r="S152" s="5"/>
      <c r="T152" s="5"/>
      <c r="U152" s="64"/>
      <c r="V152" s="64"/>
      <c r="W152" s="5"/>
      <c r="X152" s="5"/>
      <c r="Y152" s="5"/>
      <c r="Z152" s="5"/>
      <c r="AA152" s="5"/>
      <c r="AB152" s="5"/>
      <c r="AC152" s="70"/>
    </row>
    <row r="153" spans="1:29" s="71" customFormat="1" ht="83.25" customHeight="1" x14ac:dyDescent="0.2">
      <c r="A153" s="65"/>
      <c r="B153" s="1"/>
      <c r="C153" s="5"/>
      <c r="D153" s="5"/>
      <c r="E153" s="5"/>
      <c r="F153" s="5"/>
      <c r="G153" s="39"/>
      <c r="H153" s="39"/>
      <c r="I153" s="5"/>
      <c r="J153" s="5"/>
      <c r="K153" s="5"/>
      <c r="L153" s="5"/>
      <c r="M153" s="39"/>
      <c r="N153" s="39"/>
      <c r="O153" s="5"/>
      <c r="P153" s="5"/>
      <c r="Q153" s="5"/>
      <c r="R153" s="5"/>
      <c r="S153" s="5"/>
      <c r="T153" s="5"/>
      <c r="U153" s="64"/>
      <c r="V153" s="64"/>
      <c r="W153" s="5"/>
      <c r="X153" s="5"/>
      <c r="Y153" s="5"/>
      <c r="Z153" s="5"/>
      <c r="AA153" s="5"/>
      <c r="AB153" s="5"/>
      <c r="AC153" s="70"/>
    </row>
    <row r="154" spans="1:29" s="71" customFormat="1" ht="83.25" customHeight="1" x14ac:dyDescent="0.2">
      <c r="A154" s="65"/>
      <c r="B154" s="1"/>
      <c r="C154" s="5"/>
      <c r="D154" s="5"/>
      <c r="E154" s="5"/>
      <c r="F154" s="5"/>
      <c r="G154" s="39"/>
      <c r="H154" s="39"/>
      <c r="I154" s="5"/>
      <c r="J154" s="5"/>
      <c r="K154" s="5"/>
      <c r="L154" s="5"/>
      <c r="M154" s="39"/>
      <c r="N154" s="39"/>
      <c r="O154" s="5"/>
      <c r="P154" s="5"/>
      <c r="Q154" s="5"/>
      <c r="R154" s="5"/>
      <c r="S154" s="5"/>
      <c r="T154" s="5"/>
      <c r="U154" s="5"/>
      <c r="V154" s="5"/>
      <c r="W154" s="5"/>
      <c r="X154" s="5"/>
      <c r="Y154" s="5"/>
      <c r="Z154" s="5"/>
      <c r="AA154" s="5"/>
      <c r="AB154" s="5"/>
      <c r="AC154" s="70"/>
    </row>
    <row r="155" spans="1:29" s="71" customFormat="1" ht="83.25" customHeight="1" x14ac:dyDescent="0.2">
      <c r="A155" s="65"/>
      <c r="B155" s="1"/>
      <c r="C155" s="5"/>
      <c r="D155" s="5"/>
      <c r="E155" s="5"/>
      <c r="F155" s="5"/>
      <c r="G155" s="39"/>
      <c r="H155" s="39"/>
      <c r="I155" s="5"/>
      <c r="J155" s="5"/>
      <c r="K155" s="5"/>
      <c r="L155" s="5"/>
      <c r="M155" s="39"/>
      <c r="N155" s="39"/>
      <c r="O155" s="5"/>
      <c r="P155" s="5"/>
      <c r="Q155" s="5"/>
      <c r="R155" s="5"/>
      <c r="S155" s="5"/>
      <c r="T155" s="5"/>
      <c r="U155" s="5"/>
      <c r="V155" s="5"/>
      <c r="W155" s="5"/>
      <c r="X155" s="5"/>
      <c r="Y155" s="5"/>
      <c r="Z155" s="5"/>
      <c r="AA155" s="5"/>
      <c r="AB155" s="5"/>
      <c r="AC155" s="70"/>
    </row>
    <row r="156" spans="1:29" s="71" customFormat="1" ht="83.25" customHeight="1" x14ac:dyDescent="0.2">
      <c r="A156" s="65"/>
      <c r="B156" s="1"/>
      <c r="C156" s="5"/>
      <c r="D156" s="5"/>
      <c r="E156" s="5"/>
      <c r="F156" s="5"/>
      <c r="G156" s="39"/>
      <c r="H156" s="39"/>
      <c r="I156" s="5"/>
      <c r="J156" s="5"/>
      <c r="K156" s="5"/>
      <c r="L156" s="5"/>
      <c r="M156" s="39"/>
      <c r="N156" s="39"/>
      <c r="O156" s="5"/>
      <c r="P156" s="5"/>
      <c r="Q156" s="5"/>
      <c r="R156" s="5"/>
      <c r="S156" s="5"/>
      <c r="T156" s="5"/>
      <c r="U156" s="5"/>
      <c r="V156" s="5"/>
      <c r="W156" s="5"/>
      <c r="X156" s="5"/>
      <c r="Y156" s="5"/>
      <c r="Z156" s="5"/>
      <c r="AA156" s="5"/>
      <c r="AB156" s="5"/>
      <c r="AC156" s="70"/>
    </row>
    <row r="157" spans="1:29" s="71" customFormat="1" x14ac:dyDescent="0.2">
      <c r="A157" s="65"/>
      <c r="B157" s="1"/>
      <c r="C157" s="5"/>
      <c r="D157" s="5"/>
      <c r="E157" s="5"/>
      <c r="F157" s="5"/>
      <c r="G157" s="39"/>
      <c r="H157" s="39"/>
      <c r="I157" s="5"/>
      <c r="J157" s="5"/>
      <c r="K157" s="5"/>
      <c r="L157" s="5"/>
      <c r="M157" s="39"/>
      <c r="N157" s="39"/>
      <c r="O157" s="5"/>
      <c r="P157" s="5"/>
      <c r="Q157" s="5"/>
      <c r="R157" s="5"/>
      <c r="S157" s="5"/>
      <c r="T157" s="5"/>
      <c r="U157" s="5"/>
      <c r="V157" s="5"/>
      <c r="W157" s="5"/>
      <c r="X157" s="5"/>
      <c r="Y157" s="5"/>
      <c r="Z157" s="5"/>
      <c r="AA157" s="5"/>
      <c r="AB157" s="5"/>
      <c r="AC157" s="70"/>
    </row>
    <row r="158" spans="1:29" s="71" customFormat="1" x14ac:dyDescent="0.2">
      <c r="A158" s="65"/>
      <c r="B158" s="1"/>
      <c r="C158" s="5"/>
      <c r="D158" s="5"/>
      <c r="E158" s="5"/>
      <c r="F158" s="5"/>
      <c r="G158" s="39"/>
      <c r="H158" s="39"/>
      <c r="I158" s="5"/>
      <c r="J158" s="5"/>
      <c r="K158" s="5"/>
      <c r="L158" s="5"/>
      <c r="M158" s="39"/>
      <c r="N158" s="39"/>
      <c r="O158" s="5"/>
      <c r="P158" s="5"/>
      <c r="Q158" s="5"/>
      <c r="R158" s="5"/>
      <c r="S158" s="5"/>
      <c r="T158" s="5"/>
      <c r="U158" s="5"/>
      <c r="V158" s="5"/>
      <c r="W158" s="5"/>
      <c r="X158" s="5"/>
      <c r="Y158" s="5"/>
      <c r="Z158" s="5"/>
      <c r="AA158" s="5"/>
      <c r="AB158" s="5"/>
      <c r="AC158" s="70"/>
    </row>
    <row r="159" spans="1:29" s="71" customFormat="1" x14ac:dyDescent="0.2">
      <c r="A159" s="65"/>
      <c r="B159" s="1"/>
      <c r="C159" s="5"/>
      <c r="D159" s="5"/>
      <c r="E159" s="5"/>
      <c r="F159" s="5"/>
      <c r="G159" s="39"/>
      <c r="H159" s="39"/>
      <c r="I159" s="5"/>
      <c r="J159" s="5"/>
      <c r="K159" s="5"/>
      <c r="L159" s="5"/>
      <c r="M159" s="39"/>
      <c r="N159" s="39"/>
      <c r="O159" s="5"/>
      <c r="P159" s="5"/>
      <c r="Q159" s="5"/>
      <c r="R159" s="5"/>
      <c r="S159" s="5"/>
      <c r="T159" s="5"/>
      <c r="U159" s="5"/>
      <c r="V159" s="5"/>
      <c r="W159" s="5"/>
      <c r="X159" s="5"/>
      <c r="Y159" s="5"/>
      <c r="Z159" s="5"/>
      <c r="AA159" s="5"/>
      <c r="AB159" s="5"/>
      <c r="AC159" s="70"/>
    </row>
    <row r="160" spans="1:29" s="73" customFormat="1" x14ac:dyDescent="0.2">
      <c r="A160" s="65"/>
      <c r="B160" s="1"/>
      <c r="C160" s="5"/>
      <c r="D160" s="5"/>
      <c r="E160" s="5"/>
      <c r="F160" s="5"/>
      <c r="G160" s="39"/>
      <c r="H160" s="39"/>
      <c r="I160" s="5"/>
      <c r="J160" s="5"/>
      <c r="K160" s="5"/>
      <c r="L160" s="5"/>
      <c r="M160" s="39"/>
      <c r="N160" s="39"/>
      <c r="O160" s="5"/>
      <c r="P160" s="5"/>
      <c r="Q160" s="5"/>
      <c r="R160" s="5"/>
      <c r="S160" s="5"/>
      <c r="T160" s="5"/>
      <c r="U160" s="5"/>
      <c r="V160" s="5"/>
      <c r="W160" s="5"/>
      <c r="X160" s="5"/>
      <c r="Y160" s="5"/>
      <c r="Z160" s="5"/>
      <c r="AA160" s="5"/>
      <c r="AB160" s="5"/>
      <c r="AC160" s="72"/>
    </row>
    <row r="161" spans="1:28" x14ac:dyDescent="0.2">
      <c r="A161" s="74"/>
      <c r="B161" s="75"/>
      <c r="C161" s="76"/>
      <c r="D161" s="76"/>
      <c r="E161" s="76"/>
      <c r="F161" s="76"/>
      <c r="G161" s="77"/>
      <c r="H161" s="77"/>
      <c r="I161" s="76"/>
      <c r="J161" s="76"/>
      <c r="K161" s="76"/>
      <c r="L161" s="76"/>
      <c r="M161" s="77"/>
      <c r="N161" s="77"/>
      <c r="O161" s="76"/>
      <c r="P161" s="76"/>
      <c r="Q161" s="76"/>
      <c r="R161" s="76"/>
      <c r="S161" s="76"/>
      <c r="T161" s="78"/>
      <c r="U161" s="5"/>
      <c r="V161" s="5"/>
      <c r="W161" s="5"/>
      <c r="X161" s="5"/>
      <c r="Y161" s="5"/>
      <c r="Z161" s="5"/>
      <c r="AA161" s="5"/>
      <c r="AB161" s="5"/>
    </row>
    <row r="162" spans="1:28" x14ac:dyDescent="0.2">
      <c r="C162" s="80"/>
      <c r="D162" s="80"/>
      <c r="E162" s="80"/>
      <c r="F162" s="80"/>
      <c r="I162" s="80"/>
      <c r="J162" s="80"/>
      <c r="K162" s="80"/>
      <c r="L162" s="80"/>
      <c r="O162" s="80"/>
      <c r="P162" s="80"/>
      <c r="R162" s="80"/>
      <c r="S162" s="80"/>
      <c r="T162" s="82"/>
      <c r="U162" s="5"/>
      <c r="V162" s="5"/>
      <c r="W162" s="5"/>
      <c r="X162" s="5"/>
      <c r="Y162" s="5"/>
      <c r="Z162" s="5"/>
      <c r="AA162" s="5"/>
      <c r="AB162" s="5"/>
    </row>
    <row r="163" spans="1:28" x14ac:dyDescent="0.2">
      <c r="C163" s="80"/>
      <c r="D163" s="80"/>
      <c r="E163" s="80"/>
      <c r="F163" s="80"/>
      <c r="I163" s="80"/>
      <c r="J163" s="80"/>
      <c r="K163" s="80"/>
      <c r="L163" s="80"/>
      <c r="O163" s="80"/>
      <c r="P163" s="80"/>
      <c r="R163" s="80"/>
      <c r="S163" s="80"/>
      <c r="T163" s="82"/>
      <c r="U163" s="5"/>
      <c r="V163" s="5"/>
      <c r="W163" s="5"/>
      <c r="X163" s="5"/>
      <c r="Y163" s="5"/>
      <c r="Z163" s="5"/>
      <c r="AA163" s="5"/>
      <c r="AB163" s="5"/>
    </row>
    <row r="164" spans="1:28" x14ac:dyDescent="0.2">
      <c r="C164" s="80"/>
      <c r="D164" s="80"/>
      <c r="E164" s="80"/>
      <c r="F164" s="80"/>
      <c r="I164" s="80"/>
      <c r="J164" s="80"/>
      <c r="K164" s="80"/>
      <c r="L164" s="80"/>
      <c r="O164" s="80"/>
      <c r="P164" s="80"/>
      <c r="R164" s="80"/>
      <c r="S164" s="80"/>
      <c r="T164" s="82"/>
      <c r="U164" s="5"/>
      <c r="V164" s="5"/>
      <c r="W164" s="5"/>
      <c r="X164" s="5"/>
      <c r="Y164" s="5"/>
      <c r="Z164" s="5"/>
      <c r="AA164" s="5"/>
      <c r="AB164" s="5"/>
    </row>
  </sheetData>
  <mergeCells count="27">
    <mergeCell ref="A147:N147"/>
    <mergeCell ref="E7:E8"/>
    <mergeCell ref="D7:D8"/>
    <mergeCell ref="A148:N148"/>
    <mergeCell ref="A149:N149"/>
    <mergeCell ref="H7:H8"/>
    <mergeCell ref="I7:I8"/>
    <mergeCell ref="J7:J8"/>
    <mergeCell ref="K7:K8"/>
    <mergeCell ref="L7:L8"/>
    <mergeCell ref="A6:B8"/>
    <mergeCell ref="A146:N146"/>
    <mergeCell ref="R7:T7"/>
    <mergeCell ref="C6:H6"/>
    <mergeCell ref="I6:N6"/>
    <mergeCell ref="G7:G8"/>
    <mergeCell ref="M7:M8"/>
    <mergeCell ref="O6:T6"/>
    <mergeCell ref="C7:C8"/>
    <mergeCell ref="F7:F8"/>
    <mergeCell ref="O7:Q7"/>
    <mergeCell ref="N7:N8"/>
    <mergeCell ref="A1:T1"/>
    <mergeCell ref="A2:T2"/>
    <mergeCell ref="A3:T3"/>
    <mergeCell ref="A4:T4"/>
    <mergeCell ref="A5:T5"/>
  </mergeCells>
  <phoneticPr fontId="0" type="noConversion"/>
  <conditionalFormatting sqref="B105:B140 B10:B103 B142:B143">
    <cfRule type="expression" dxfId="48" priority="158" stopIfTrue="1">
      <formula>A10=#REF!</formula>
    </cfRule>
  </conditionalFormatting>
  <conditionalFormatting sqref="H10:H103">
    <cfRule type="expression" dxfId="47" priority="166" stopIfTrue="1">
      <formula>XDZ10=#REF!</formula>
    </cfRule>
  </conditionalFormatting>
  <conditionalFormatting sqref="G10:G103">
    <cfRule type="expression" dxfId="46" priority="172" stopIfTrue="1">
      <formula>XDS10=#REF!</formula>
    </cfRule>
  </conditionalFormatting>
  <conditionalFormatting sqref="G142:G143 G10:G103 G105:G140">
    <cfRule type="expression" dxfId="45" priority="173" stopIfTrue="1">
      <formula>A10=#REF!</formula>
    </cfRule>
  </conditionalFormatting>
  <conditionalFormatting sqref="C10:H103 C105:H140 C142:H143">
    <cfRule type="expression" dxfId="44" priority="193" stopIfTrue="1">
      <formula>#REF!=#REF!</formula>
    </cfRule>
  </conditionalFormatting>
  <conditionalFormatting sqref="H105:H140">
    <cfRule type="expression" dxfId="43" priority="82" stopIfTrue="1">
      <formula>XDZ105=#REF!</formula>
    </cfRule>
  </conditionalFormatting>
  <conditionalFormatting sqref="G105:G140">
    <cfRule type="expression" dxfId="42" priority="81" stopIfTrue="1">
      <formula>XDS105=#REF!</formula>
    </cfRule>
  </conditionalFormatting>
  <conditionalFormatting sqref="H142:H143">
    <cfRule type="expression" dxfId="41" priority="75" stopIfTrue="1">
      <formula>XDZ142=#REF!</formula>
    </cfRule>
  </conditionalFormatting>
  <conditionalFormatting sqref="G142:G143">
    <cfRule type="expression" dxfId="40" priority="74" stopIfTrue="1">
      <formula>XDS142=#REF!</formula>
    </cfRule>
  </conditionalFormatting>
  <conditionalFormatting sqref="H10:H103">
    <cfRule type="expression" dxfId="39" priority="39" stopIfTrue="1">
      <formula>XDY10=#REF!</formula>
    </cfRule>
  </conditionalFormatting>
  <conditionalFormatting sqref="H10:H103">
    <cfRule type="expression" dxfId="38" priority="40" stopIfTrue="1">
      <formula>#REF!=#REF!</formula>
    </cfRule>
  </conditionalFormatting>
  <conditionalFormatting sqref="H105:H140">
    <cfRule type="expression" dxfId="37" priority="38" stopIfTrue="1">
      <formula>XDZ105=#REF!</formula>
    </cfRule>
  </conditionalFormatting>
  <conditionalFormatting sqref="H105:H140">
    <cfRule type="expression" dxfId="36" priority="36" stopIfTrue="1">
      <formula>XDY105=#REF!</formula>
    </cfRule>
  </conditionalFormatting>
  <conditionalFormatting sqref="H105:H140">
    <cfRule type="expression" dxfId="35" priority="37" stopIfTrue="1">
      <formula>#REF!=#REF!</formula>
    </cfRule>
  </conditionalFormatting>
  <conditionalFormatting sqref="H142">
    <cfRule type="expression" dxfId="34" priority="35" stopIfTrue="1">
      <formula>XDZ142=#REF!</formula>
    </cfRule>
  </conditionalFormatting>
  <conditionalFormatting sqref="H142">
    <cfRule type="expression" dxfId="33" priority="34" stopIfTrue="1">
      <formula>XDZ142=#REF!</formula>
    </cfRule>
  </conditionalFormatting>
  <conditionalFormatting sqref="H142">
    <cfRule type="expression" dxfId="32" priority="32" stopIfTrue="1">
      <formula>XDY142=#REF!</formula>
    </cfRule>
  </conditionalFormatting>
  <conditionalFormatting sqref="H142">
    <cfRule type="expression" dxfId="31" priority="33" stopIfTrue="1">
      <formula>#REF!=#REF!</formula>
    </cfRule>
  </conditionalFormatting>
  <conditionalFormatting sqref="H143">
    <cfRule type="expression" dxfId="30" priority="31" stopIfTrue="1">
      <formula>XDZ143=#REF!</formula>
    </cfRule>
  </conditionalFormatting>
  <conditionalFormatting sqref="H143">
    <cfRule type="expression" dxfId="29" priority="30" stopIfTrue="1">
      <formula>XDZ143=#REF!</formula>
    </cfRule>
  </conditionalFormatting>
  <conditionalFormatting sqref="H143">
    <cfRule type="expression" dxfId="28" priority="28" stopIfTrue="1">
      <formula>XDY143=#REF!</formula>
    </cfRule>
  </conditionalFormatting>
  <conditionalFormatting sqref="H143">
    <cfRule type="expression" dxfId="27" priority="29" stopIfTrue="1">
      <formula>#REF!=#REF!</formula>
    </cfRule>
  </conditionalFormatting>
  <conditionalFormatting sqref="N10:N103">
    <cfRule type="expression" dxfId="26" priority="24" stopIfTrue="1">
      <formula>XEG10=#REF!</formula>
    </cfRule>
  </conditionalFormatting>
  <conditionalFormatting sqref="M10:M103">
    <cfRule type="expression" dxfId="25" priority="25" stopIfTrue="1">
      <formula>XDZ10=#REF!</formula>
    </cfRule>
  </conditionalFormatting>
  <conditionalFormatting sqref="M10:M103 M105:M140 M142:M143">
    <cfRule type="expression" dxfId="24" priority="26" stopIfTrue="1">
      <formula>G10=#REF!</formula>
    </cfRule>
  </conditionalFormatting>
  <conditionalFormatting sqref="I10:N103 I105:N140 I142:N143">
    <cfRule type="expression" dxfId="23" priority="27" stopIfTrue="1">
      <formula>#REF!=#REF!</formula>
    </cfRule>
  </conditionalFormatting>
  <conditionalFormatting sqref="N105:N140">
    <cfRule type="expression" dxfId="22" priority="23" stopIfTrue="1">
      <formula>XEG105=#REF!</formula>
    </cfRule>
  </conditionalFormatting>
  <conditionalFormatting sqref="M105:M140">
    <cfRule type="expression" dxfId="21" priority="22" stopIfTrue="1">
      <formula>XDZ105=#REF!</formula>
    </cfRule>
  </conditionalFormatting>
  <conditionalFormatting sqref="N142:N143">
    <cfRule type="expression" dxfId="20" priority="21" stopIfTrue="1">
      <formula>XEG142=#REF!</formula>
    </cfRule>
  </conditionalFormatting>
  <conditionalFormatting sqref="M142:M143">
    <cfRule type="expression" dxfId="19" priority="20" stopIfTrue="1">
      <formula>XDZ142=#REF!</formula>
    </cfRule>
  </conditionalFormatting>
  <conditionalFormatting sqref="N10:N103">
    <cfRule type="expression" dxfId="18" priority="18" stopIfTrue="1">
      <formula>XEF10=#REF!</formula>
    </cfRule>
  </conditionalFormatting>
  <conditionalFormatting sqref="N10:N103">
    <cfRule type="expression" dxfId="17" priority="19" stopIfTrue="1">
      <formula>#REF!=#REF!</formula>
    </cfRule>
  </conditionalFormatting>
  <conditionalFormatting sqref="N105:N140">
    <cfRule type="expression" dxfId="16" priority="17" stopIfTrue="1">
      <formula>XEG105=#REF!</formula>
    </cfRule>
  </conditionalFormatting>
  <conditionalFormatting sqref="N105:N140">
    <cfRule type="expression" dxfId="15" priority="15" stopIfTrue="1">
      <formula>XEF105=#REF!</formula>
    </cfRule>
  </conditionalFormatting>
  <conditionalFormatting sqref="N105:N140">
    <cfRule type="expression" dxfId="14" priority="16" stopIfTrue="1">
      <formula>#REF!=#REF!</formula>
    </cfRule>
  </conditionalFormatting>
  <conditionalFormatting sqref="N142">
    <cfRule type="expression" dxfId="13" priority="14" stopIfTrue="1">
      <formula>XEG142=#REF!</formula>
    </cfRule>
  </conditionalFormatting>
  <conditionalFormatting sqref="N142">
    <cfRule type="expression" dxfId="12" priority="13" stopIfTrue="1">
      <formula>XEG142=#REF!</formula>
    </cfRule>
  </conditionalFormatting>
  <conditionalFormatting sqref="N142">
    <cfRule type="expression" dxfId="11" priority="11" stopIfTrue="1">
      <formula>XEF142=#REF!</formula>
    </cfRule>
  </conditionalFormatting>
  <conditionalFormatting sqref="N142">
    <cfRule type="expression" dxfId="10" priority="12" stopIfTrue="1">
      <formula>#REF!=#REF!</formula>
    </cfRule>
  </conditionalFormatting>
  <conditionalFormatting sqref="N143">
    <cfRule type="expression" dxfId="9" priority="10" stopIfTrue="1">
      <formula>XEG143=#REF!</formula>
    </cfRule>
  </conditionalFormatting>
  <conditionalFormatting sqref="N143">
    <cfRule type="expression" dxfId="8" priority="9" stopIfTrue="1">
      <formula>XEG143=#REF!</formula>
    </cfRule>
  </conditionalFormatting>
  <conditionalFormatting sqref="N143">
    <cfRule type="expression" dxfId="7" priority="7" stopIfTrue="1">
      <formula>XEF143=#REF!</formula>
    </cfRule>
  </conditionalFormatting>
  <conditionalFormatting sqref="N143">
    <cfRule type="expression" dxfId="6" priority="8" stopIfTrue="1">
      <formula>#REF!=#REF!</formula>
    </cfRule>
  </conditionalFormatting>
  <conditionalFormatting sqref="M105:M140">
    <cfRule type="expression" dxfId="5" priority="6" stopIfTrue="1">
      <formula>XDZ105=#REF!</formula>
    </cfRule>
  </conditionalFormatting>
  <conditionalFormatting sqref="M142">
    <cfRule type="expression" dxfId="4" priority="5" stopIfTrue="1">
      <formula>XDZ142=#REF!</formula>
    </cfRule>
  </conditionalFormatting>
  <conditionalFormatting sqref="M142">
    <cfRule type="expression" dxfId="3" priority="4" stopIfTrue="1">
      <formula>XDZ142=#REF!</formula>
    </cfRule>
  </conditionalFormatting>
  <conditionalFormatting sqref="M143">
    <cfRule type="expression" dxfId="2" priority="3" stopIfTrue="1">
      <formula>XDZ143=#REF!</formula>
    </cfRule>
  </conditionalFormatting>
  <conditionalFormatting sqref="M143">
    <cfRule type="expression" dxfId="1" priority="2" stopIfTrue="1">
      <formula>XDZ143=#REF!</formula>
    </cfRule>
  </conditionalFormatting>
  <conditionalFormatting sqref="A150">
    <cfRule type="expression" dxfId="0" priority="1" stopIfTrue="1">
      <formula>XFD150=#REF!</formula>
    </cfRule>
  </conditionalFormatting>
  <printOptions horizontalCentered="1"/>
  <pageMargins left="0.25" right="0.25" top="0.5" bottom="0.5" header="0.25" footer="0.25"/>
  <pageSetup paperSize="5" scale="48" fitToWidth="2" fitToHeight="8"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ESEA MOE</vt:lpstr>
      <vt:lpstr>'ESEA MOE'!Print_Area</vt:lpstr>
      <vt:lpstr>'ESEA MOE'!Print_Titles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B - Federal MOE</dc:title>
  <dc:creator>Laura Friese</dc:creator>
  <cp:lastModifiedBy>VITA Program</cp:lastModifiedBy>
  <cp:lastPrinted>2020-04-09T12:19:44Z</cp:lastPrinted>
  <dcterms:created xsi:type="dcterms:W3CDTF">2011-03-16T19:20:07Z</dcterms:created>
  <dcterms:modified xsi:type="dcterms:W3CDTF">2020-04-14T20:17:47Z</dcterms:modified>
</cp:coreProperties>
</file>